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202300"/>
  <mc:AlternateContent xmlns:mc="http://schemas.openxmlformats.org/markup-compatibility/2006">
    <mc:Choice Requires="x15">
      <x15ac:absPath xmlns:x15ac="http://schemas.microsoft.com/office/spreadsheetml/2010/11/ac" url="/Users/ioannissifakis/Library/Mobile Documents/com~apple~CloudDocs/EAP MTX/Διπλωματική /"/>
    </mc:Choice>
  </mc:AlternateContent>
  <xr:revisionPtr revIDLastSave="0" documentId="13_ncr:1_{0AD4F804-DB88-C844-81D0-391543E77EE2}" xr6:coauthVersionLast="47" xr6:coauthVersionMax="47" xr10:uidLastSave="{00000000-0000-0000-0000-000000000000}"/>
  <bookViews>
    <workbookView xWindow="-25600" yWindow="2120" windowWidth="25600" windowHeight="16680" xr2:uid="{6EE60745-8E5A-4348-AD99-1939DD8CB00D}"/>
  </bookViews>
  <sheets>
    <sheet name="Στοιχεία Έρευνας" sheetId="2" r:id="rId1"/>
    <sheet name="Στατιστηκά" sheetId="3" r:id="rId2"/>
    <sheet name="Διάγραμμα Διασποράς"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4" l="1"/>
  <c r="D23" i="4"/>
  <c r="H22" i="4"/>
  <c r="D22" i="4"/>
  <c r="H21" i="4"/>
  <c r="D21" i="4"/>
  <c r="H20" i="4"/>
  <c r="D20" i="4"/>
  <c r="H19" i="4"/>
  <c r="D19" i="4"/>
  <c r="H18" i="4"/>
  <c r="D18" i="4"/>
  <c r="H17" i="4"/>
  <c r="D17" i="4"/>
  <c r="H16" i="4"/>
  <c r="D16" i="4"/>
  <c r="H15" i="4"/>
  <c r="D15" i="4"/>
  <c r="H14" i="4"/>
  <c r="D14" i="4"/>
  <c r="H13" i="4"/>
  <c r="D13" i="4"/>
  <c r="H12" i="4"/>
  <c r="D12" i="4"/>
  <c r="H11" i="4"/>
  <c r="D11" i="4"/>
  <c r="H10" i="4"/>
  <c r="D10" i="4"/>
  <c r="H9" i="4"/>
  <c r="D9" i="4"/>
  <c r="H8" i="4"/>
  <c r="D8" i="4"/>
  <c r="H7" i="4"/>
  <c r="D7" i="4"/>
  <c r="H6" i="4"/>
  <c r="D6" i="4"/>
  <c r="H5" i="4"/>
  <c r="D5" i="4"/>
  <c r="H4" i="4"/>
  <c r="D4" i="4"/>
  <c r="H3" i="4"/>
  <c r="D3" i="4"/>
  <c r="H2" i="4"/>
  <c r="D2" i="4"/>
  <c r="D12" i="3"/>
  <c r="C12" i="3"/>
  <c r="B12" i="3"/>
  <c r="D11" i="3"/>
  <c r="C11" i="3"/>
  <c r="B11" i="3"/>
  <c r="D10" i="3"/>
  <c r="C10" i="3"/>
  <c r="B10" i="3"/>
  <c r="D7" i="3"/>
  <c r="D8" i="3" s="1"/>
  <c r="D9" i="3" s="1"/>
  <c r="C7" i="3"/>
  <c r="C8" i="3" s="1"/>
  <c r="C9" i="3" s="1"/>
  <c r="B7" i="3"/>
  <c r="B8" i="3" s="1"/>
  <c r="B9" i="3" s="1"/>
  <c r="E5" i="3"/>
  <c r="D5" i="3"/>
  <c r="C5" i="3"/>
  <c r="B5" i="3"/>
  <c r="E4" i="3"/>
  <c r="D4" i="3"/>
  <c r="C4" i="3"/>
  <c r="B4" i="3"/>
  <c r="E3" i="3"/>
  <c r="E6" i="3" s="1"/>
  <c r="D3" i="3"/>
  <c r="C3" i="3"/>
  <c r="B3" i="3"/>
  <c r="E2" i="3"/>
  <c r="D2" i="3"/>
  <c r="C2" i="3"/>
  <c r="B2" i="3"/>
  <c r="Z23" i="2"/>
  <c r="Y23" i="2"/>
  <c r="X23" i="2"/>
  <c r="W23" i="2"/>
  <c r="Z22" i="2"/>
  <c r="Y22" i="2"/>
  <c r="X22" i="2"/>
  <c r="W22" i="2"/>
  <c r="Z21" i="2"/>
  <c r="Y21" i="2"/>
  <c r="X21" i="2"/>
  <c r="W21" i="2"/>
  <c r="Z20" i="2"/>
  <c r="Y20" i="2"/>
  <c r="X20" i="2"/>
  <c r="W20" i="2"/>
  <c r="Z19" i="2"/>
  <c r="Y19" i="2"/>
  <c r="X19" i="2"/>
  <c r="W19" i="2"/>
  <c r="Z18" i="2"/>
  <c r="Y18" i="2"/>
  <c r="X18" i="2"/>
  <c r="W18" i="2"/>
  <c r="Z17" i="2"/>
  <c r="Y17" i="2"/>
  <c r="X17" i="2"/>
  <c r="W17" i="2"/>
  <c r="Z16" i="2"/>
  <c r="Y16" i="2"/>
  <c r="X16" i="2"/>
  <c r="W16" i="2"/>
  <c r="Z15" i="2"/>
  <c r="Y15" i="2"/>
  <c r="X15" i="2"/>
  <c r="W15" i="2"/>
  <c r="Z14" i="2"/>
  <c r="Y14" i="2"/>
  <c r="X14" i="2"/>
  <c r="W14" i="2"/>
  <c r="Z13" i="2"/>
  <c r="Y13" i="2"/>
  <c r="X13" i="2"/>
  <c r="W13" i="2"/>
  <c r="Z12" i="2"/>
  <c r="Y12" i="2"/>
  <c r="X12" i="2"/>
  <c r="W12" i="2"/>
  <c r="Z11" i="2"/>
  <c r="Y11" i="2"/>
  <c r="X11" i="2"/>
  <c r="W11" i="2"/>
  <c r="Z10" i="2"/>
  <c r="Y10" i="2"/>
  <c r="X10" i="2"/>
  <c r="W10" i="2"/>
  <c r="Z9" i="2"/>
  <c r="Y9" i="2"/>
  <c r="X9" i="2"/>
  <c r="W9" i="2"/>
  <c r="Z8" i="2"/>
  <c r="Y8" i="2"/>
  <c r="X8" i="2"/>
  <c r="W8" i="2"/>
  <c r="Z7" i="2"/>
  <c r="Y7" i="2"/>
  <c r="X7" i="2"/>
  <c r="W7" i="2"/>
  <c r="Z6" i="2"/>
  <c r="Y6" i="2"/>
  <c r="X6" i="2"/>
  <c r="W6" i="2"/>
  <c r="Z5" i="2"/>
  <c r="Y5" i="2"/>
  <c r="X5" i="2"/>
  <c r="W5" i="2"/>
  <c r="Z4" i="2"/>
  <c r="Y4" i="2"/>
  <c r="X4" i="2"/>
  <c r="W4" i="2"/>
  <c r="Z3" i="2"/>
  <c r="Y3" i="2"/>
  <c r="X3" i="2"/>
  <c r="W3" i="2"/>
  <c r="Z2" i="2"/>
  <c r="Y2" i="2"/>
  <c r="X2" i="2"/>
  <c r="W2" i="2"/>
  <c r="B6" i="3" l="1"/>
  <c r="C6" i="3"/>
  <c r="D6" i="3"/>
</calcChain>
</file>

<file path=xl/sharedStrings.xml><?xml version="1.0" encoding="utf-8"?>
<sst xmlns="http://schemas.openxmlformats.org/spreadsheetml/2006/main" count="102" uniqueCount="58">
  <si>
    <t>Χρονική σήμανση</t>
  </si>
  <si>
    <t>1. Λειτουργική Μονάδα στην οποία ανήκετε:</t>
  </si>
  <si>
    <t xml:space="preserve">2. Έτη εμπειρίας στη χρήση της πλατφόρμας COUPA: </t>
  </si>
  <si>
    <t xml:space="preserve">3.  Η πλατφόρμα COUPA – PSM  είναι εύχρηστη στην καθημερινή εργασία. </t>
  </si>
  <si>
    <t xml:space="preserve">4.  Η πλοήγηση και η δομή της εφαρμογής είναι κατανοητές. </t>
  </si>
  <si>
    <t xml:space="preserve">5.  Η διαδικασία υποβολής αιτημάτων προμηθειών είναι σαφής και τυποποιημένη. </t>
  </si>
  <si>
    <t xml:space="preserve">6.  Οι ροές εγκρίσεων (workflows) λειτουργούν αποτελεσματικά και χωρίς ασάφειες. </t>
  </si>
  <si>
    <t xml:space="preserve">7.  Η χρήση του  COUPA – PSM  μειώνει τον συνολικό χρόνο ολοκλήρωσης διαδικασιών προμηθειών. </t>
  </si>
  <si>
    <t xml:space="preserve">8.  Οι εγκρίσεις πραγματοποιούνται ταχύτερα σε σχέση με προηγούμενες διαδικασίες. </t>
  </si>
  <si>
    <t xml:space="preserve">9.  Σε σύγκριση με το προηγούμενο σύστημα, η ταχύτητα επεξεργασίας έχει βελτιωθεί. </t>
  </si>
  <si>
    <t xml:space="preserve">10. Το  COUPA – PSM  ενισχύει τη διαφάνεια στη διαχείριση προμηθειών. </t>
  </si>
  <si>
    <t xml:space="preserve">11. Συμβάλλει στη μείωση λαθών ή μη εγκεκριμένων ενεργειών. </t>
  </si>
  <si>
    <t xml:space="preserve">12. Υποστηρίζει αποτελεσματικά τη συμμόρφωση με εσωτερικούς κανονισμούς και πολιτικές. </t>
  </si>
  <si>
    <t xml:space="preserve">13.  Η πλατφόρμα διευκολύνει τη συμμετοχή προμηθευτών σε διαγωνιστικές διαδικασίες. </t>
  </si>
  <si>
    <t xml:space="preserve">14. Η διαχείριση συμβάσεων μέσω  COUPA – PSM  είναι οργανωμένη και λειτουργική. </t>
  </si>
  <si>
    <t xml:space="preserve">15. Η εισαγωγή τιμολογίων και η παρακολούθηση της πορείας τους γίνεται αποτελεσματικά. </t>
  </si>
  <si>
    <t xml:space="preserve">16. Οι αναφορές και τα δεδομένα του  COUPA – PSM  υποστηρίζουν τη λήψη αποφάσεων. </t>
  </si>
  <si>
    <t>17. Η πλατφόρμα διευκολύνει τη συνεργασία μεταξύ διαφορετικών λειτουργικών μονάδων.</t>
  </si>
  <si>
    <t xml:space="preserve">18. Συνολικά, το  COUPA – PSM  βελτιώνει τη διαχείριση προμηθειών στον οργανισμό. </t>
  </si>
  <si>
    <t xml:space="preserve">19. Θα πρότεινα τη χρήση της πλατφόρμας και σε άλλες λειτουργίες. </t>
  </si>
  <si>
    <t>20. Σε σύγκριση με τις προηγούμενες διαδικασίες (πριν την εφαρμογή του  COUPA – PSM ), ο συνολικός χρόνος διαχείρισης δαπανών έχει βελτιωθεί.</t>
  </si>
  <si>
    <t xml:space="preserve">21. Προαιρετικά:  Σε ποιο σημείο θεωρείτε ότι η πλατφόρμα  COUPA – PSM  προσφέρει τη μεγαλύτερη προστιθέμενη αξία στην εργασία σας; </t>
  </si>
  <si>
    <t>Λειτουργική Αποδοτικότητα</t>
  </si>
  <si>
    <t>Έλεγχος Κόστους</t>
  </si>
  <si>
    <t>Κανονιστική Συμμόρφωση</t>
  </si>
  <si>
    <t>Βαθμός Χρήσης</t>
  </si>
  <si>
    <t>Group Operations</t>
  </si>
  <si>
    <t>&gt; 3 έτη</t>
  </si>
  <si>
    <t>Financial Management / Finance</t>
  </si>
  <si>
    <t>1–3 έτη</t>
  </si>
  <si>
    <t>Corporate / Other</t>
  </si>
  <si>
    <t>ΑΞΙΟΠΙΣΤΙΑ</t>
  </si>
  <si>
    <t xml:space="preserve">Στατιστικά στοιχεία </t>
  </si>
  <si>
    <t>Η διεκπεραίωση κάθε είδους αιτήματος προμήθειας μέσα από ένα σύστημα, είναι πολύ εξυπηρετική. Επίσης ανά πάσα στιγμή μπορείς να έχεις εικόνα για το στάδιο στο οποίο βρίσκονται τα προς εκτέλεση αιτήματα. Αυτό που μου λείπει είναι η δυνατότητα καταχώρησης του προμηθευτή να συνοδεύεται από ταυτοποίηση με το ΑΦΜ του. Εχω παρατηρήσει συχνα το φαινόμενο να γίνεται λανθασμένη επιλογή προμηθευτή με απρόβλεπτες συνέπειες κατά την ανάρτηση τιμολογίων.</t>
  </si>
  <si>
    <t>Γνωρίζοντας σε ποιον ειναι ανατεθιμένο ένα task (ownership of task)</t>
  </si>
  <si>
    <t xml:space="preserve">Τυποποίηση εργασιων και ορατότητα των εργασιών και στοιχείων από το σύνολο των εργαζομένων σε μια μονάδα. </t>
  </si>
  <si>
    <t xml:space="preserve">Εύρεση στοιχείων παραγγελιών </t>
  </si>
  <si>
    <t>Διενεργεια sourcing events</t>
  </si>
  <si>
    <t xml:space="preserve">Στο σημείο της γρήγορης ολοκλήρωσης αιτήματος </t>
  </si>
  <si>
    <t>Μέσος Όρος</t>
  </si>
  <si>
    <t>std</t>
  </si>
  <si>
    <t>min</t>
  </si>
  <si>
    <t>max</t>
  </si>
  <si>
    <t>CV</t>
  </si>
  <si>
    <t>r</t>
  </si>
  <si>
    <t>t</t>
  </si>
  <si>
    <t>p-value</t>
  </si>
  <si>
    <t>R^2</t>
  </si>
  <si>
    <t>β1</t>
  </si>
  <si>
    <t>β0</t>
  </si>
  <si>
    <t>Συμμετέχων</t>
  </si>
  <si>
    <t>Χ Βαθμός Χρήσης</t>
  </si>
  <si>
    <t>Υ Αποδοτικότητα</t>
  </si>
  <si>
    <t>Συσχέτιση μεταξύ της έντασης χρήσης του συστήματος COUPA και της αντιλαμβανόμενης λειτουργικής αποδοτικότητας (n=22).</t>
  </si>
  <si>
    <t>Mean_Efficiency</t>
  </si>
  <si>
    <t>Mean_Cost</t>
  </si>
  <si>
    <t>Mean_Compliance</t>
  </si>
  <si>
    <t>Mean_Use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</si>
</sst>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0.0000\ _€"/>
  </numFmts>
  <fonts count="4" x14ac:knownFonts="1">
    <font>
      <sz val="12"/>
      <color theme="1"/>
      <name val="Aptos Narrow"/>
      <family val="2"/>
      <charset val="161"/>
      <scheme val="minor"/>
    </font>
    <font>
      <sz val="11"/>
      <color theme="1"/>
      <name val="Aptos Narrow"/>
      <family val="2"/>
      <scheme val="minor"/>
    </font>
    <font>
      <b/>
      <sz val="11"/>
      <name val="Calibri"/>
      <family val="2"/>
    </font>
    <font>
      <i/>
      <sz val="11"/>
      <color theme="1"/>
      <name val="Aptos Narrow"/>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10">
    <xf numFmtId="0" fontId="0" fillId="0" borderId="0" xfId="0"/>
    <xf numFmtId="0" fontId="2" fillId="0" borderId="1" xfId="1" applyFont="1" applyBorder="1" applyAlignment="1">
      <alignment horizontal="center" vertical="top" wrapText="1"/>
    </xf>
    <xf numFmtId="0" fontId="1" fillId="0" borderId="0" xfId="1" applyAlignment="1">
      <alignment wrapText="1"/>
    </xf>
    <xf numFmtId="164" fontId="1" fillId="0" borderId="0" xfId="1" applyNumberFormat="1"/>
    <xf numFmtId="0" fontId="1" fillId="0" borderId="0" xfId="1"/>
    <xf numFmtId="2" fontId="1" fillId="0" borderId="0" xfId="1" applyNumberFormat="1"/>
    <xf numFmtId="0" fontId="2" fillId="0" borderId="1" xfId="1" applyFont="1" applyBorder="1" applyAlignment="1">
      <alignment horizontal="center" vertical="top"/>
    </xf>
    <xf numFmtId="165" fontId="1" fillId="0" borderId="0" xfId="1" applyNumberFormat="1"/>
    <xf numFmtId="0" fontId="2" fillId="0" borderId="2" xfId="1" applyFont="1" applyBorder="1" applyAlignment="1">
      <alignment horizontal="center" vertical="top"/>
    </xf>
    <xf numFmtId="0" fontId="3" fillId="0" borderId="0" xfId="1" applyFont="1"/>
  </cellXfs>
  <cellStyles count="2">
    <cellStyle name="Κανονικό" xfId="0" builtinId="0"/>
    <cellStyle name="Κανονικό 2" xfId="1" xr:uid="{66FADBF5-FCFF-1048-A6C8-AE0BFA1B98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Στατιστηκά!$A$2</c:f>
              <c:strCache>
                <c:ptCount val="1"/>
                <c:pt idx="0">
                  <c:v>Μέσος Όρος</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l-G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Στατιστηκά!$B$1:$E$1</c:f>
              <c:strCache>
                <c:ptCount val="4"/>
                <c:pt idx="0">
                  <c:v>Λειτουργική Αποδοτικότητα</c:v>
                </c:pt>
                <c:pt idx="1">
                  <c:v>Έλεγχος Κόστους</c:v>
                </c:pt>
                <c:pt idx="2">
                  <c:v>Κανονιστική Συμμόρφωση</c:v>
                </c:pt>
                <c:pt idx="3">
                  <c:v>Βαθμός Χρήσης</c:v>
                </c:pt>
              </c:strCache>
            </c:strRef>
          </c:cat>
          <c:val>
            <c:numRef>
              <c:f>Στατιστηκά!$B$2:$E$2</c:f>
              <c:numCache>
                <c:formatCode>0.00</c:formatCode>
                <c:ptCount val="4"/>
                <c:pt idx="0">
                  <c:v>3.2954545454545454</c:v>
                </c:pt>
                <c:pt idx="1">
                  <c:v>3.9545454545454546</c:v>
                </c:pt>
                <c:pt idx="2">
                  <c:v>3.8409090909090908</c:v>
                </c:pt>
                <c:pt idx="3">
                  <c:v>3.4659090909090908</c:v>
                </c:pt>
              </c:numCache>
            </c:numRef>
          </c:val>
          <c:extLst>
            <c:ext xmlns:c16="http://schemas.microsoft.com/office/drawing/2014/chart" uri="{C3380CC4-5D6E-409C-BE32-E72D297353CC}">
              <c16:uniqueId val="{00000000-CC3D-1341-B551-5345D02DB496}"/>
            </c:ext>
          </c:extLst>
        </c:ser>
        <c:dLbls>
          <c:dLblPos val="outEnd"/>
          <c:showLegendKey val="0"/>
          <c:showVal val="1"/>
          <c:showCatName val="0"/>
          <c:showSerName val="0"/>
          <c:showPercent val="0"/>
          <c:showBubbleSize val="0"/>
        </c:dLbls>
        <c:gapWidth val="444"/>
        <c:overlap val="-90"/>
        <c:axId val="1152456832"/>
        <c:axId val="1137598784"/>
      </c:barChart>
      <c:catAx>
        <c:axId val="11524568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l-GR"/>
                  <a:t>Συγκριτικη</a:t>
                </a:r>
                <a:r>
                  <a:rPr lang="el-GR" baseline="0"/>
                  <a:t> απεικονιση μεσων ορων ανα διασταση αξιολογησησ</a:t>
                </a:r>
                <a:endParaRPr lang="el-GR"/>
              </a:p>
            </c:rich>
          </c:tx>
          <c:layout>
            <c:manualLayout>
              <c:xMode val="edge"/>
              <c:yMode val="edge"/>
              <c:x val="0.14165140648476807"/>
              <c:y val="0.92497666958296876"/>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l-G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l-GR"/>
          </a:p>
        </c:txPr>
        <c:crossAx val="1137598784"/>
        <c:crosses val="autoZero"/>
        <c:auto val="1"/>
        <c:lblAlgn val="ctr"/>
        <c:lblOffset val="100"/>
        <c:noMultiLvlLbl val="0"/>
      </c:catAx>
      <c:valAx>
        <c:axId val="1137598784"/>
        <c:scaling>
          <c:orientation val="minMax"/>
        </c:scaling>
        <c:delete val="1"/>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l-GR"/>
                  <a:t>Μέσος Όρος (Κλίμακα </a:t>
                </a:r>
                <a:r>
                  <a:rPr lang="en-US"/>
                  <a:t>Likert 1-5)</a:t>
                </a:r>
                <a:endParaRPr lang="el-G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l-GR"/>
            </a:p>
          </c:txPr>
        </c:title>
        <c:numFmt formatCode="0.00" sourceLinked="0"/>
        <c:majorTickMark val="none"/>
        <c:minorTickMark val="none"/>
        <c:tickLblPos val="low"/>
        <c:crossAx val="11524568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'Διάγραμμα Διασποράς'!$H$1</c:f>
              <c:strCache>
                <c:ptCount val="1"/>
                <c:pt idx="0">
                  <c:v>Υ Αποδοτικότητα</c:v>
                </c:pt>
              </c:strCache>
            </c:strRef>
          </c:tx>
          <c:spPr>
            <a:ln w="25400" cap="rnd">
              <a:no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trendline>
            <c:spPr>
              <a:ln w="19050" cap="rnd">
                <a:solidFill>
                  <a:schemeClr val="accent1"/>
                </a:solidFill>
              </a:ln>
              <a:effectLst/>
            </c:spPr>
            <c:trendlineType val="linear"/>
            <c:dispRSqr val="0"/>
            <c:dispEq val="0"/>
          </c:trendline>
          <c:xVal>
            <c:numRef>
              <c:f>'Διάγραμμα Διασποράς'!$D$2:$D$23</c:f>
              <c:numCache>
                <c:formatCode>General</c:formatCode>
                <c:ptCount val="22"/>
                <c:pt idx="0">
                  <c:v>2</c:v>
                </c:pt>
                <c:pt idx="1">
                  <c:v>3.5</c:v>
                </c:pt>
                <c:pt idx="2">
                  <c:v>4</c:v>
                </c:pt>
                <c:pt idx="3">
                  <c:v>3</c:v>
                </c:pt>
                <c:pt idx="4">
                  <c:v>4</c:v>
                </c:pt>
                <c:pt idx="5">
                  <c:v>3</c:v>
                </c:pt>
                <c:pt idx="6">
                  <c:v>4.5</c:v>
                </c:pt>
                <c:pt idx="7">
                  <c:v>3.5</c:v>
                </c:pt>
                <c:pt idx="8">
                  <c:v>3</c:v>
                </c:pt>
                <c:pt idx="9">
                  <c:v>4</c:v>
                </c:pt>
                <c:pt idx="10">
                  <c:v>4</c:v>
                </c:pt>
                <c:pt idx="11">
                  <c:v>3</c:v>
                </c:pt>
                <c:pt idx="12">
                  <c:v>4</c:v>
                </c:pt>
                <c:pt idx="13">
                  <c:v>3.5</c:v>
                </c:pt>
                <c:pt idx="14">
                  <c:v>3.5</c:v>
                </c:pt>
                <c:pt idx="15">
                  <c:v>3.5</c:v>
                </c:pt>
                <c:pt idx="16">
                  <c:v>2</c:v>
                </c:pt>
                <c:pt idx="17">
                  <c:v>3</c:v>
                </c:pt>
                <c:pt idx="18">
                  <c:v>4.5</c:v>
                </c:pt>
                <c:pt idx="19">
                  <c:v>3.5</c:v>
                </c:pt>
                <c:pt idx="20">
                  <c:v>3.5</c:v>
                </c:pt>
                <c:pt idx="21">
                  <c:v>4</c:v>
                </c:pt>
              </c:numCache>
            </c:numRef>
          </c:xVal>
          <c:yVal>
            <c:numRef>
              <c:f>'Διάγραμμα Διασποράς'!$H$2:$H$23</c:f>
              <c:numCache>
                <c:formatCode>General</c:formatCode>
                <c:ptCount val="22"/>
                <c:pt idx="0">
                  <c:v>2</c:v>
                </c:pt>
                <c:pt idx="1">
                  <c:v>3.6666666666666665</c:v>
                </c:pt>
                <c:pt idx="2">
                  <c:v>4</c:v>
                </c:pt>
                <c:pt idx="3">
                  <c:v>2.6666666666666665</c:v>
                </c:pt>
                <c:pt idx="4">
                  <c:v>5</c:v>
                </c:pt>
                <c:pt idx="5">
                  <c:v>3</c:v>
                </c:pt>
                <c:pt idx="6">
                  <c:v>4.333333333333333</c:v>
                </c:pt>
                <c:pt idx="7">
                  <c:v>2.3333333333333335</c:v>
                </c:pt>
                <c:pt idx="8">
                  <c:v>4</c:v>
                </c:pt>
                <c:pt idx="9">
                  <c:v>4</c:v>
                </c:pt>
                <c:pt idx="10">
                  <c:v>4</c:v>
                </c:pt>
                <c:pt idx="11">
                  <c:v>1.3333333333333333</c:v>
                </c:pt>
                <c:pt idx="12">
                  <c:v>5</c:v>
                </c:pt>
                <c:pt idx="13">
                  <c:v>2</c:v>
                </c:pt>
                <c:pt idx="14">
                  <c:v>3</c:v>
                </c:pt>
                <c:pt idx="15">
                  <c:v>3.3333333333333335</c:v>
                </c:pt>
                <c:pt idx="16">
                  <c:v>2</c:v>
                </c:pt>
                <c:pt idx="17">
                  <c:v>3</c:v>
                </c:pt>
                <c:pt idx="18">
                  <c:v>4.666666666666667</c:v>
                </c:pt>
                <c:pt idx="19">
                  <c:v>3.3333333333333335</c:v>
                </c:pt>
                <c:pt idx="20">
                  <c:v>3.3333333333333335</c:v>
                </c:pt>
                <c:pt idx="21">
                  <c:v>3</c:v>
                </c:pt>
              </c:numCache>
            </c:numRef>
          </c:yVal>
          <c:smooth val="0"/>
          <c:extLst>
            <c:ext xmlns:c16="http://schemas.microsoft.com/office/drawing/2014/chart" uri="{C3380CC4-5D6E-409C-BE32-E72D297353CC}">
              <c16:uniqueId val="{00000001-70AF-9F47-ACF9-E470008DDE99}"/>
            </c:ext>
          </c:extLst>
        </c:ser>
        <c:dLbls>
          <c:showLegendKey val="0"/>
          <c:showVal val="0"/>
          <c:showCatName val="0"/>
          <c:showSerName val="0"/>
          <c:showPercent val="0"/>
          <c:showBubbleSize val="0"/>
        </c:dLbls>
        <c:axId val="1362271680"/>
        <c:axId val="1362264960"/>
      </c:scatterChart>
      <c:valAx>
        <c:axId val="136227168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l-GR"/>
                  <a:t>Βαθμός Χρήσης Πλατφόρμας </a:t>
                </a:r>
                <a:r>
                  <a:rPr lang="en-US"/>
                  <a:t>COUPA</a:t>
                </a:r>
                <a:r>
                  <a:rPr lang="en-US" baseline="0"/>
                  <a:t> </a:t>
                </a:r>
                <a:endParaRPr lang="el-G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title>
        <c:numFmt formatCode="General" sourceLinked="1"/>
        <c:majorTickMark val="out"/>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362264960"/>
        <c:crosses val="autoZero"/>
        <c:crossBetween val="midCat"/>
      </c:valAx>
      <c:valAx>
        <c:axId val="136226496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l-GR"/>
                  <a:t>Δείκτης Λειτουργικής Αποδοτικότητας </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3622716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166688</xdr:colOff>
      <xdr:row>4</xdr:row>
      <xdr:rowOff>80962</xdr:rowOff>
    </xdr:from>
    <xdr:to>
      <xdr:col>13</xdr:col>
      <xdr:colOff>500062</xdr:colOff>
      <xdr:row>18</xdr:row>
      <xdr:rowOff>157162</xdr:rowOff>
    </xdr:to>
    <xdr:graphicFrame macro="">
      <xdr:nvGraphicFramePr>
        <xdr:cNvPr id="2" name="Γράφημα 1">
          <a:extLst>
            <a:ext uri="{FF2B5EF4-FFF2-40B4-BE49-F238E27FC236}">
              <a16:creationId xmlns:a16="http://schemas.microsoft.com/office/drawing/2014/main" id="{86B8D202-DCEC-CB45-967A-DB89E10B7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101600</xdr:colOff>
      <xdr:row>0</xdr:row>
      <xdr:rowOff>3054350</xdr:rowOff>
    </xdr:from>
    <xdr:to>
      <xdr:col>20</xdr:col>
      <xdr:colOff>736600</xdr:colOff>
      <xdr:row>25</xdr:row>
      <xdr:rowOff>50800</xdr:rowOff>
    </xdr:to>
    <xdr:graphicFrame macro="">
      <xdr:nvGraphicFramePr>
        <xdr:cNvPr id="2" name="Γράφημα 1">
          <a:extLst>
            <a:ext uri="{FF2B5EF4-FFF2-40B4-BE49-F238E27FC236}">
              <a16:creationId xmlns:a16="http://schemas.microsoft.com/office/drawing/2014/main" id="{4B60C731-B758-554B-A1B5-D8F045D5C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ioannissifakis/Library/Mobile%20Documents/com~apple~CloudDocs/EAP%20MTX/&#916;&#953;&#960;&#955;&#969;&#956;&#945;&#964;&#953;&#954;&#951;&#769;%20/&#916;&#953;&#960;&#955;&#969;&#956;&#945;&#964;&#953;&#954;&#951;&#769;&#962;%20&#917;&#961;&#947;&#945;&#963;&#953;&#769;&#945;&#962;/&#914;&#953;&#946;&#955;&#953;&#769;&#945;/COUPA_Statistical_Analysis.xlsx" TargetMode="External"/><Relationship Id="rId1" Type="http://schemas.openxmlformats.org/officeDocument/2006/relationships/externalLinkPath" Target="&#916;&#953;&#960;&#955;&#969;&#956;&#945;&#964;&#953;&#954;&#951;&#769;&#962;%20&#917;&#961;&#947;&#945;&#963;&#953;&#769;&#945;&#962;/&#914;&#953;&#946;&#955;&#953;&#769;&#945;/COUPA_Statistical_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Στοιχεία Έρευνας"/>
      <sheetName val="Στατιστηκά"/>
      <sheetName val="Διάγραμμα Διασποράς"/>
    </sheetNames>
    <sheetDataSet>
      <sheetData sheetId="0">
        <row r="2">
          <cell r="W2">
            <v>1.75</v>
          </cell>
          <cell r="X2">
            <v>3.2</v>
          </cell>
          <cell r="Y2">
            <v>3.5</v>
          </cell>
          <cell r="Z2">
            <v>2.25</v>
          </cell>
        </row>
        <row r="3">
          <cell r="W3">
            <v>3.5</v>
          </cell>
          <cell r="X3">
            <v>4.4000000000000004</v>
          </cell>
          <cell r="Y3">
            <v>4</v>
          </cell>
          <cell r="Z3">
            <v>3.5</v>
          </cell>
        </row>
        <row r="4">
          <cell r="W4">
            <v>4.25</v>
          </cell>
          <cell r="X4">
            <v>5</v>
          </cell>
          <cell r="Y4">
            <v>5</v>
          </cell>
          <cell r="Z4">
            <v>3.25</v>
          </cell>
        </row>
        <row r="5">
          <cell r="W5">
            <v>2.5</v>
          </cell>
          <cell r="X5">
            <v>3.8</v>
          </cell>
          <cell r="Y5">
            <v>4</v>
          </cell>
          <cell r="Z5">
            <v>3</v>
          </cell>
        </row>
        <row r="6">
          <cell r="W6">
            <v>5</v>
          </cell>
          <cell r="X6">
            <v>5</v>
          </cell>
          <cell r="Y6">
            <v>5</v>
          </cell>
          <cell r="Z6">
            <v>4</v>
          </cell>
        </row>
        <row r="7">
          <cell r="W7">
            <v>3</v>
          </cell>
          <cell r="X7">
            <v>3.4</v>
          </cell>
          <cell r="Y7">
            <v>3.5</v>
          </cell>
          <cell r="Z7">
            <v>3</v>
          </cell>
        </row>
        <row r="8">
          <cell r="W8">
            <v>4.25</v>
          </cell>
          <cell r="X8">
            <v>4.5999999999999996</v>
          </cell>
          <cell r="Y8">
            <v>5</v>
          </cell>
          <cell r="Z8">
            <v>4.75</v>
          </cell>
        </row>
        <row r="9">
          <cell r="W9">
            <v>2.25</v>
          </cell>
          <cell r="X9">
            <v>3</v>
          </cell>
          <cell r="Y9">
            <v>2.5</v>
          </cell>
          <cell r="Z9">
            <v>3.75</v>
          </cell>
        </row>
        <row r="10">
          <cell r="W10">
            <v>4</v>
          </cell>
          <cell r="X10">
            <v>3.6</v>
          </cell>
          <cell r="Y10">
            <v>4</v>
          </cell>
          <cell r="Z10">
            <v>3</v>
          </cell>
        </row>
        <row r="11">
          <cell r="W11">
            <v>4</v>
          </cell>
          <cell r="X11">
            <v>3.8</v>
          </cell>
          <cell r="Y11">
            <v>3.5</v>
          </cell>
          <cell r="Z11">
            <v>3.75</v>
          </cell>
        </row>
        <row r="12">
          <cell r="W12">
            <v>4</v>
          </cell>
          <cell r="X12">
            <v>4</v>
          </cell>
          <cell r="Y12">
            <v>4</v>
          </cell>
          <cell r="Z12">
            <v>4</v>
          </cell>
        </row>
        <row r="13">
          <cell r="W13">
            <v>1.25</v>
          </cell>
          <cell r="X13">
            <v>4.2</v>
          </cell>
          <cell r="Y13">
            <v>4</v>
          </cell>
          <cell r="Z13">
            <v>3.25</v>
          </cell>
        </row>
        <row r="14">
          <cell r="W14">
            <v>5</v>
          </cell>
          <cell r="X14">
            <v>4.2</v>
          </cell>
          <cell r="Y14">
            <v>3</v>
          </cell>
          <cell r="Z14">
            <v>4.25</v>
          </cell>
        </row>
        <row r="15">
          <cell r="W15">
            <v>2</v>
          </cell>
          <cell r="X15">
            <v>4</v>
          </cell>
          <cell r="Y15">
            <v>4</v>
          </cell>
          <cell r="Z15">
            <v>3</v>
          </cell>
        </row>
        <row r="16">
          <cell r="W16">
            <v>3</v>
          </cell>
          <cell r="X16">
            <v>3.8</v>
          </cell>
          <cell r="Y16">
            <v>4</v>
          </cell>
          <cell r="Z16">
            <v>3.75</v>
          </cell>
        </row>
        <row r="17">
          <cell r="W17">
            <v>3.25</v>
          </cell>
          <cell r="X17">
            <v>3.8</v>
          </cell>
          <cell r="Y17">
            <v>4</v>
          </cell>
          <cell r="Z17">
            <v>3.5</v>
          </cell>
        </row>
        <row r="18">
          <cell r="W18">
            <v>2.25</v>
          </cell>
          <cell r="X18">
            <v>3.4</v>
          </cell>
          <cell r="Y18">
            <v>2.5</v>
          </cell>
          <cell r="Z18">
            <v>2</v>
          </cell>
        </row>
        <row r="19">
          <cell r="W19">
            <v>3</v>
          </cell>
          <cell r="X19">
            <v>4</v>
          </cell>
          <cell r="Y19">
            <v>4</v>
          </cell>
          <cell r="Z19">
            <v>3</v>
          </cell>
        </row>
        <row r="20">
          <cell r="W20">
            <v>4.5</v>
          </cell>
          <cell r="X20">
            <v>4.4000000000000004</v>
          </cell>
          <cell r="Y20">
            <v>4.5</v>
          </cell>
          <cell r="Z20">
            <v>4.5</v>
          </cell>
        </row>
        <row r="21">
          <cell r="W21">
            <v>3.25</v>
          </cell>
          <cell r="X21">
            <v>3.6</v>
          </cell>
          <cell r="Y21">
            <v>3.5</v>
          </cell>
          <cell r="Z21">
            <v>3.5</v>
          </cell>
        </row>
        <row r="22">
          <cell r="W22">
            <v>3.5</v>
          </cell>
          <cell r="X22">
            <v>3.6</v>
          </cell>
          <cell r="Y22">
            <v>3.5</v>
          </cell>
          <cell r="Z22">
            <v>3.25</v>
          </cell>
        </row>
        <row r="23">
          <cell r="W23">
            <v>3</v>
          </cell>
          <cell r="X23">
            <v>4.2</v>
          </cell>
          <cell r="Y23">
            <v>3.5</v>
          </cell>
          <cell r="Z23">
            <v>4</v>
          </cell>
        </row>
      </sheetData>
      <sheetData sheetId="1" refreshError="1"/>
      <sheetData sheetId="2"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8A065-AE2E-AA4A-82A9-E199AB4D7C45}">
  <dimension ref="A1:Z23"/>
  <sheetViews>
    <sheetView tabSelected="1" topLeftCell="O1" zoomScale="130" zoomScaleNormal="130" workbookViewId="0">
      <selection activeCell="Z1" sqref="Z1"/>
    </sheetView>
  </sheetViews>
  <sheetFormatPr baseColWidth="10" defaultColWidth="8.83203125" defaultRowHeight="15" x14ac:dyDescent="0.2"/>
  <cols>
    <col min="1" max="1" width="17.6640625" style="4" bestFit="1" customWidth="1"/>
    <col min="2" max="2" width="17.5" style="4" customWidth="1"/>
    <col min="3" max="3" width="21.33203125" style="4" customWidth="1"/>
    <col min="4" max="4" width="13" style="4" customWidth="1"/>
    <col min="5" max="5" width="11.1640625" style="4" customWidth="1"/>
    <col min="6" max="6" width="12.33203125" style="4" customWidth="1"/>
    <col min="7" max="7" width="13.5" style="4" customWidth="1"/>
    <col min="8" max="8" width="16.6640625" style="4" customWidth="1"/>
    <col min="9" max="9" width="12.83203125" style="4" customWidth="1"/>
    <col min="10" max="10" width="13.6640625" style="4" customWidth="1"/>
    <col min="11" max="11" width="16.33203125" style="4" customWidth="1"/>
    <col min="12" max="12" width="16" style="4" customWidth="1"/>
    <col min="13" max="13" width="12.6640625" style="4" customWidth="1"/>
    <col min="14" max="14" width="14.6640625" style="4" customWidth="1"/>
    <col min="15" max="15" width="14.1640625" style="4" customWidth="1"/>
    <col min="16" max="16" width="13.5" style="4" customWidth="1"/>
    <col min="17" max="17" width="17.33203125" style="4" customWidth="1"/>
    <col min="18" max="18" width="14.5" style="4" customWidth="1"/>
    <col min="19" max="19" width="13.83203125" style="4" customWidth="1"/>
    <col min="20" max="20" width="8.83203125" style="4"/>
    <col min="21" max="21" width="19.33203125" style="4" customWidth="1"/>
    <col min="22" max="22" width="18.1640625" style="4" customWidth="1"/>
    <col min="23" max="23" width="8.83203125" style="4"/>
    <col min="24" max="24" width="9.6640625" style="4" customWidth="1"/>
    <col min="25" max="25" width="9.1640625" style="4" bestFit="1" customWidth="1"/>
    <col min="26" max="16384" width="8.83203125" style="4"/>
  </cols>
  <sheetData>
    <row r="1" spans="1:26" s="2" customFormat="1" ht="144"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54</v>
      </c>
      <c r="X1" s="1" t="s">
        <v>55</v>
      </c>
      <c r="Y1" s="1" t="s">
        <v>56</v>
      </c>
      <c r="Z1" s="1" t="s">
        <v>57</v>
      </c>
    </row>
    <row r="2" spans="1:26" x14ac:dyDescent="0.2">
      <c r="A2" s="3">
        <v>46033.946812581024</v>
      </c>
      <c r="B2" s="4" t="s">
        <v>26</v>
      </c>
      <c r="C2" s="4" t="s">
        <v>27</v>
      </c>
      <c r="D2" s="4">
        <v>3</v>
      </c>
      <c r="E2" s="4">
        <v>2</v>
      </c>
      <c r="F2" s="4">
        <v>3</v>
      </c>
      <c r="G2" s="4">
        <v>1</v>
      </c>
      <c r="H2" s="4">
        <v>1</v>
      </c>
      <c r="I2" s="4">
        <v>1</v>
      </c>
      <c r="J2" s="4">
        <v>2</v>
      </c>
      <c r="K2" s="4">
        <v>4</v>
      </c>
      <c r="L2" s="4">
        <v>4</v>
      </c>
      <c r="M2" s="4">
        <v>4</v>
      </c>
      <c r="N2" s="4">
        <v>3</v>
      </c>
      <c r="O2" s="4">
        <v>3</v>
      </c>
      <c r="P2" s="4">
        <v>3</v>
      </c>
      <c r="Q2" s="4">
        <v>2</v>
      </c>
      <c r="R2" s="4">
        <v>3</v>
      </c>
      <c r="S2" s="4">
        <v>3</v>
      </c>
      <c r="T2" s="4">
        <v>3</v>
      </c>
      <c r="U2" s="4">
        <v>3</v>
      </c>
      <c r="W2" s="4">
        <f>AVERAGE(H2:J2,U2)</f>
        <v>1.75</v>
      </c>
      <c r="X2" s="4">
        <f>AVERAGE(K2:L2,O2:Q2)</f>
        <v>3.2</v>
      </c>
      <c r="Y2" s="5">
        <f>AVERAGE(M2:N2)</f>
        <v>3.5</v>
      </c>
      <c r="Z2" s="5">
        <f>AVERAGE(D2:G2)</f>
        <v>2.25</v>
      </c>
    </row>
    <row r="3" spans="1:26" x14ac:dyDescent="0.2">
      <c r="A3" s="3">
        <v>46042.411984282408</v>
      </c>
      <c r="B3" s="4" t="s">
        <v>28</v>
      </c>
      <c r="C3" s="4" t="s">
        <v>29</v>
      </c>
      <c r="D3" s="4">
        <v>4</v>
      </c>
      <c r="E3" s="4">
        <v>4</v>
      </c>
      <c r="F3" s="4">
        <v>3</v>
      </c>
      <c r="G3" s="4">
        <v>3</v>
      </c>
      <c r="H3" s="4">
        <v>3</v>
      </c>
      <c r="I3" s="4">
        <v>3</v>
      </c>
      <c r="J3" s="4">
        <v>4</v>
      </c>
      <c r="K3" s="4">
        <v>4</v>
      </c>
      <c r="L3" s="4">
        <v>4</v>
      </c>
      <c r="M3" s="4">
        <v>4</v>
      </c>
      <c r="N3" s="4">
        <v>4</v>
      </c>
      <c r="O3" s="4">
        <v>4</v>
      </c>
      <c r="P3" s="4">
        <v>5</v>
      </c>
      <c r="Q3" s="4">
        <v>5</v>
      </c>
      <c r="R3" s="4">
        <v>5</v>
      </c>
      <c r="S3" s="4">
        <v>4</v>
      </c>
      <c r="T3" s="4">
        <v>4</v>
      </c>
      <c r="U3" s="4">
        <v>4</v>
      </c>
      <c r="W3" s="4">
        <f>AVERAGE(H3:J3,U3)</f>
        <v>3.5</v>
      </c>
      <c r="X3" s="4">
        <f>AVERAGE(K3:L3,O3:Q3)</f>
        <v>4.4000000000000004</v>
      </c>
      <c r="Y3" s="5">
        <f t="shared" ref="Y3:Y23" si="0">AVERAGE(M3:N3)</f>
        <v>4</v>
      </c>
      <c r="Z3" s="5">
        <f>AVERAGE(D3:G3)</f>
        <v>3.5</v>
      </c>
    </row>
    <row r="4" spans="1:26" x14ac:dyDescent="0.2">
      <c r="A4" s="3">
        <v>46042.412564571758</v>
      </c>
      <c r="B4" s="4" t="s">
        <v>30</v>
      </c>
      <c r="C4" s="4" t="s">
        <v>29</v>
      </c>
      <c r="D4" s="4">
        <v>3</v>
      </c>
      <c r="E4" s="4">
        <v>3</v>
      </c>
      <c r="F4" s="4">
        <v>2</v>
      </c>
      <c r="G4" s="4">
        <v>5</v>
      </c>
      <c r="H4" s="4">
        <v>3</v>
      </c>
      <c r="I4" s="4">
        <v>5</v>
      </c>
      <c r="J4" s="4">
        <v>4</v>
      </c>
      <c r="K4" s="4">
        <v>5</v>
      </c>
      <c r="L4" s="4">
        <v>5</v>
      </c>
      <c r="M4" s="4">
        <v>5</v>
      </c>
      <c r="N4" s="4">
        <v>5</v>
      </c>
      <c r="O4" s="4">
        <v>5</v>
      </c>
      <c r="P4" s="4">
        <v>5</v>
      </c>
      <c r="Q4" s="4">
        <v>5</v>
      </c>
      <c r="R4" s="4">
        <v>5</v>
      </c>
      <c r="S4" s="4">
        <v>5</v>
      </c>
      <c r="T4" s="4">
        <v>5</v>
      </c>
      <c r="U4" s="4">
        <v>5</v>
      </c>
      <c r="V4" s="4" t="s">
        <v>31</v>
      </c>
      <c r="W4" s="4">
        <f t="shared" ref="W4:W23" si="1">AVERAGE(H4:J4,U4)</f>
        <v>4.25</v>
      </c>
      <c r="X4" s="4">
        <f t="shared" ref="X4:X23" si="2">AVERAGE(K4:L4,O4:Q4)</f>
        <v>5</v>
      </c>
      <c r="Y4" s="5">
        <f t="shared" si="0"/>
        <v>5</v>
      </c>
      <c r="Z4" s="5">
        <f>AVERAGE(D4:G4)</f>
        <v>3.25</v>
      </c>
    </row>
    <row r="5" spans="1:26" x14ac:dyDescent="0.2">
      <c r="A5" s="3">
        <v>46042.41621422454</v>
      </c>
      <c r="B5" s="4" t="s">
        <v>26</v>
      </c>
      <c r="C5" s="4" t="s">
        <v>29</v>
      </c>
      <c r="D5" s="4">
        <v>3</v>
      </c>
      <c r="E5" s="4">
        <v>3</v>
      </c>
      <c r="F5" s="4">
        <v>3</v>
      </c>
      <c r="G5" s="4">
        <v>3</v>
      </c>
      <c r="H5" s="4">
        <v>4</v>
      </c>
      <c r="I5" s="4">
        <v>2</v>
      </c>
      <c r="J5" s="4">
        <v>1</v>
      </c>
      <c r="K5" s="4">
        <v>4</v>
      </c>
      <c r="L5" s="4">
        <v>2</v>
      </c>
      <c r="M5" s="4">
        <v>4</v>
      </c>
      <c r="N5" s="4">
        <v>4</v>
      </c>
      <c r="O5" s="4">
        <v>4</v>
      </c>
      <c r="P5" s="4">
        <v>5</v>
      </c>
      <c r="Q5" s="4">
        <v>4</v>
      </c>
      <c r="R5" s="4">
        <v>5</v>
      </c>
      <c r="S5" s="4">
        <v>4</v>
      </c>
      <c r="T5" s="4">
        <v>3</v>
      </c>
      <c r="U5" s="4">
        <v>3</v>
      </c>
      <c r="W5" s="4">
        <f t="shared" si="1"/>
        <v>2.5</v>
      </c>
      <c r="X5" s="4">
        <f t="shared" si="2"/>
        <v>3.8</v>
      </c>
      <c r="Y5" s="5">
        <f t="shared" si="0"/>
        <v>4</v>
      </c>
      <c r="Z5" s="5">
        <f t="shared" ref="Z5:Z23" si="3">AVERAGE(D5:G5)</f>
        <v>3</v>
      </c>
    </row>
    <row r="6" spans="1:26" x14ac:dyDescent="0.2">
      <c r="A6" s="3">
        <v>46042.46131204861</v>
      </c>
      <c r="B6" s="4" t="s">
        <v>26</v>
      </c>
      <c r="C6" s="4" t="s">
        <v>27</v>
      </c>
      <c r="D6" s="4">
        <v>4</v>
      </c>
      <c r="E6" s="4">
        <v>4</v>
      </c>
      <c r="F6" s="4">
        <v>4</v>
      </c>
      <c r="G6" s="4">
        <v>4</v>
      </c>
      <c r="H6" s="4">
        <v>5</v>
      </c>
      <c r="I6" s="4">
        <v>5</v>
      </c>
      <c r="J6" s="4">
        <v>5</v>
      </c>
      <c r="K6" s="4">
        <v>5</v>
      </c>
      <c r="L6" s="4">
        <v>5</v>
      </c>
      <c r="M6" s="4">
        <v>5</v>
      </c>
      <c r="N6" s="4">
        <v>5</v>
      </c>
      <c r="O6" s="4">
        <v>5</v>
      </c>
      <c r="P6" s="4">
        <v>5</v>
      </c>
      <c r="Q6" s="4">
        <v>5</v>
      </c>
      <c r="R6" s="4">
        <v>5</v>
      </c>
      <c r="S6" s="4">
        <v>5</v>
      </c>
      <c r="T6" s="4">
        <v>5</v>
      </c>
      <c r="U6" s="4">
        <v>5</v>
      </c>
      <c r="W6" s="4">
        <f t="shared" si="1"/>
        <v>5</v>
      </c>
      <c r="X6" s="4">
        <f t="shared" si="2"/>
        <v>5</v>
      </c>
      <c r="Y6" s="5">
        <f t="shared" si="0"/>
        <v>5</v>
      </c>
      <c r="Z6" s="5">
        <f t="shared" si="3"/>
        <v>4</v>
      </c>
    </row>
    <row r="7" spans="1:26" x14ac:dyDescent="0.2">
      <c r="A7" s="3">
        <v>46042.517502523151</v>
      </c>
      <c r="B7" s="4" t="s">
        <v>26</v>
      </c>
      <c r="C7" s="4" t="s">
        <v>27</v>
      </c>
      <c r="D7" s="4">
        <v>3</v>
      </c>
      <c r="E7" s="4">
        <v>3</v>
      </c>
      <c r="F7" s="4">
        <v>3</v>
      </c>
      <c r="G7" s="4">
        <v>3</v>
      </c>
      <c r="H7" s="4">
        <v>3</v>
      </c>
      <c r="I7" s="4">
        <v>3</v>
      </c>
      <c r="J7" s="4">
        <v>3</v>
      </c>
      <c r="K7" s="4">
        <v>4</v>
      </c>
      <c r="L7" s="4">
        <v>4</v>
      </c>
      <c r="M7" s="4">
        <v>4</v>
      </c>
      <c r="N7" s="4">
        <v>3</v>
      </c>
      <c r="O7" s="4">
        <v>3</v>
      </c>
      <c r="P7" s="4">
        <v>3</v>
      </c>
      <c r="Q7" s="4">
        <v>3</v>
      </c>
      <c r="R7" s="4">
        <v>3</v>
      </c>
      <c r="S7" s="4">
        <v>3</v>
      </c>
      <c r="T7" s="4">
        <v>3</v>
      </c>
      <c r="U7" s="4">
        <v>3</v>
      </c>
      <c r="V7" s="4" t="s">
        <v>32</v>
      </c>
      <c r="W7" s="4">
        <f t="shared" si="1"/>
        <v>3</v>
      </c>
      <c r="X7" s="4">
        <f t="shared" si="2"/>
        <v>3.4</v>
      </c>
      <c r="Y7" s="5">
        <f t="shared" si="0"/>
        <v>3.5</v>
      </c>
      <c r="Z7" s="5">
        <f t="shared" si="3"/>
        <v>3</v>
      </c>
    </row>
    <row r="8" spans="1:26" x14ac:dyDescent="0.2">
      <c r="A8" s="3">
        <v>46042.625478842587</v>
      </c>
      <c r="B8" s="4" t="s">
        <v>26</v>
      </c>
      <c r="C8" s="4" t="s">
        <v>27</v>
      </c>
      <c r="D8" s="4">
        <v>5</v>
      </c>
      <c r="E8" s="4">
        <v>5</v>
      </c>
      <c r="F8" s="4">
        <v>5</v>
      </c>
      <c r="G8" s="4">
        <v>4</v>
      </c>
      <c r="H8" s="4">
        <v>3</v>
      </c>
      <c r="I8" s="4">
        <v>4</v>
      </c>
      <c r="J8" s="4">
        <v>5</v>
      </c>
      <c r="K8" s="4">
        <v>5</v>
      </c>
      <c r="L8" s="4">
        <v>5</v>
      </c>
      <c r="M8" s="4">
        <v>5</v>
      </c>
      <c r="N8" s="4">
        <v>5</v>
      </c>
      <c r="O8" s="4">
        <v>4</v>
      </c>
      <c r="P8" s="4">
        <v>5</v>
      </c>
      <c r="Q8" s="4">
        <v>4</v>
      </c>
      <c r="R8" s="4">
        <v>4</v>
      </c>
      <c r="S8" s="4">
        <v>5</v>
      </c>
      <c r="T8" s="4">
        <v>5</v>
      </c>
      <c r="U8" s="4">
        <v>5</v>
      </c>
      <c r="W8" s="4">
        <f t="shared" si="1"/>
        <v>4.25</v>
      </c>
      <c r="X8" s="4">
        <f t="shared" si="2"/>
        <v>4.5999999999999996</v>
      </c>
      <c r="Y8" s="5">
        <f t="shared" si="0"/>
        <v>5</v>
      </c>
      <c r="Z8" s="5">
        <f t="shared" si="3"/>
        <v>4.75</v>
      </c>
    </row>
    <row r="9" spans="1:26" x14ac:dyDescent="0.2">
      <c r="A9" s="3">
        <v>46042.868663020832</v>
      </c>
      <c r="B9" s="4" t="s">
        <v>26</v>
      </c>
      <c r="C9" s="4" t="s">
        <v>29</v>
      </c>
      <c r="D9" s="4">
        <v>3</v>
      </c>
      <c r="E9" s="4">
        <v>4</v>
      </c>
      <c r="F9" s="4">
        <v>4</v>
      </c>
      <c r="G9" s="4">
        <v>4</v>
      </c>
      <c r="H9" s="4">
        <v>2</v>
      </c>
      <c r="I9" s="4">
        <v>2</v>
      </c>
      <c r="J9" s="4">
        <v>3</v>
      </c>
      <c r="K9" s="4">
        <v>4</v>
      </c>
      <c r="L9" s="4">
        <v>4</v>
      </c>
      <c r="M9" s="4">
        <v>4</v>
      </c>
      <c r="N9" s="4">
        <v>1</v>
      </c>
      <c r="O9" s="4">
        <v>2</v>
      </c>
      <c r="P9" s="4">
        <v>3</v>
      </c>
      <c r="Q9" s="4">
        <v>2</v>
      </c>
      <c r="R9" s="4">
        <v>2</v>
      </c>
      <c r="S9" s="4">
        <v>3</v>
      </c>
      <c r="T9" s="4">
        <v>2</v>
      </c>
      <c r="U9" s="4">
        <v>2</v>
      </c>
      <c r="W9" s="4">
        <f t="shared" si="1"/>
        <v>2.25</v>
      </c>
      <c r="X9" s="4">
        <f t="shared" si="2"/>
        <v>3</v>
      </c>
      <c r="Y9" s="5">
        <f t="shared" si="0"/>
        <v>2.5</v>
      </c>
      <c r="Z9" s="5">
        <f t="shared" si="3"/>
        <v>3.75</v>
      </c>
    </row>
    <row r="10" spans="1:26" x14ac:dyDescent="0.2">
      <c r="A10" s="3">
        <v>46042.893030555562</v>
      </c>
      <c r="B10" s="4" t="s">
        <v>30</v>
      </c>
      <c r="C10" s="4" t="s">
        <v>29</v>
      </c>
      <c r="D10" s="4">
        <v>3</v>
      </c>
      <c r="E10" s="4">
        <v>3</v>
      </c>
      <c r="F10" s="4">
        <v>3</v>
      </c>
      <c r="G10" s="4">
        <v>3</v>
      </c>
      <c r="H10" s="4">
        <v>4</v>
      </c>
      <c r="I10" s="4">
        <v>4</v>
      </c>
      <c r="J10" s="4">
        <v>4</v>
      </c>
      <c r="K10" s="4">
        <v>4</v>
      </c>
      <c r="L10" s="4">
        <v>3</v>
      </c>
      <c r="M10" s="4">
        <v>4</v>
      </c>
      <c r="N10" s="4">
        <v>4</v>
      </c>
      <c r="O10" s="4">
        <v>4</v>
      </c>
      <c r="P10" s="4">
        <v>3</v>
      </c>
      <c r="Q10" s="4">
        <v>4</v>
      </c>
      <c r="R10" s="4">
        <v>3</v>
      </c>
      <c r="S10" s="4">
        <v>4</v>
      </c>
      <c r="T10" s="4">
        <v>4</v>
      </c>
      <c r="U10" s="4">
        <v>4</v>
      </c>
      <c r="V10" s="4" t="s">
        <v>33</v>
      </c>
      <c r="W10" s="4">
        <f t="shared" si="1"/>
        <v>4</v>
      </c>
      <c r="X10" s="4">
        <f t="shared" si="2"/>
        <v>3.6</v>
      </c>
      <c r="Y10" s="5">
        <f t="shared" si="0"/>
        <v>4</v>
      </c>
      <c r="Z10" s="5">
        <f t="shared" si="3"/>
        <v>3</v>
      </c>
    </row>
    <row r="11" spans="1:26" x14ac:dyDescent="0.2">
      <c r="A11" s="3">
        <v>46042.917090115741</v>
      </c>
      <c r="B11" s="4" t="s">
        <v>26</v>
      </c>
      <c r="C11" s="4" t="s">
        <v>29</v>
      </c>
      <c r="D11" s="4">
        <v>4</v>
      </c>
      <c r="E11" s="4">
        <v>4</v>
      </c>
      <c r="F11" s="4">
        <v>3</v>
      </c>
      <c r="G11" s="4">
        <v>4</v>
      </c>
      <c r="H11" s="4">
        <v>4</v>
      </c>
      <c r="I11" s="4">
        <v>4</v>
      </c>
      <c r="J11" s="4">
        <v>4</v>
      </c>
      <c r="K11" s="4">
        <v>4</v>
      </c>
      <c r="L11" s="4">
        <v>4</v>
      </c>
      <c r="M11" s="4">
        <v>4</v>
      </c>
      <c r="N11" s="4">
        <v>3</v>
      </c>
      <c r="O11" s="4">
        <v>4</v>
      </c>
      <c r="P11" s="4">
        <v>4</v>
      </c>
      <c r="Q11" s="4">
        <v>3</v>
      </c>
      <c r="R11" s="4">
        <v>4</v>
      </c>
      <c r="S11" s="4">
        <v>4</v>
      </c>
      <c r="T11" s="4">
        <v>4</v>
      </c>
      <c r="U11" s="4">
        <v>4</v>
      </c>
      <c r="V11" s="4" t="s">
        <v>34</v>
      </c>
      <c r="W11" s="4">
        <f t="shared" si="1"/>
        <v>4</v>
      </c>
      <c r="X11" s="4">
        <f t="shared" si="2"/>
        <v>3.8</v>
      </c>
      <c r="Y11" s="5">
        <f t="shared" si="0"/>
        <v>3.5</v>
      </c>
      <c r="Z11" s="5">
        <f t="shared" si="3"/>
        <v>3.75</v>
      </c>
    </row>
    <row r="12" spans="1:26" x14ac:dyDescent="0.2">
      <c r="A12" s="3">
        <v>46043.580876400461</v>
      </c>
      <c r="B12" s="4" t="s">
        <v>26</v>
      </c>
      <c r="C12" s="4" t="s">
        <v>27</v>
      </c>
      <c r="D12" s="4">
        <v>4</v>
      </c>
      <c r="E12" s="4">
        <v>4</v>
      </c>
      <c r="F12" s="4">
        <v>4</v>
      </c>
      <c r="G12" s="4">
        <v>4</v>
      </c>
      <c r="H12" s="4">
        <v>4</v>
      </c>
      <c r="I12" s="4">
        <v>4</v>
      </c>
      <c r="J12" s="4">
        <v>4</v>
      </c>
      <c r="K12" s="4">
        <v>4</v>
      </c>
      <c r="L12" s="4">
        <v>4</v>
      </c>
      <c r="M12" s="4">
        <v>4</v>
      </c>
      <c r="N12" s="4">
        <v>4</v>
      </c>
      <c r="O12" s="4">
        <v>4</v>
      </c>
      <c r="P12" s="4">
        <v>4</v>
      </c>
      <c r="Q12" s="4">
        <v>4</v>
      </c>
      <c r="R12" s="4">
        <v>4</v>
      </c>
      <c r="S12" s="4">
        <v>4</v>
      </c>
      <c r="T12" s="4">
        <v>3</v>
      </c>
      <c r="U12" s="4">
        <v>4</v>
      </c>
      <c r="W12" s="4">
        <f t="shared" si="1"/>
        <v>4</v>
      </c>
      <c r="X12" s="4">
        <f t="shared" si="2"/>
        <v>4</v>
      </c>
      <c r="Y12" s="5">
        <f t="shared" si="0"/>
        <v>4</v>
      </c>
      <c r="Z12" s="5">
        <f t="shared" si="3"/>
        <v>4</v>
      </c>
    </row>
    <row r="13" spans="1:26" x14ac:dyDescent="0.2">
      <c r="A13" s="3">
        <v>46043.581259236111</v>
      </c>
      <c r="B13" s="4" t="s">
        <v>26</v>
      </c>
      <c r="C13" s="4" t="s">
        <v>27</v>
      </c>
      <c r="D13" s="4">
        <v>3</v>
      </c>
      <c r="E13" s="4">
        <v>4</v>
      </c>
      <c r="F13" s="4">
        <v>3</v>
      </c>
      <c r="G13" s="4">
        <v>3</v>
      </c>
      <c r="H13" s="4">
        <v>1</v>
      </c>
      <c r="I13" s="4">
        <v>1</v>
      </c>
      <c r="J13" s="4">
        <v>2</v>
      </c>
      <c r="K13" s="4">
        <v>5</v>
      </c>
      <c r="L13" s="4">
        <v>5</v>
      </c>
      <c r="M13" s="4">
        <v>5</v>
      </c>
      <c r="N13" s="4">
        <v>3</v>
      </c>
      <c r="O13" s="4">
        <v>3</v>
      </c>
      <c r="P13" s="4">
        <v>4</v>
      </c>
      <c r="Q13" s="4">
        <v>4</v>
      </c>
      <c r="R13" s="4">
        <v>4</v>
      </c>
      <c r="S13" s="4">
        <v>4</v>
      </c>
      <c r="T13" s="4">
        <v>5</v>
      </c>
      <c r="U13" s="4">
        <v>1</v>
      </c>
      <c r="W13" s="4">
        <f t="shared" si="1"/>
        <v>1.25</v>
      </c>
      <c r="X13" s="4">
        <f t="shared" si="2"/>
        <v>4.2</v>
      </c>
      <c r="Y13" s="5">
        <f t="shared" si="0"/>
        <v>4</v>
      </c>
      <c r="Z13" s="5">
        <f t="shared" si="3"/>
        <v>3.25</v>
      </c>
    </row>
    <row r="14" spans="1:26" x14ac:dyDescent="0.2">
      <c r="A14" s="3">
        <v>46043.730720821761</v>
      </c>
      <c r="B14" s="4" t="s">
        <v>26</v>
      </c>
      <c r="C14" s="4" t="s">
        <v>27</v>
      </c>
      <c r="D14" s="4">
        <v>4</v>
      </c>
      <c r="E14" s="4">
        <v>4</v>
      </c>
      <c r="F14" s="4">
        <v>5</v>
      </c>
      <c r="G14" s="4">
        <v>4</v>
      </c>
      <c r="H14" s="4">
        <v>5</v>
      </c>
      <c r="I14" s="4">
        <v>5</v>
      </c>
      <c r="J14" s="4">
        <v>5</v>
      </c>
      <c r="K14" s="4">
        <v>4</v>
      </c>
      <c r="L14" s="4">
        <v>3</v>
      </c>
      <c r="M14" s="4">
        <v>3</v>
      </c>
      <c r="N14" s="4">
        <v>3</v>
      </c>
      <c r="O14" s="4">
        <v>5</v>
      </c>
      <c r="P14" s="4">
        <v>5</v>
      </c>
      <c r="Q14" s="4">
        <v>4</v>
      </c>
      <c r="R14" s="4">
        <v>5</v>
      </c>
      <c r="S14" s="4">
        <v>4</v>
      </c>
      <c r="T14" s="4">
        <v>4</v>
      </c>
      <c r="U14" s="4">
        <v>5</v>
      </c>
      <c r="W14" s="4">
        <f t="shared" si="1"/>
        <v>5</v>
      </c>
      <c r="X14" s="4">
        <f t="shared" si="2"/>
        <v>4.2</v>
      </c>
      <c r="Y14" s="5">
        <f t="shared" si="0"/>
        <v>3</v>
      </c>
      <c r="Z14" s="5">
        <f t="shared" si="3"/>
        <v>4.25</v>
      </c>
    </row>
    <row r="15" spans="1:26" x14ac:dyDescent="0.2">
      <c r="A15" s="3">
        <v>46043.820136377311</v>
      </c>
      <c r="B15" s="4" t="s">
        <v>26</v>
      </c>
      <c r="C15" s="4" t="s">
        <v>27</v>
      </c>
      <c r="D15" s="4">
        <v>3</v>
      </c>
      <c r="E15" s="4">
        <v>3</v>
      </c>
      <c r="F15" s="4">
        <v>2</v>
      </c>
      <c r="G15" s="4">
        <v>4</v>
      </c>
      <c r="H15" s="4">
        <v>2</v>
      </c>
      <c r="I15" s="4">
        <v>2</v>
      </c>
      <c r="J15" s="4">
        <v>2</v>
      </c>
      <c r="K15" s="4">
        <v>4</v>
      </c>
      <c r="L15" s="4">
        <v>4</v>
      </c>
      <c r="M15" s="4">
        <v>4</v>
      </c>
      <c r="N15" s="4">
        <v>4</v>
      </c>
      <c r="O15" s="4">
        <v>4</v>
      </c>
      <c r="P15" s="4">
        <v>4</v>
      </c>
      <c r="Q15" s="4">
        <v>4</v>
      </c>
      <c r="R15" s="4">
        <v>4</v>
      </c>
      <c r="S15" s="4">
        <v>4</v>
      </c>
      <c r="T15" s="4">
        <v>3</v>
      </c>
      <c r="U15" s="4">
        <v>2</v>
      </c>
      <c r="V15" s="4" t="s">
        <v>35</v>
      </c>
      <c r="W15" s="4">
        <f t="shared" si="1"/>
        <v>2</v>
      </c>
      <c r="X15" s="4">
        <f t="shared" si="2"/>
        <v>4</v>
      </c>
      <c r="Y15" s="5">
        <f t="shared" si="0"/>
        <v>4</v>
      </c>
      <c r="Z15" s="5">
        <f t="shared" si="3"/>
        <v>3</v>
      </c>
    </row>
    <row r="16" spans="1:26" x14ac:dyDescent="0.2">
      <c r="A16" s="3">
        <v>46044.3896337037</v>
      </c>
      <c r="B16" s="4" t="s">
        <v>26</v>
      </c>
      <c r="C16" s="4" t="s">
        <v>29</v>
      </c>
      <c r="D16" s="4">
        <v>4</v>
      </c>
      <c r="E16" s="4">
        <v>4</v>
      </c>
      <c r="F16" s="4">
        <v>4</v>
      </c>
      <c r="G16" s="4">
        <v>3</v>
      </c>
      <c r="H16" s="4">
        <v>3</v>
      </c>
      <c r="I16" s="4">
        <v>3</v>
      </c>
      <c r="J16" s="4">
        <v>3</v>
      </c>
      <c r="K16" s="4">
        <v>4</v>
      </c>
      <c r="L16" s="4">
        <v>4</v>
      </c>
      <c r="M16" s="4">
        <v>4</v>
      </c>
      <c r="N16" s="4">
        <v>4</v>
      </c>
      <c r="O16" s="4">
        <v>3</v>
      </c>
      <c r="P16" s="4">
        <v>4</v>
      </c>
      <c r="Q16" s="4">
        <v>4</v>
      </c>
      <c r="R16" s="4">
        <v>4</v>
      </c>
      <c r="S16" s="4">
        <v>4</v>
      </c>
      <c r="T16" s="4">
        <v>3</v>
      </c>
      <c r="U16" s="4">
        <v>3</v>
      </c>
      <c r="W16" s="4">
        <f t="shared" si="1"/>
        <v>3</v>
      </c>
      <c r="X16" s="4">
        <f t="shared" si="2"/>
        <v>3.8</v>
      </c>
      <c r="Y16" s="5">
        <f t="shared" si="0"/>
        <v>4</v>
      </c>
      <c r="Z16" s="5">
        <f t="shared" si="3"/>
        <v>3.75</v>
      </c>
    </row>
    <row r="17" spans="1:26" x14ac:dyDescent="0.2">
      <c r="A17" s="3">
        <v>46045.685540995371</v>
      </c>
      <c r="B17" s="4" t="s">
        <v>26</v>
      </c>
      <c r="C17" s="4" t="s">
        <v>27</v>
      </c>
      <c r="D17" s="4">
        <v>3</v>
      </c>
      <c r="E17" s="4">
        <v>3</v>
      </c>
      <c r="F17" s="4">
        <v>4</v>
      </c>
      <c r="G17" s="4">
        <v>4</v>
      </c>
      <c r="H17" s="4">
        <v>4</v>
      </c>
      <c r="I17" s="4">
        <v>3</v>
      </c>
      <c r="J17" s="4">
        <v>3</v>
      </c>
      <c r="K17" s="4">
        <v>4</v>
      </c>
      <c r="L17" s="4">
        <v>4</v>
      </c>
      <c r="M17" s="4">
        <v>4</v>
      </c>
      <c r="N17" s="4">
        <v>4</v>
      </c>
      <c r="O17" s="4">
        <v>3</v>
      </c>
      <c r="P17" s="4">
        <v>4</v>
      </c>
      <c r="Q17" s="4">
        <v>4</v>
      </c>
      <c r="R17" s="4">
        <v>4</v>
      </c>
      <c r="S17" s="4">
        <v>3</v>
      </c>
      <c r="T17" s="4">
        <v>3</v>
      </c>
      <c r="U17" s="4">
        <v>3</v>
      </c>
      <c r="W17" s="4">
        <f t="shared" si="1"/>
        <v>3.25</v>
      </c>
      <c r="X17" s="4">
        <f t="shared" si="2"/>
        <v>3.8</v>
      </c>
      <c r="Y17" s="5">
        <f t="shared" si="0"/>
        <v>4</v>
      </c>
      <c r="Z17" s="5">
        <f t="shared" si="3"/>
        <v>3.5</v>
      </c>
    </row>
    <row r="18" spans="1:26" x14ac:dyDescent="0.2">
      <c r="A18" s="3">
        <v>46046.860058854167</v>
      </c>
      <c r="B18" s="4" t="s">
        <v>26</v>
      </c>
      <c r="C18" s="4" t="s">
        <v>29</v>
      </c>
      <c r="D18" s="4">
        <v>2</v>
      </c>
      <c r="E18" s="4">
        <v>2</v>
      </c>
      <c r="F18" s="4">
        <v>2</v>
      </c>
      <c r="G18" s="4">
        <v>2</v>
      </c>
      <c r="H18" s="4">
        <v>1</v>
      </c>
      <c r="I18" s="4">
        <v>3</v>
      </c>
      <c r="J18" s="4">
        <v>3</v>
      </c>
      <c r="K18" s="4">
        <v>4</v>
      </c>
      <c r="L18" s="4">
        <v>4</v>
      </c>
      <c r="M18" s="4">
        <v>4</v>
      </c>
      <c r="N18" s="4">
        <v>1</v>
      </c>
      <c r="O18" s="4">
        <v>3</v>
      </c>
      <c r="P18" s="4">
        <v>3</v>
      </c>
      <c r="Q18" s="4">
        <v>3</v>
      </c>
      <c r="R18" s="4">
        <v>4</v>
      </c>
      <c r="S18" s="4">
        <v>3</v>
      </c>
      <c r="T18" s="4">
        <v>2</v>
      </c>
      <c r="U18" s="4">
        <v>2</v>
      </c>
      <c r="V18" s="4" t="s">
        <v>36</v>
      </c>
      <c r="W18" s="4">
        <f t="shared" si="1"/>
        <v>2.25</v>
      </c>
      <c r="X18" s="4">
        <f t="shared" si="2"/>
        <v>3.4</v>
      </c>
      <c r="Y18" s="5">
        <f>AVERAGE(M18:N18)</f>
        <v>2.5</v>
      </c>
      <c r="Z18" s="5">
        <f t="shared" si="3"/>
        <v>2</v>
      </c>
    </row>
    <row r="19" spans="1:26" x14ac:dyDescent="0.2">
      <c r="A19" s="3">
        <v>46048.796431458337</v>
      </c>
      <c r="B19" s="4" t="s">
        <v>26</v>
      </c>
      <c r="C19" s="4" t="s">
        <v>27</v>
      </c>
      <c r="D19" s="4">
        <v>3</v>
      </c>
      <c r="E19" s="4">
        <v>3</v>
      </c>
      <c r="F19" s="4">
        <v>3</v>
      </c>
      <c r="G19" s="4">
        <v>3</v>
      </c>
      <c r="H19" s="4">
        <v>3</v>
      </c>
      <c r="I19" s="4">
        <v>3</v>
      </c>
      <c r="J19" s="4">
        <v>3</v>
      </c>
      <c r="K19" s="4">
        <v>4</v>
      </c>
      <c r="L19" s="4">
        <v>4</v>
      </c>
      <c r="M19" s="4">
        <v>4</v>
      </c>
      <c r="N19" s="4">
        <v>4</v>
      </c>
      <c r="O19" s="4">
        <v>4</v>
      </c>
      <c r="P19" s="4">
        <v>4</v>
      </c>
      <c r="Q19" s="4">
        <v>4</v>
      </c>
      <c r="R19" s="4">
        <v>3</v>
      </c>
      <c r="S19" s="4">
        <v>3</v>
      </c>
      <c r="T19" s="4">
        <v>3</v>
      </c>
      <c r="U19" s="4">
        <v>3</v>
      </c>
      <c r="V19" s="4" t="s">
        <v>37</v>
      </c>
      <c r="W19" s="4">
        <f t="shared" si="1"/>
        <v>3</v>
      </c>
      <c r="X19" s="4">
        <f t="shared" si="2"/>
        <v>4</v>
      </c>
      <c r="Y19" s="5">
        <f t="shared" si="0"/>
        <v>4</v>
      </c>
      <c r="Z19" s="5">
        <f t="shared" si="3"/>
        <v>3</v>
      </c>
    </row>
    <row r="20" spans="1:26" x14ac:dyDescent="0.2">
      <c r="A20" s="3">
        <v>46050.004240520837</v>
      </c>
      <c r="B20" s="4" t="s">
        <v>28</v>
      </c>
      <c r="C20" s="4" t="s">
        <v>27</v>
      </c>
      <c r="D20" s="4">
        <v>5</v>
      </c>
      <c r="E20" s="4">
        <v>5</v>
      </c>
      <c r="F20" s="4">
        <v>4</v>
      </c>
      <c r="G20" s="4">
        <v>4</v>
      </c>
      <c r="H20" s="4">
        <v>5</v>
      </c>
      <c r="I20" s="4">
        <v>4</v>
      </c>
      <c r="J20" s="4">
        <v>5</v>
      </c>
      <c r="K20" s="4">
        <v>5</v>
      </c>
      <c r="L20" s="4">
        <v>4</v>
      </c>
      <c r="M20" s="4">
        <v>5</v>
      </c>
      <c r="N20" s="4">
        <v>4</v>
      </c>
      <c r="O20" s="4">
        <v>4</v>
      </c>
      <c r="P20" s="4">
        <v>5</v>
      </c>
      <c r="Q20" s="4">
        <v>4</v>
      </c>
      <c r="R20" s="4">
        <v>5</v>
      </c>
      <c r="S20" s="4">
        <v>4</v>
      </c>
      <c r="T20" s="4">
        <v>5</v>
      </c>
      <c r="U20" s="4">
        <v>4</v>
      </c>
      <c r="W20" s="4">
        <f t="shared" si="1"/>
        <v>4.5</v>
      </c>
      <c r="X20" s="4">
        <f t="shared" si="2"/>
        <v>4.4000000000000004</v>
      </c>
      <c r="Y20" s="5">
        <f t="shared" si="0"/>
        <v>4.5</v>
      </c>
      <c r="Z20" s="5">
        <f t="shared" si="3"/>
        <v>4.5</v>
      </c>
    </row>
    <row r="21" spans="1:26" x14ac:dyDescent="0.2">
      <c r="A21" s="3">
        <v>46050.623792384256</v>
      </c>
      <c r="B21" s="4" t="s">
        <v>26</v>
      </c>
      <c r="C21" s="4" t="s">
        <v>27</v>
      </c>
      <c r="D21" s="4">
        <v>4</v>
      </c>
      <c r="E21" s="4">
        <v>4</v>
      </c>
      <c r="F21" s="4">
        <v>3</v>
      </c>
      <c r="G21" s="4">
        <v>3</v>
      </c>
      <c r="H21" s="4">
        <v>4</v>
      </c>
      <c r="I21" s="4">
        <v>3</v>
      </c>
      <c r="J21" s="4">
        <v>3</v>
      </c>
      <c r="K21" s="4">
        <v>3</v>
      </c>
      <c r="L21" s="4">
        <v>4</v>
      </c>
      <c r="M21" s="4">
        <v>4</v>
      </c>
      <c r="N21" s="4">
        <v>3</v>
      </c>
      <c r="O21" s="4">
        <v>3</v>
      </c>
      <c r="P21" s="4">
        <v>4</v>
      </c>
      <c r="Q21" s="4">
        <v>4</v>
      </c>
      <c r="R21" s="4">
        <v>3</v>
      </c>
      <c r="S21" s="4">
        <v>4</v>
      </c>
      <c r="T21" s="4">
        <v>4</v>
      </c>
      <c r="U21" s="4">
        <v>3</v>
      </c>
      <c r="V21" s="4" t="s">
        <v>38</v>
      </c>
      <c r="W21" s="4">
        <f t="shared" si="1"/>
        <v>3.25</v>
      </c>
      <c r="X21" s="4">
        <f t="shared" si="2"/>
        <v>3.6</v>
      </c>
      <c r="Y21" s="5">
        <f t="shared" si="0"/>
        <v>3.5</v>
      </c>
      <c r="Z21" s="5">
        <f t="shared" si="3"/>
        <v>3.5</v>
      </c>
    </row>
    <row r="22" spans="1:26" x14ac:dyDescent="0.2">
      <c r="A22" s="3">
        <v>46062.734674305553</v>
      </c>
      <c r="B22" s="4" t="s">
        <v>28</v>
      </c>
      <c r="C22" s="4" t="s">
        <v>29</v>
      </c>
      <c r="D22" s="4">
        <v>3</v>
      </c>
      <c r="E22" s="4">
        <v>3</v>
      </c>
      <c r="F22" s="4">
        <v>3</v>
      </c>
      <c r="G22" s="4">
        <v>4</v>
      </c>
      <c r="H22" s="4">
        <v>3</v>
      </c>
      <c r="I22" s="4">
        <v>4</v>
      </c>
      <c r="J22" s="4">
        <v>4</v>
      </c>
      <c r="K22" s="4">
        <v>4</v>
      </c>
      <c r="L22" s="4">
        <v>4</v>
      </c>
      <c r="M22" s="4">
        <v>4</v>
      </c>
      <c r="N22" s="4">
        <v>3</v>
      </c>
      <c r="O22" s="4">
        <v>3</v>
      </c>
      <c r="P22" s="4">
        <v>4</v>
      </c>
      <c r="Q22" s="4">
        <v>3</v>
      </c>
      <c r="R22" s="4">
        <v>4</v>
      </c>
      <c r="S22" s="4">
        <v>4</v>
      </c>
      <c r="T22" s="4">
        <v>4</v>
      </c>
      <c r="U22" s="4">
        <v>3</v>
      </c>
      <c r="W22" s="4">
        <f t="shared" si="1"/>
        <v>3.5</v>
      </c>
      <c r="X22" s="4">
        <f t="shared" si="2"/>
        <v>3.6</v>
      </c>
      <c r="Y22" s="5">
        <f t="shared" si="0"/>
        <v>3.5</v>
      </c>
      <c r="Z22" s="5">
        <f t="shared" si="3"/>
        <v>3.25</v>
      </c>
    </row>
    <row r="23" spans="1:26" x14ac:dyDescent="0.2">
      <c r="A23" s="3">
        <v>46062.923463483799</v>
      </c>
      <c r="B23" s="4" t="s">
        <v>26</v>
      </c>
      <c r="C23" s="4" t="s">
        <v>27</v>
      </c>
      <c r="D23" s="4">
        <v>4</v>
      </c>
      <c r="E23" s="4">
        <v>4</v>
      </c>
      <c r="F23" s="4">
        <v>4</v>
      </c>
      <c r="G23" s="4">
        <v>4</v>
      </c>
      <c r="H23" s="4">
        <v>3</v>
      </c>
      <c r="I23" s="4">
        <v>3</v>
      </c>
      <c r="J23" s="4">
        <v>3</v>
      </c>
      <c r="K23" s="4">
        <v>4</v>
      </c>
      <c r="L23" s="4">
        <v>5</v>
      </c>
      <c r="M23" s="4">
        <v>4</v>
      </c>
      <c r="N23" s="4">
        <v>3</v>
      </c>
      <c r="O23" s="4">
        <v>3</v>
      </c>
      <c r="P23" s="4">
        <v>5</v>
      </c>
      <c r="Q23" s="4">
        <v>4</v>
      </c>
      <c r="R23" s="4">
        <v>3</v>
      </c>
      <c r="S23" s="4">
        <v>4</v>
      </c>
      <c r="T23" s="4">
        <v>4</v>
      </c>
      <c r="U23" s="4">
        <v>3</v>
      </c>
      <c r="W23" s="4">
        <f t="shared" si="1"/>
        <v>3</v>
      </c>
      <c r="X23" s="4">
        <f t="shared" si="2"/>
        <v>4.2</v>
      </c>
      <c r="Y23" s="5">
        <f t="shared" si="0"/>
        <v>3.5</v>
      </c>
      <c r="Z23" s="5">
        <f t="shared" si="3"/>
        <v>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3D5CB-E528-3143-8281-8FD3A8BF32B0}">
  <dimension ref="A1:E12"/>
  <sheetViews>
    <sheetView zoomScale="160" zoomScaleNormal="160" workbookViewId="0">
      <selection activeCell="F28" sqref="F28"/>
    </sheetView>
  </sheetViews>
  <sheetFormatPr baseColWidth="10" defaultColWidth="8.83203125" defaultRowHeight="15" x14ac:dyDescent="0.2"/>
  <cols>
    <col min="1" max="1" width="6.6640625" style="4" bestFit="1" customWidth="1"/>
    <col min="2" max="2" width="13.83203125" style="4" bestFit="1" customWidth="1"/>
    <col min="3" max="3" width="12.1640625" style="4" bestFit="1" customWidth="1"/>
    <col min="4" max="4" width="15.6640625" style="4" bestFit="1" customWidth="1"/>
    <col min="5" max="5" width="12.1640625" style="4" bestFit="1" customWidth="1"/>
    <col min="6" max="16384" width="8.83203125" style="4"/>
  </cols>
  <sheetData>
    <row r="1" spans="1:5" s="2" customFormat="1" ht="32" x14ac:dyDescent="0.2">
      <c r="B1" s="1" t="s">
        <v>22</v>
      </c>
      <c r="C1" s="1" t="s">
        <v>23</v>
      </c>
      <c r="D1" s="1" t="s">
        <v>24</v>
      </c>
      <c r="E1" s="1" t="s">
        <v>25</v>
      </c>
    </row>
    <row r="2" spans="1:5" x14ac:dyDescent="0.2">
      <c r="A2" s="6" t="s">
        <v>39</v>
      </c>
      <c r="B2" s="5">
        <f>AVERAGE('[1]Στοιχεία Έρευνας'!W2:W23)</f>
        <v>3.2954545454545454</v>
      </c>
      <c r="C2" s="5">
        <f>AVERAGE('[1]Στοιχεία Έρευνας'!X2:X23)</f>
        <v>3.9545454545454546</v>
      </c>
      <c r="D2" s="5">
        <f>AVERAGE('[1]Στοιχεία Έρευνας'!Y2:Y23)</f>
        <v>3.8409090909090908</v>
      </c>
      <c r="E2" s="5">
        <f>AVERAGE('[1]Στοιχεία Έρευνας'!Z2:Z23)</f>
        <v>3.4659090909090908</v>
      </c>
    </row>
    <row r="3" spans="1:5" x14ac:dyDescent="0.2">
      <c r="A3" s="6" t="s">
        <v>40</v>
      </c>
      <c r="B3" s="5">
        <f>_xlfn.STDEV.S('[1]Στοιχεία Έρευνας'!W2:W23)</f>
        <v>1.0253813565727274</v>
      </c>
      <c r="C3" s="5">
        <f>_xlfn.STDEV.S('[1]Στοιχεία Έρευνας'!X2:X23)</f>
        <v>0.52347490295712473</v>
      </c>
      <c r="D3" s="5">
        <f>_xlfn.STDEV.S('[1]Στοιχεία Έρευνας'!Y2:Y23)</f>
        <v>0.67939685499719993</v>
      </c>
      <c r="E3" s="5">
        <f>_xlfn.STDEV.S('[1]Στοιχεία Έρευνας'!Z2:Z23)</f>
        <v>0.66500740483459897</v>
      </c>
    </row>
    <row r="4" spans="1:5" x14ac:dyDescent="0.2">
      <c r="A4" s="6" t="s">
        <v>41</v>
      </c>
      <c r="B4" s="5">
        <f>MIN('[1]Στοιχεία Έρευνας'!W2:W23)</f>
        <v>1.25</v>
      </c>
      <c r="C4" s="5">
        <f>MIN('[1]Στοιχεία Έρευνας'!X2:X23)</f>
        <v>3</v>
      </c>
      <c r="D4" s="5">
        <f>MIN('[1]Στοιχεία Έρευνας'!Y2:Y23)</f>
        <v>2.5</v>
      </c>
      <c r="E4" s="5">
        <f>MIN('[1]Στοιχεία Έρευνας'!Z2:Z23)</f>
        <v>2</v>
      </c>
    </row>
    <row r="5" spans="1:5" x14ac:dyDescent="0.2">
      <c r="A5" s="6" t="s">
        <v>42</v>
      </c>
      <c r="B5" s="5">
        <f>MAX('[1]Στοιχεία Έρευνας'!W2:W23)</f>
        <v>5</v>
      </c>
      <c r="C5" s="5">
        <f>MAX('[1]Στοιχεία Έρευνας'!X2:X23)</f>
        <v>5</v>
      </c>
      <c r="D5" s="5">
        <f>MAX('[1]Στοιχεία Έρευνας'!Y2:Y23)</f>
        <v>5</v>
      </c>
      <c r="E5" s="5">
        <f>MAX('[1]Στοιχεία Έρευνας'!Z2:Z23)</f>
        <v>4.75</v>
      </c>
    </row>
    <row r="6" spans="1:5" x14ac:dyDescent="0.2">
      <c r="A6" s="6" t="s">
        <v>43</v>
      </c>
      <c r="B6" s="5">
        <f>B3/B2</f>
        <v>0.31115020475310351</v>
      </c>
      <c r="C6" s="5">
        <f t="shared" ref="C6:E6" si="0">C3/C2</f>
        <v>0.13237296396616946</v>
      </c>
      <c r="D6" s="5">
        <f t="shared" si="0"/>
        <v>0.17688438828329467</v>
      </c>
      <c r="E6" s="5">
        <f t="shared" si="0"/>
        <v>0.19187098893588431</v>
      </c>
    </row>
    <row r="7" spans="1:5" x14ac:dyDescent="0.2">
      <c r="A7" s="6" t="s">
        <v>44</v>
      </c>
      <c r="B7" s="5">
        <f>CORREL('[1]Στοιχεία Έρευνας'!Z2:Z23,'[1]Στοιχεία Έρευνας'!W2:W23)</f>
        <v>0.6483480240632612</v>
      </c>
      <c r="C7" s="5">
        <f>CORREL('[1]Στοιχεία Έρευνας'!Z2:Z23,'[1]Στοιχεία Έρευνας'!X2:X23)</f>
        <v>0.52198302354452486</v>
      </c>
      <c r="D7" s="5">
        <f>CORREL('[1]Στοιχεία Έρευνας'!Z2:Z23,'[1]Στοιχεία Έρευνας'!Y2:Y23)</f>
        <v>0.38266512377320822</v>
      </c>
    </row>
    <row r="8" spans="1:5" x14ac:dyDescent="0.2">
      <c r="A8" s="6" t="s">
        <v>45</v>
      </c>
      <c r="B8" s="5">
        <f>(B7*SQRT(22-2))/SQRT(1-B7^2)</f>
        <v>3.8083968957583143</v>
      </c>
      <c r="C8" s="5">
        <f t="shared" ref="C8:D8" si="1">(C7*SQRT(22-2))/SQRT(1-C7^2)</f>
        <v>2.7368110337533338</v>
      </c>
      <c r="D8" s="5">
        <f t="shared" si="1"/>
        <v>1.8523155363645598</v>
      </c>
    </row>
    <row r="9" spans="1:5" x14ac:dyDescent="0.2">
      <c r="A9" s="6" t="s">
        <v>46</v>
      </c>
      <c r="B9" s="7">
        <f>_xlfn.T.DIST.2T(ABS(B8),20)</f>
        <v>1.100743615908694E-3</v>
      </c>
      <c r="C9" s="7">
        <f>_xlfn.T.DIST.2T(ABS(C8),20)</f>
        <v>1.2709588910309598E-2</v>
      </c>
      <c r="D9" s="7">
        <f>_xlfn.T.DIST.2T(ABS(D8),20)</f>
        <v>7.87987254682921E-2</v>
      </c>
    </row>
    <row r="10" spans="1:5" x14ac:dyDescent="0.2">
      <c r="A10" s="6" t="s">
        <v>47</v>
      </c>
      <c r="B10" s="5">
        <f>RSQ('[1]Στοιχεία Έρευνας'!Z2:Z23,'[1]Στοιχεία Έρευνας'!W2:W23)</f>
        <v>0.42035516030673514</v>
      </c>
      <c r="C10" s="5">
        <f>RSQ('[1]Στοιχεία Έρευνας'!Z2:Z23,'[1]Στοιχεία Έρευνας'!X2:X23)</f>
        <v>0.27246627686868402</v>
      </c>
      <c r="D10" s="5">
        <f>RSQ('[1]Στοιχεία Έρευνας'!Z2:Z23,'[1]Στοιχεία Έρευνας'!Y2:Y23)</f>
        <v>0.14643259695236477</v>
      </c>
    </row>
    <row r="11" spans="1:5" x14ac:dyDescent="0.2">
      <c r="A11" s="8" t="s">
        <v>48</v>
      </c>
      <c r="B11" s="5">
        <f>SLOPE('[1]Στοιχεία Έρευνας'!Z2:Z23,'[1]Στοιχεία Έρευνας'!W2:W23)</f>
        <v>0.42048378795676783</v>
      </c>
      <c r="C11" s="5">
        <f>SLOPE('[1]Στοιχεία Έρευνας'!Z2:Z23,'[1]Στοιχεία Έρευνας'!X2:X23)</f>
        <v>0.66311216429699826</v>
      </c>
      <c r="D11" s="5">
        <f>SLOPE('[1]Στοιχεία Έρευνας'!Z2:Z23,'[1]Στοιχεία Έρευνας'!Y2:Y23)</f>
        <v>0.37456037514654167</v>
      </c>
    </row>
    <row r="12" spans="1:5" x14ac:dyDescent="0.2">
      <c r="A12" s="8" t="s">
        <v>49</v>
      </c>
      <c r="B12" s="5">
        <f>INTERCEPT('[1]Στοιχεία Έρευνας'!Z2:Z23,'[1]Στοιχεία Έρευνας'!W2:W23)</f>
        <v>2.080223880597015</v>
      </c>
      <c r="C12" s="5">
        <f>INTERCEPT('[1]Στοιχεία Έρευνας'!Z2:Z23,'[1]Στοιχεία Έρευνας'!X2:X23)</f>
        <v>0.84360189573459765</v>
      </c>
      <c r="D12" s="5">
        <f>INTERCEPT('[1]Στοιχεία Έρευνας'!Z2:Z23,'[1]Στοιχεία Έρευνας'!Y2:Y23)</f>
        <v>2.0272567409144195</v>
      </c>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E4EA9-5E9E-D14D-9A83-BFA7A838C3D8}">
  <dimension ref="A1:K30"/>
  <sheetViews>
    <sheetView workbookViewId="0">
      <selection activeCell="I31" sqref="I31"/>
    </sheetView>
  </sheetViews>
  <sheetFormatPr baseColWidth="10" defaultRowHeight="15" x14ac:dyDescent="0.2"/>
  <cols>
    <col min="1" max="1" width="12.83203125" style="4" bestFit="1" customWidth="1"/>
    <col min="2" max="2" width="12.83203125" style="4" customWidth="1"/>
    <col min="3" max="3" width="12.83203125" style="4" bestFit="1" customWidth="1"/>
    <col min="4" max="6" width="12.83203125" style="4" customWidth="1"/>
    <col min="7" max="16384" width="10.83203125" style="4"/>
  </cols>
  <sheetData>
    <row r="1" spans="1:8" ht="256" x14ac:dyDescent="0.2">
      <c r="A1" s="4" t="s">
        <v>50</v>
      </c>
      <c r="B1" s="1" t="s">
        <v>3</v>
      </c>
      <c r="C1" s="1" t="s">
        <v>6</v>
      </c>
      <c r="D1" s="4" t="s">
        <v>51</v>
      </c>
      <c r="E1" s="1" t="s">
        <v>7</v>
      </c>
      <c r="F1" s="1" t="s">
        <v>9</v>
      </c>
      <c r="G1" s="1" t="s">
        <v>20</v>
      </c>
      <c r="H1" s="4" t="s">
        <v>52</v>
      </c>
    </row>
    <row r="2" spans="1:8" x14ac:dyDescent="0.2">
      <c r="A2" s="4">
        <v>1</v>
      </c>
      <c r="B2" s="4">
        <v>3</v>
      </c>
      <c r="C2" s="4">
        <v>1</v>
      </c>
      <c r="D2" s="4">
        <f>AVERAGE(B2:C2)</f>
        <v>2</v>
      </c>
      <c r="E2" s="4">
        <v>1</v>
      </c>
      <c r="F2" s="4">
        <v>2</v>
      </c>
      <c r="G2" s="4">
        <v>3</v>
      </c>
      <c r="H2" s="4">
        <f>AVERAGE(E2:G2)</f>
        <v>2</v>
      </c>
    </row>
    <row r="3" spans="1:8" x14ac:dyDescent="0.2">
      <c r="A3" s="4">
        <v>2</v>
      </c>
      <c r="B3" s="4">
        <v>4</v>
      </c>
      <c r="C3" s="4">
        <v>3</v>
      </c>
      <c r="D3" s="4">
        <f t="shared" ref="D3:D23" si="0">AVERAGE(B3:C3)</f>
        <v>3.5</v>
      </c>
      <c r="E3" s="4">
        <v>3</v>
      </c>
      <c r="F3" s="4">
        <v>4</v>
      </c>
      <c r="G3" s="4">
        <v>4</v>
      </c>
      <c r="H3" s="4">
        <f t="shared" ref="H3:H23" si="1">AVERAGE(E3:G3)</f>
        <v>3.6666666666666665</v>
      </c>
    </row>
    <row r="4" spans="1:8" x14ac:dyDescent="0.2">
      <c r="A4" s="4">
        <v>3</v>
      </c>
      <c r="B4" s="4">
        <v>3</v>
      </c>
      <c r="C4" s="4">
        <v>5</v>
      </c>
      <c r="D4" s="4">
        <f t="shared" si="0"/>
        <v>4</v>
      </c>
      <c r="E4" s="4">
        <v>3</v>
      </c>
      <c r="F4" s="4">
        <v>4</v>
      </c>
      <c r="G4" s="4">
        <v>5</v>
      </c>
      <c r="H4" s="4">
        <f t="shared" si="1"/>
        <v>4</v>
      </c>
    </row>
    <row r="5" spans="1:8" x14ac:dyDescent="0.2">
      <c r="A5" s="4">
        <v>4</v>
      </c>
      <c r="B5" s="4">
        <v>3</v>
      </c>
      <c r="C5" s="4">
        <v>3</v>
      </c>
      <c r="D5" s="4">
        <f t="shared" si="0"/>
        <v>3</v>
      </c>
      <c r="E5" s="4">
        <v>4</v>
      </c>
      <c r="F5" s="4">
        <v>1</v>
      </c>
      <c r="G5" s="4">
        <v>3</v>
      </c>
      <c r="H5" s="4">
        <f t="shared" si="1"/>
        <v>2.6666666666666665</v>
      </c>
    </row>
    <row r="6" spans="1:8" x14ac:dyDescent="0.2">
      <c r="A6" s="4">
        <v>5</v>
      </c>
      <c r="B6" s="4">
        <v>4</v>
      </c>
      <c r="C6" s="4">
        <v>4</v>
      </c>
      <c r="D6" s="4">
        <f t="shared" si="0"/>
        <v>4</v>
      </c>
      <c r="E6" s="4">
        <v>5</v>
      </c>
      <c r="F6" s="4">
        <v>5</v>
      </c>
      <c r="G6" s="4">
        <v>5</v>
      </c>
      <c r="H6" s="4">
        <f t="shared" si="1"/>
        <v>5</v>
      </c>
    </row>
    <row r="7" spans="1:8" x14ac:dyDescent="0.2">
      <c r="A7" s="4">
        <v>6</v>
      </c>
      <c r="B7" s="4">
        <v>3</v>
      </c>
      <c r="C7" s="4">
        <v>3</v>
      </c>
      <c r="D7" s="4">
        <f t="shared" si="0"/>
        <v>3</v>
      </c>
      <c r="E7" s="4">
        <v>3</v>
      </c>
      <c r="F7" s="4">
        <v>3</v>
      </c>
      <c r="G7" s="4">
        <v>3</v>
      </c>
      <c r="H7" s="4">
        <f t="shared" si="1"/>
        <v>3</v>
      </c>
    </row>
    <row r="8" spans="1:8" x14ac:dyDescent="0.2">
      <c r="A8" s="4">
        <v>7</v>
      </c>
      <c r="B8" s="4">
        <v>5</v>
      </c>
      <c r="C8" s="4">
        <v>4</v>
      </c>
      <c r="D8" s="4">
        <f t="shared" si="0"/>
        <v>4.5</v>
      </c>
      <c r="E8" s="4">
        <v>3</v>
      </c>
      <c r="F8" s="4">
        <v>5</v>
      </c>
      <c r="G8" s="4">
        <v>5</v>
      </c>
      <c r="H8" s="4">
        <f t="shared" si="1"/>
        <v>4.333333333333333</v>
      </c>
    </row>
    <row r="9" spans="1:8" x14ac:dyDescent="0.2">
      <c r="A9" s="4">
        <v>8</v>
      </c>
      <c r="B9" s="4">
        <v>3</v>
      </c>
      <c r="C9" s="4">
        <v>4</v>
      </c>
      <c r="D9" s="4">
        <f t="shared" si="0"/>
        <v>3.5</v>
      </c>
      <c r="E9" s="4">
        <v>2</v>
      </c>
      <c r="F9" s="4">
        <v>3</v>
      </c>
      <c r="G9" s="4">
        <v>2</v>
      </c>
      <c r="H9" s="4">
        <f t="shared" si="1"/>
        <v>2.3333333333333335</v>
      </c>
    </row>
    <row r="10" spans="1:8" x14ac:dyDescent="0.2">
      <c r="A10" s="4">
        <v>9</v>
      </c>
      <c r="B10" s="4">
        <v>3</v>
      </c>
      <c r="C10" s="4">
        <v>3</v>
      </c>
      <c r="D10" s="4">
        <f t="shared" si="0"/>
        <v>3</v>
      </c>
      <c r="E10" s="4">
        <v>4</v>
      </c>
      <c r="F10" s="4">
        <v>4</v>
      </c>
      <c r="G10" s="4">
        <v>4</v>
      </c>
      <c r="H10" s="4">
        <f t="shared" si="1"/>
        <v>4</v>
      </c>
    </row>
    <row r="11" spans="1:8" x14ac:dyDescent="0.2">
      <c r="A11" s="4">
        <v>10</v>
      </c>
      <c r="B11" s="4">
        <v>4</v>
      </c>
      <c r="C11" s="4">
        <v>4</v>
      </c>
      <c r="D11" s="4">
        <f t="shared" si="0"/>
        <v>4</v>
      </c>
      <c r="E11" s="4">
        <v>4</v>
      </c>
      <c r="F11" s="4">
        <v>4</v>
      </c>
      <c r="G11" s="4">
        <v>4</v>
      </c>
      <c r="H11" s="4">
        <f t="shared" si="1"/>
        <v>4</v>
      </c>
    </row>
    <row r="12" spans="1:8" x14ac:dyDescent="0.2">
      <c r="A12" s="4">
        <v>11</v>
      </c>
      <c r="B12" s="4">
        <v>4</v>
      </c>
      <c r="C12" s="4">
        <v>4</v>
      </c>
      <c r="D12" s="4">
        <f t="shared" si="0"/>
        <v>4</v>
      </c>
      <c r="E12" s="4">
        <v>4</v>
      </c>
      <c r="F12" s="4">
        <v>4</v>
      </c>
      <c r="G12" s="4">
        <v>4</v>
      </c>
      <c r="H12" s="4">
        <f t="shared" si="1"/>
        <v>4</v>
      </c>
    </row>
    <row r="13" spans="1:8" x14ac:dyDescent="0.2">
      <c r="A13" s="4">
        <v>12</v>
      </c>
      <c r="B13" s="4">
        <v>3</v>
      </c>
      <c r="C13" s="4">
        <v>3</v>
      </c>
      <c r="D13" s="4">
        <f t="shared" si="0"/>
        <v>3</v>
      </c>
      <c r="E13" s="4">
        <v>1</v>
      </c>
      <c r="F13" s="4">
        <v>2</v>
      </c>
      <c r="G13" s="4">
        <v>1</v>
      </c>
      <c r="H13" s="4">
        <f t="shared" si="1"/>
        <v>1.3333333333333333</v>
      </c>
    </row>
    <row r="14" spans="1:8" x14ac:dyDescent="0.2">
      <c r="A14" s="4">
        <v>13</v>
      </c>
      <c r="B14" s="4">
        <v>4</v>
      </c>
      <c r="C14" s="4">
        <v>4</v>
      </c>
      <c r="D14" s="4">
        <f t="shared" si="0"/>
        <v>4</v>
      </c>
      <c r="E14" s="4">
        <v>5</v>
      </c>
      <c r="F14" s="4">
        <v>5</v>
      </c>
      <c r="G14" s="4">
        <v>5</v>
      </c>
      <c r="H14" s="4">
        <f t="shared" si="1"/>
        <v>5</v>
      </c>
    </row>
    <row r="15" spans="1:8" x14ac:dyDescent="0.2">
      <c r="A15" s="4">
        <v>14</v>
      </c>
      <c r="B15" s="4">
        <v>3</v>
      </c>
      <c r="C15" s="4">
        <v>4</v>
      </c>
      <c r="D15" s="4">
        <f t="shared" si="0"/>
        <v>3.5</v>
      </c>
      <c r="E15" s="4">
        <v>2</v>
      </c>
      <c r="F15" s="4">
        <v>2</v>
      </c>
      <c r="G15" s="4">
        <v>2</v>
      </c>
      <c r="H15" s="4">
        <f t="shared" si="1"/>
        <v>2</v>
      </c>
    </row>
    <row r="16" spans="1:8" x14ac:dyDescent="0.2">
      <c r="A16" s="4">
        <v>15</v>
      </c>
      <c r="B16" s="4">
        <v>4</v>
      </c>
      <c r="C16" s="4">
        <v>3</v>
      </c>
      <c r="D16" s="4">
        <f t="shared" si="0"/>
        <v>3.5</v>
      </c>
      <c r="E16" s="4">
        <v>3</v>
      </c>
      <c r="F16" s="4">
        <v>3</v>
      </c>
      <c r="G16" s="4">
        <v>3</v>
      </c>
      <c r="H16" s="4">
        <f t="shared" si="1"/>
        <v>3</v>
      </c>
    </row>
    <row r="17" spans="1:11" x14ac:dyDescent="0.2">
      <c r="A17" s="4">
        <v>16</v>
      </c>
      <c r="B17" s="4">
        <v>3</v>
      </c>
      <c r="C17" s="4">
        <v>4</v>
      </c>
      <c r="D17" s="4">
        <f t="shared" si="0"/>
        <v>3.5</v>
      </c>
      <c r="E17" s="4">
        <v>4</v>
      </c>
      <c r="F17" s="4">
        <v>3</v>
      </c>
      <c r="G17" s="4">
        <v>3</v>
      </c>
      <c r="H17" s="4">
        <f t="shared" si="1"/>
        <v>3.3333333333333335</v>
      </c>
    </row>
    <row r="18" spans="1:11" x14ac:dyDescent="0.2">
      <c r="A18" s="4">
        <v>17</v>
      </c>
      <c r="B18" s="4">
        <v>2</v>
      </c>
      <c r="C18" s="4">
        <v>2</v>
      </c>
      <c r="D18" s="4">
        <f t="shared" si="0"/>
        <v>2</v>
      </c>
      <c r="E18" s="4">
        <v>1</v>
      </c>
      <c r="F18" s="4">
        <v>3</v>
      </c>
      <c r="G18" s="4">
        <v>2</v>
      </c>
      <c r="H18" s="4">
        <f t="shared" si="1"/>
        <v>2</v>
      </c>
    </row>
    <row r="19" spans="1:11" x14ac:dyDescent="0.2">
      <c r="A19" s="4">
        <v>18</v>
      </c>
      <c r="B19" s="4">
        <v>3</v>
      </c>
      <c r="C19" s="4">
        <v>3</v>
      </c>
      <c r="D19" s="4">
        <f t="shared" si="0"/>
        <v>3</v>
      </c>
      <c r="E19" s="4">
        <v>3</v>
      </c>
      <c r="F19" s="4">
        <v>3</v>
      </c>
      <c r="G19" s="4">
        <v>3</v>
      </c>
      <c r="H19" s="4">
        <f t="shared" si="1"/>
        <v>3</v>
      </c>
    </row>
    <row r="20" spans="1:11" x14ac:dyDescent="0.2">
      <c r="A20" s="4">
        <v>19</v>
      </c>
      <c r="B20" s="4">
        <v>5</v>
      </c>
      <c r="C20" s="4">
        <v>4</v>
      </c>
      <c r="D20" s="4">
        <f t="shared" si="0"/>
        <v>4.5</v>
      </c>
      <c r="E20" s="4">
        <v>5</v>
      </c>
      <c r="F20" s="4">
        <v>5</v>
      </c>
      <c r="G20" s="4">
        <v>4</v>
      </c>
      <c r="H20" s="4">
        <f t="shared" si="1"/>
        <v>4.666666666666667</v>
      </c>
    </row>
    <row r="21" spans="1:11" x14ac:dyDescent="0.2">
      <c r="A21" s="4">
        <v>20</v>
      </c>
      <c r="B21" s="4">
        <v>4</v>
      </c>
      <c r="C21" s="4">
        <v>3</v>
      </c>
      <c r="D21" s="4">
        <f t="shared" si="0"/>
        <v>3.5</v>
      </c>
      <c r="E21" s="4">
        <v>4</v>
      </c>
      <c r="F21" s="4">
        <v>3</v>
      </c>
      <c r="G21" s="4">
        <v>3</v>
      </c>
      <c r="H21" s="4">
        <f t="shared" si="1"/>
        <v>3.3333333333333335</v>
      </c>
    </row>
    <row r="22" spans="1:11" x14ac:dyDescent="0.2">
      <c r="A22" s="4">
        <v>21</v>
      </c>
      <c r="B22" s="4">
        <v>3</v>
      </c>
      <c r="C22" s="4">
        <v>4</v>
      </c>
      <c r="D22" s="4">
        <f t="shared" si="0"/>
        <v>3.5</v>
      </c>
      <c r="E22" s="4">
        <v>3</v>
      </c>
      <c r="F22" s="4">
        <v>4</v>
      </c>
      <c r="G22" s="4">
        <v>3</v>
      </c>
      <c r="H22" s="4">
        <f t="shared" si="1"/>
        <v>3.3333333333333335</v>
      </c>
    </row>
    <row r="23" spans="1:11" x14ac:dyDescent="0.2">
      <c r="A23" s="4">
        <v>22</v>
      </c>
      <c r="B23" s="4">
        <v>4</v>
      </c>
      <c r="C23" s="4">
        <v>4</v>
      </c>
      <c r="D23" s="4">
        <f t="shared" si="0"/>
        <v>4</v>
      </c>
      <c r="E23" s="4">
        <v>3</v>
      </c>
      <c r="F23" s="4">
        <v>3</v>
      </c>
      <c r="G23" s="4">
        <v>3</v>
      </c>
      <c r="H23" s="4">
        <f t="shared" si="1"/>
        <v>3</v>
      </c>
    </row>
    <row r="30" spans="1:11" x14ac:dyDescent="0.2">
      <c r="K30" s="9" t="s">
        <v>53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Φύλλα εργασίας</vt:lpstr>
      </vt:variant>
      <vt:variant>
        <vt:i4>3</vt:i4>
      </vt:variant>
    </vt:vector>
  </HeadingPairs>
  <TitlesOfParts>
    <vt:vector size="3" baseType="lpstr">
      <vt:lpstr>Στοιχεία Έρευνας</vt:lpstr>
      <vt:lpstr>Στατιστηκά</vt:lpstr>
      <vt:lpstr>Διάγραμμα Διασποράς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Ioannis Sifakis</dc:creator>
  <cp:lastModifiedBy>Ioannis Sifakis</cp:lastModifiedBy>
  <dcterms:created xsi:type="dcterms:W3CDTF">2026-02-27T18:09:58Z</dcterms:created>
  <dcterms:modified xsi:type="dcterms:W3CDTF">2026-02-28T17:44:12Z</dcterms:modified>
</cp:coreProperties>
</file>