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richPivotRecords1.xml" ContentType="application/vnd.openxmlformats-officedocument.spreadsheetml.richPivotRecords+xml"/>
  <Override PartName="/xl/pivotCache/pivotCacheDefinition6.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7.xml" ContentType="application/vnd.openxmlformats-officedocument.spreadsheetml.pivotCacheDefinition+xml"/>
  <Override PartName="/xl/pivotCache/pivotCacheRecords6.xml" ContentType="application/vnd.openxmlformats-officedocument.spreadsheetml.pivotCacheRecords+xml"/>
  <Override PartName="/xl/pivotCache/pivotCacheDefinition8.xml" ContentType="application/vnd.openxmlformats-officedocument.spreadsheetml.pivotCacheDefinition+xml"/>
  <Override PartName="/xl/pivotCache/pivotCacheRecords7.xml" ContentType="application/vnd.openxmlformats-officedocument.spreadsheetml.pivotCacheRecords+xml"/>
  <Override PartName="/xl/pivotCache/pivotCacheDefinition9.xml" ContentType="application/vnd.openxmlformats-officedocument.spreadsheetml.pivotCacheDefinition+xml"/>
  <Override PartName="/xl/pivotCache/pivotCacheRecords8.xml" ContentType="application/vnd.openxmlformats-officedocument.spreadsheetml.pivotCacheRecords+xml"/>
  <Override PartName="/xl/pivotCache/pivotCacheDefinition10.xml" ContentType="application/vnd.openxmlformats-officedocument.spreadsheetml.pivotCacheDefinition+xml"/>
  <Override PartName="/xl/pivotCache/pivotCacheRecords9.xml" ContentType="application/vnd.openxmlformats-officedocument.spreadsheetml.pivotCacheRecords+xml"/>
  <Override PartName="/xl/pivotCache/pivotCacheDefinition11.xml" ContentType="application/vnd.openxmlformats-officedocument.spreadsheetml.pivotCacheDefinition+xml"/>
  <Override PartName="/xl/pivotCache/pivotCacheRecords10.xml" ContentType="application/vnd.openxmlformats-officedocument.spreadsheetml.pivotCacheRecords+xml"/>
  <Override PartName="/xl/pivotCache/pivotCacheDefinition12.xml" ContentType="application/vnd.openxmlformats-officedocument.spreadsheetml.pivotCacheDefinition+xml"/>
  <Override PartName="/xl/pivotCache/pivotCacheRecords11.xml" ContentType="application/vnd.openxmlformats-officedocument.spreadsheetml.pivotCacheRecords+xml"/>
  <Override PartName="/xl/pivotCache/pivotCacheDefinition13.xml" ContentType="application/vnd.openxmlformats-officedocument.spreadsheetml.pivotCacheDefinition+xml"/>
  <Override PartName="/xl/pivotCache/pivotCacheRecords12.xml" ContentType="application/vnd.openxmlformats-officedocument.spreadsheetml.pivotCacheRecords+xml"/>
  <Override PartName="/xl/pivotCache/pivotCacheDefinition14.xml" ContentType="application/vnd.openxmlformats-officedocument.spreadsheetml.pivotCacheDefinition+xml"/>
  <Override PartName="/xl/pivotCache/pivotCacheRecords13.xml" ContentType="application/vnd.openxmlformats-officedocument.spreadsheetml.pivotCacheRecords+xml"/>
  <Override PartName="/xl/pivotCache/pivotCacheDefinition15.xml" ContentType="application/vnd.openxmlformats-officedocument.spreadsheetml.pivotCacheDefinition+xml"/>
  <Override PartName="/xl/pivotCache/pivotCacheRecords14.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tables/table1.xml" ContentType="application/vnd.openxmlformats-officedocument.spreadsheetml.table+xml"/>
  <Override PartName="/xl/queryTables/queryTable1.xml" ContentType="application/vnd.openxmlformats-officedocument.spreadsheetml.queryTab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2.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3.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4.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5.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pivotTables/pivotTable11.xml" ContentType="application/vnd.openxmlformats-officedocument.spreadsheetml.pivotTable+xml"/>
  <Override PartName="/xl/pivotTables/pivotTable12.xml" ContentType="application/vnd.openxmlformats-officedocument.spreadsheetml.pivotTable+xml"/>
  <Override PartName="/xl/drawings/drawing6.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pivotTables/pivotTable13.xml" ContentType="application/vnd.openxmlformats-officedocument.spreadsheetml.pivotTable+xml"/>
  <Override PartName="/xl/drawings/drawing7.xml" ContentType="application/vnd.openxmlformats-officedocument.drawing+xml"/>
  <Override PartName="/xl/charts/chartEx1.xml" ContentType="application/vnd.ms-office.chartex+xml"/>
  <Override PartName="/xl/charts/style21.xml" ContentType="application/vnd.ms-office.chartstyle+xml"/>
  <Override PartName="/xl/charts/colors21.xml" ContentType="application/vnd.ms-office.chartcolorstyle+xml"/>
  <Override PartName="/xl/charts/chart21.xml" ContentType="application/vnd.openxmlformats-officedocument.drawingml.chart+xml"/>
  <Override PartName="/xl/charts/style22.xml" ContentType="application/vnd.ms-office.chartstyle+xml"/>
  <Override PartName="/xl/charts/colors22.xml" ContentType="application/vnd.ms-office.chartcolorstyle+xml"/>
  <Override PartName="/xl/pivotTables/pivotTable14.xml" ContentType="application/vnd.openxmlformats-officedocument.spreadsheetml.pivotTable+xml"/>
  <Override PartName="/xl/pivotTables/pivotTable15.xml" ContentType="application/vnd.openxmlformats-officedocument.spreadsheetml.pivotTable+xml"/>
  <Override PartName="/xl/drawings/drawing8.xml" ContentType="application/vnd.openxmlformats-officedocument.drawing+xml"/>
  <Override PartName="/xl/charts/chart22.xml" ContentType="application/vnd.openxmlformats-officedocument.drawingml.chart+xml"/>
  <Override PartName="/xl/charts/style23.xml" ContentType="application/vnd.ms-office.chartstyle+xml"/>
  <Override PartName="/xl/charts/colors23.xml" ContentType="application/vnd.ms-office.chartcolorstyle+xml"/>
  <Override PartName="/xl/charts/chart23.xml" ContentType="application/vnd.openxmlformats-officedocument.drawingml.chart+xml"/>
  <Override PartName="/xl/charts/style24.xml" ContentType="application/vnd.ms-office.chartstyle+xml"/>
  <Override PartName="/xl/charts/colors24.xml" ContentType="application/vnd.ms-office.chartcolorstyle+xml"/>
  <Override PartName="/xl/charts/chart24.xml" ContentType="application/vnd.openxmlformats-officedocument.drawingml.chart+xml"/>
  <Override PartName="/xl/charts/style25.xml" ContentType="application/vnd.ms-office.chartstyle+xml"/>
  <Override PartName="/xl/charts/colors25.xml" ContentType="application/vnd.ms-office.chartcolorstyle+xml"/>
  <Override PartName="/xl/pivotTables/pivotTable16.xml" ContentType="application/vnd.openxmlformats-officedocument.spreadsheetml.pivotTable+xml"/>
  <Override PartName="/xl/drawings/drawing9.xml" ContentType="application/vnd.openxmlformats-officedocument.drawing+xml"/>
  <Override PartName="/xl/charts/chart25.xml" ContentType="application/vnd.openxmlformats-officedocument.drawingml.chart+xml"/>
  <Override PartName="/xl/charts/style26.xml" ContentType="application/vnd.ms-office.chartstyle+xml"/>
  <Override PartName="/xl/charts/colors26.xml" ContentType="application/vnd.ms-office.chartcolorstyle+xml"/>
  <Override PartName="/xl/charts/chart26.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10.xml" ContentType="application/vnd.openxmlformats-officedocument.drawing+xml"/>
  <Override PartName="/xl/charts/chart27.xml" ContentType="application/vnd.openxmlformats-officedocument.drawingml.chart+xml"/>
  <Override PartName="/xl/charts/style28.xml" ContentType="application/vnd.ms-office.chartstyle+xml"/>
  <Override PartName="/xl/charts/colors28.xml" ContentType="application/vnd.ms-office.chartcolorstyle+xml"/>
  <Override PartName="/xl/charts/chart28.xml" ContentType="application/vnd.openxmlformats-officedocument.drawingml.chart+xml"/>
  <Override PartName="/xl/charts/style29.xml" ContentType="application/vnd.ms-office.chartstyle+xml"/>
  <Override PartName="/xl/charts/colors29.xml" ContentType="application/vnd.ms-office.chartcolorstyle+xml"/>
  <Override PartName="/xl/charts/chart29.xml" ContentType="application/vnd.openxmlformats-officedocument.drawingml.chart+xml"/>
  <Override PartName="/xl/charts/style30.xml" ContentType="application/vnd.ms-office.chartstyle+xml"/>
  <Override PartName="/xl/charts/colors30.xml" ContentType="application/vnd.ms-office.chartcolorstyle+xml"/>
  <Override PartName="/xl/charts/chart30.xml" ContentType="application/vnd.openxmlformats-officedocument.drawingml.chart+xml"/>
  <Override PartName="/xl/charts/style31.xml" ContentType="application/vnd.ms-office.chartstyle+xml"/>
  <Override PartName="/xl/charts/colors3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hidePivotFieldList="1" defaultThemeVersion="202300"/>
  <mc:AlternateContent xmlns:mc="http://schemas.openxmlformats.org/markup-compatibility/2006">
    <mc:Choice Requires="x15">
      <x15ac:absPath xmlns:x15ac="http://schemas.microsoft.com/office/spreadsheetml/2010/11/ac" url="https://d.docs.live.net/983790da6787d638/Documents/Desktop/HUL/ΠΑΡΑΔΟΤΕΑ ΑΡΧΕΙΑ/"/>
    </mc:Choice>
  </mc:AlternateContent>
  <xr:revisionPtr revIDLastSave="0" documentId="8_{775C4349-0220-4344-8F4F-642BA12DDB3A}" xr6:coauthVersionLast="47" xr6:coauthVersionMax="47" xr10:uidLastSave="{00000000-0000-0000-0000-000000000000}"/>
  <bookViews>
    <workbookView minimized="1" xWindow="384" yWindow="384" windowWidth="17280" windowHeight="8880" firstSheet="2" activeTab="2" xr2:uid="{8018AC00-A6A1-4196-BA4D-30C6A242B2A9}"/>
  </bookViews>
  <sheets>
    <sheet name="questionnaire" sheetId="13" r:id="rId1"/>
    <sheet name="Dubai's historic urban landscap" sheetId="2" r:id="rId2"/>
    <sheet name="q29.q30,q31,q32" sheetId="24" r:id="rId3"/>
    <sheet name="q25,q26,q27,q28" sheetId="19" r:id="rId4"/>
    <sheet name="q21,q22,q23,q24" sheetId="17" r:id="rId5"/>
    <sheet name="q16,q17,q18,q19" sheetId="15" r:id="rId6"/>
    <sheet name="q14,q15" sheetId="14" r:id="rId7"/>
    <sheet name="q1,q3" sheetId="3" r:id="rId8"/>
    <sheet name="q2" sheetId="1" r:id="rId9"/>
    <sheet name="q4" sheetId="5" r:id="rId10"/>
    <sheet name="q6,q7,q8" sheetId="7" r:id="rId11"/>
    <sheet name="q9" sheetId="9" r:id="rId12"/>
    <sheet name="q10,q11,q12,q13" sheetId="12" r:id="rId13"/>
    <sheet name="Sheet21" sheetId="34" r:id="rId14"/>
    <sheet name="Sheet22" sheetId="35" r:id="rId15"/>
  </sheets>
  <definedNames>
    <definedName name="_xlchart.v6.0" hidden="1">'q2'!$E$1</definedName>
    <definedName name="_xlchart.v6.1" hidden="1">'q2'!$E$2:$E$38</definedName>
    <definedName name="_xlchart.v6.2" hidden="1">'q2'!$F$1</definedName>
    <definedName name="_xlchart.v6.3" hidden="1">'q2'!$F$2:$F$38</definedName>
    <definedName name="ExternalData_1" localSheetId="1" hidden="1">'Dubai''s historic urban landscap'!$A$1:$AX$126</definedName>
  </definedNames>
  <calcPr calcId="191029"/>
  <pivotCaches>
    <pivotCache cacheId="0" r:id="rId16"/>
    <pivotCache cacheId="1" r:id="rId17"/>
    <pivotCache cacheId="2" r:id="rId18"/>
    <pivotCache cacheId="3" r:id="rId19"/>
    <pivotCache cacheId="4" r:id="rId20"/>
    <pivotCache cacheId="5" r:id="rId21"/>
    <pivotCache cacheId="6" r:id="rId22"/>
    <pivotCache cacheId="7" r:id="rId23"/>
    <pivotCache cacheId="8" r:id="rId24"/>
    <pivotCache cacheId="9" r:id="rId25"/>
    <pivotCache cacheId="10" r:id="rId26"/>
    <pivotCache cacheId="11" r:id="rId27"/>
    <pivotCache cacheId="12" r:id="rId28"/>
    <pivotCache cacheId="13" r:id="rId29"/>
    <pivotCache cacheId="14" r:id="rId3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8" i="24" l="1"/>
  <c r="C69" i="24"/>
  <c r="C70" i="24"/>
  <c r="C67" i="24"/>
  <c r="B71" i="24"/>
  <c r="B42" i="24"/>
  <c r="D42" i="24"/>
  <c r="E42" i="24"/>
  <c r="C42" i="24"/>
  <c r="C41" i="24"/>
  <c r="B41" i="24"/>
  <c r="D41" i="24"/>
  <c r="E41" i="24"/>
  <c r="B40" i="24"/>
  <c r="D40" i="24"/>
  <c r="E40" i="24"/>
  <c r="C40" i="24"/>
  <c r="B39" i="24"/>
  <c r="D39" i="24"/>
  <c r="E39" i="24"/>
  <c r="F39" i="24"/>
  <c r="C39" i="24"/>
  <c r="D38" i="24"/>
  <c r="E38" i="24"/>
  <c r="F38" i="24"/>
  <c r="C38" i="24"/>
  <c r="B38" i="24"/>
  <c r="C3" i="24"/>
  <c r="C4" i="24"/>
  <c r="C5" i="24"/>
  <c r="C6" i="24"/>
  <c r="C7" i="24"/>
  <c r="C8" i="24"/>
  <c r="C2" i="24"/>
  <c r="B9" i="24"/>
  <c r="C27" i="19"/>
  <c r="C28" i="19"/>
  <c r="C29" i="19"/>
  <c r="C30" i="19"/>
  <c r="C26" i="19"/>
  <c r="C19" i="19"/>
  <c r="C20" i="19"/>
  <c r="C18" i="19"/>
  <c r="C11" i="19"/>
  <c r="C12" i="19"/>
  <c r="C13" i="19"/>
  <c r="C14" i="19"/>
  <c r="C10" i="19"/>
  <c r="C3" i="19"/>
  <c r="C4" i="19"/>
  <c r="C5" i="19"/>
  <c r="C2" i="19"/>
  <c r="B31" i="19"/>
  <c r="B23" i="19"/>
  <c r="B15" i="19"/>
  <c r="B7" i="19"/>
  <c r="C25" i="17"/>
  <c r="C26" i="17"/>
  <c r="C27" i="17"/>
  <c r="C28" i="17"/>
  <c r="C29" i="17"/>
  <c r="C30" i="17"/>
  <c r="C31" i="17"/>
  <c r="C24" i="17"/>
  <c r="B32" i="17"/>
  <c r="C18" i="17"/>
  <c r="C19" i="17"/>
  <c r="C20" i="17"/>
  <c r="C17" i="17"/>
  <c r="B21" i="17"/>
  <c r="C11" i="17"/>
  <c r="C12" i="17"/>
  <c r="C13" i="17"/>
  <c r="C10" i="17"/>
  <c r="B14" i="17"/>
  <c r="C3" i="17"/>
  <c r="C4" i="17"/>
  <c r="C5" i="17"/>
  <c r="C6" i="17"/>
  <c r="C2" i="17"/>
  <c r="B7" i="17"/>
  <c r="C27" i="15"/>
  <c r="C28" i="15"/>
  <c r="C29" i="15"/>
  <c r="C26" i="15"/>
  <c r="B30" i="15"/>
  <c r="C18" i="15"/>
  <c r="C19" i="15"/>
  <c r="C20" i="15"/>
  <c r="C21" i="15"/>
  <c r="C22" i="15"/>
  <c r="C17" i="15"/>
  <c r="B23" i="15"/>
  <c r="C10" i="15"/>
  <c r="C11" i="15"/>
  <c r="C12" i="15"/>
  <c r="C13" i="15"/>
  <c r="C9" i="15"/>
  <c r="B14" i="15"/>
  <c r="C3" i="15"/>
  <c r="C4" i="15"/>
  <c r="C5" i="15"/>
  <c r="C2" i="15"/>
  <c r="B6" i="15"/>
  <c r="H27" i="14"/>
  <c r="H26" i="14"/>
  <c r="H25" i="14"/>
  <c r="H24" i="14"/>
  <c r="H23" i="14"/>
  <c r="H22" i="14"/>
  <c r="H21" i="14"/>
  <c r="H20" i="14"/>
  <c r="H19" i="14"/>
  <c r="H18" i="14"/>
  <c r="C28" i="14"/>
  <c r="C26" i="14"/>
  <c r="C23" i="14"/>
  <c r="C24" i="14"/>
  <c r="C29" i="14"/>
  <c r="C35" i="14"/>
  <c r="C21" i="14"/>
  <c r="C25" i="14"/>
  <c r="C20" i="14"/>
  <c r="C30" i="14"/>
  <c r="C33" i="14"/>
  <c r="C36" i="14"/>
  <c r="C31" i="14"/>
  <c r="C19" i="14"/>
  <c r="C22" i="14"/>
  <c r="C32" i="14"/>
  <c r="C34" i="14"/>
  <c r="C18" i="14"/>
  <c r="C27" i="14"/>
  <c r="B37" i="14"/>
  <c r="C2" i="14"/>
  <c r="B5" i="14"/>
  <c r="C4" i="14" s="1"/>
  <c r="F19" i="5"/>
  <c r="F18" i="5"/>
  <c r="F17" i="5"/>
  <c r="F16" i="5"/>
  <c r="F15" i="5"/>
  <c r="F20" i="5"/>
  <c r="F21" i="5"/>
  <c r="F22" i="5"/>
  <c r="F23" i="5"/>
  <c r="F24" i="5"/>
  <c r="F25" i="5"/>
  <c r="F14" i="5"/>
  <c r="B51" i="7"/>
  <c r="C50" i="7"/>
  <c r="C49" i="7"/>
  <c r="C48" i="7"/>
  <c r="C47" i="7"/>
  <c r="C46" i="7"/>
  <c r="C45" i="7"/>
  <c r="C23" i="7"/>
  <c r="C24" i="7"/>
  <c r="C25" i="7"/>
  <c r="C26" i="7"/>
  <c r="C27" i="7"/>
  <c r="B30" i="7"/>
  <c r="C21" i="7" s="1"/>
  <c r="G9" i="1"/>
  <c r="G17" i="1"/>
  <c r="G24" i="1"/>
  <c r="G25" i="1"/>
  <c r="G32" i="1"/>
  <c r="G33" i="1"/>
  <c r="F39" i="1"/>
  <c r="G2" i="1" s="1"/>
  <c r="C23" i="12"/>
  <c r="C25" i="12"/>
  <c r="B28" i="12"/>
  <c r="C24" i="12" s="1"/>
  <c r="C18" i="12"/>
  <c r="C17" i="12"/>
  <c r="C16" i="12"/>
  <c r="C15" i="12"/>
  <c r="B19" i="12"/>
  <c r="C11" i="12"/>
  <c r="C10" i="12"/>
  <c r="C9" i="12"/>
  <c r="C8" i="12"/>
  <c r="B12" i="12"/>
  <c r="B5" i="12"/>
  <c r="C4" i="12" s="1"/>
  <c r="B70" i="9"/>
  <c r="B36" i="9"/>
  <c r="B25" i="9"/>
  <c r="B11" i="9"/>
  <c r="B2" i="9"/>
  <c r="E37" i="24"/>
  <c r="D37" i="24"/>
  <c r="C37" i="24"/>
  <c r="B37" i="24"/>
  <c r="E36" i="24"/>
  <c r="D36" i="24"/>
  <c r="C36" i="24"/>
  <c r="B36" i="24"/>
  <c r="E35" i="24"/>
  <c r="D35" i="24"/>
  <c r="C35" i="24"/>
  <c r="B35" i="24"/>
  <c r="C34" i="24"/>
  <c r="B34" i="24"/>
  <c r="C33" i="24"/>
  <c r="B33" i="24"/>
  <c r="F34" i="24"/>
  <c r="E34" i="24"/>
  <c r="D34" i="24"/>
  <c r="E33" i="24"/>
  <c r="D33" i="24"/>
  <c r="E28" i="24"/>
  <c r="D28" i="24"/>
  <c r="C28" i="24"/>
  <c r="B28" i="24"/>
  <c r="E27" i="24"/>
  <c r="D27" i="24"/>
  <c r="C27" i="24"/>
  <c r="B27" i="24"/>
  <c r="F26" i="24"/>
  <c r="E26" i="24"/>
  <c r="D26" i="24"/>
  <c r="C26" i="24"/>
  <c r="B26" i="24"/>
  <c r="E25" i="24"/>
  <c r="D25" i="24"/>
  <c r="C25" i="24"/>
  <c r="B25" i="24"/>
  <c r="E24" i="24"/>
  <c r="D24" i="24"/>
  <c r="C24" i="24"/>
  <c r="B24" i="24"/>
  <c r="C3" i="14" l="1"/>
  <c r="C28" i="7"/>
  <c r="C22" i="7"/>
  <c r="C29" i="7"/>
  <c r="G16" i="1"/>
  <c r="G8" i="1"/>
  <c r="G31" i="1"/>
  <c r="G15" i="1"/>
  <c r="G38" i="1"/>
  <c r="G14" i="1"/>
  <c r="G37" i="1"/>
  <c r="G21" i="1"/>
  <c r="G36" i="1"/>
  <c r="G20" i="1"/>
  <c r="G27" i="1"/>
  <c r="G3" i="1"/>
  <c r="G23" i="1"/>
  <c r="G7" i="1"/>
  <c r="G30" i="1"/>
  <c r="G22" i="1"/>
  <c r="G6" i="1"/>
  <c r="G29" i="1"/>
  <c r="G13" i="1"/>
  <c r="G5" i="1"/>
  <c r="G28" i="1"/>
  <c r="G12" i="1"/>
  <c r="G4" i="1"/>
  <c r="G35" i="1"/>
  <c r="G19" i="1"/>
  <c r="G11" i="1"/>
  <c r="G34" i="1"/>
  <c r="G26" i="1"/>
  <c r="G18" i="1"/>
  <c r="G10" i="1"/>
  <c r="C26" i="12"/>
  <c r="C2" i="12"/>
  <c r="C3" i="12"/>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D2A9E7F3-132B-4750-8495-903199AF480E}" keepAlive="1" name="Query - Dubai's historic urban landscape (Responses) - Form Responses 1 (2)" description="Connection to the 'Dubai's historic urban landscape (Responses) - Form Responses 1 (2)' query in the workbook." type="5" refreshedVersion="8" background="1" saveData="1">
    <dbPr connection="Provider=Microsoft.Mashup.OleDb.1;Data Source=$Workbook$;Location=&quot;Dubai's historic urban landscape (Responses) - Form Responses 1 (2)&quot;;Extended Properties=&quot;&quot;" command="SELECT * FROM [Dubai's historic urban landscape (Responses) - Form Responses 1 (2)]"/>
  </connection>
</connection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6">
    <bk>
      <extLst>
        <ext uri="{3e2802c4-a4d2-4d8b-9148-e3be6c30e623}">
          <xlrd:rvb i="0"/>
        </ext>
      </extLst>
    </bk>
    <bk>
      <extLst>
        <ext uri="{3e2802c4-a4d2-4d8b-9148-e3be6c30e623}">
          <xlrd:rvb i="51"/>
        </ext>
      </extLst>
    </bk>
    <bk>
      <extLst>
        <ext uri="{3e2802c4-a4d2-4d8b-9148-e3be6c30e623}">
          <xlrd:rvb i="107"/>
        </ext>
      </extLst>
    </bk>
    <bk>
      <extLst>
        <ext uri="{3e2802c4-a4d2-4d8b-9148-e3be6c30e623}">
          <xlrd:rvb i="188"/>
        </ext>
      </extLst>
    </bk>
    <bk>
      <extLst>
        <ext uri="{3e2802c4-a4d2-4d8b-9148-e3be6c30e623}">
          <xlrd:rvb i="250"/>
        </ext>
      </extLst>
    </bk>
    <bk>
      <extLst>
        <ext uri="{3e2802c4-a4d2-4d8b-9148-e3be6c30e623}">
          <xlrd:rvb i="305"/>
        </ext>
      </extLst>
    </bk>
    <bk>
      <extLst>
        <ext uri="{3e2802c4-a4d2-4d8b-9148-e3be6c30e623}">
          <xlrd:rvb i="357"/>
        </ext>
      </extLst>
    </bk>
    <bk>
      <extLst>
        <ext uri="{3e2802c4-a4d2-4d8b-9148-e3be6c30e623}">
          <xlrd:rvb i="416"/>
        </ext>
      </extLst>
    </bk>
    <bk>
      <extLst>
        <ext uri="{3e2802c4-a4d2-4d8b-9148-e3be6c30e623}">
          <xlrd:rvb i="475"/>
        </ext>
      </extLst>
    </bk>
    <bk>
      <extLst>
        <ext uri="{3e2802c4-a4d2-4d8b-9148-e3be6c30e623}">
          <xlrd:rvb i="546"/>
        </ext>
      </extLst>
    </bk>
    <bk>
      <extLst>
        <ext uri="{3e2802c4-a4d2-4d8b-9148-e3be6c30e623}">
          <xlrd:rvb i="627"/>
        </ext>
      </extLst>
    </bk>
    <bk>
      <extLst>
        <ext uri="{3e2802c4-a4d2-4d8b-9148-e3be6c30e623}">
          <xlrd:rvb i="701"/>
        </ext>
      </extLst>
    </bk>
    <bk>
      <extLst>
        <ext uri="{3e2802c4-a4d2-4d8b-9148-e3be6c30e623}">
          <xlrd:rvb i="779"/>
        </ext>
      </extLst>
    </bk>
    <bk>
      <extLst>
        <ext uri="{3e2802c4-a4d2-4d8b-9148-e3be6c30e623}">
          <xlrd:rvb i="842"/>
        </ext>
      </extLst>
    </bk>
    <bk>
      <extLst>
        <ext uri="{3e2802c4-a4d2-4d8b-9148-e3be6c30e623}">
          <xlrd:rvb i="889"/>
        </ext>
      </extLst>
    </bk>
    <bk>
      <extLst>
        <ext uri="{3e2802c4-a4d2-4d8b-9148-e3be6c30e623}">
          <xlrd:rvb i="942"/>
        </ext>
      </extLst>
    </bk>
    <bk>
      <extLst>
        <ext uri="{3e2802c4-a4d2-4d8b-9148-e3be6c30e623}">
          <xlrd:rvb i="1068"/>
        </ext>
      </extLst>
    </bk>
    <bk>
      <extLst>
        <ext uri="{3e2802c4-a4d2-4d8b-9148-e3be6c30e623}">
          <xlrd:rvb i="1126"/>
        </ext>
      </extLst>
    </bk>
    <bk>
      <extLst>
        <ext uri="{3e2802c4-a4d2-4d8b-9148-e3be6c30e623}">
          <xlrd:rvb i="1180"/>
        </ext>
      </extLst>
    </bk>
    <bk>
      <extLst>
        <ext uri="{3e2802c4-a4d2-4d8b-9148-e3be6c30e623}">
          <xlrd:rvb i="1230"/>
        </ext>
      </extLst>
    </bk>
    <bk>
      <extLst>
        <ext uri="{3e2802c4-a4d2-4d8b-9148-e3be6c30e623}">
          <xlrd:rvb i="1290"/>
        </ext>
      </extLst>
    </bk>
    <bk>
      <extLst>
        <ext uri="{3e2802c4-a4d2-4d8b-9148-e3be6c30e623}">
          <xlrd:rvb i="1341"/>
        </ext>
      </extLst>
    </bk>
    <bk>
      <extLst>
        <ext uri="{3e2802c4-a4d2-4d8b-9148-e3be6c30e623}">
          <xlrd:rvb i="1402"/>
        </ext>
      </extLst>
    </bk>
    <bk>
      <extLst>
        <ext uri="{3e2802c4-a4d2-4d8b-9148-e3be6c30e623}">
          <xlrd:rvb i="1453"/>
        </ext>
      </extLst>
    </bk>
    <bk>
      <extLst>
        <ext uri="{3e2802c4-a4d2-4d8b-9148-e3be6c30e623}">
          <xlrd:rvb i="1501"/>
        </ext>
      </extLst>
    </bk>
    <bk>
      <extLst>
        <ext uri="{3e2802c4-a4d2-4d8b-9148-e3be6c30e623}">
          <xlrd:rvb i="1546"/>
        </ext>
      </extLst>
    </bk>
    <bk>
      <extLst>
        <ext uri="{3e2802c4-a4d2-4d8b-9148-e3be6c30e623}">
          <xlrd:rvb i="1604"/>
        </ext>
      </extLst>
    </bk>
    <bk>
      <extLst>
        <ext uri="{3e2802c4-a4d2-4d8b-9148-e3be6c30e623}">
          <xlrd:rvb i="1671"/>
        </ext>
      </extLst>
    </bk>
    <bk>
      <extLst>
        <ext uri="{3e2802c4-a4d2-4d8b-9148-e3be6c30e623}">
          <xlrd:rvb i="1746"/>
        </ext>
      </extLst>
    </bk>
    <bk>
      <extLst>
        <ext uri="{3e2802c4-a4d2-4d8b-9148-e3be6c30e623}">
          <xlrd:rvb i="1806"/>
        </ext>
      </extLst>
    </bk>
    <bk>
      <extLst>
        <ext uri="{3e2802c4-a4d2-4d8b-9148-e3be6c30e623}">
          <xlrd:rvb i="1858"/>
        </ext>
      </extLst>
    </bk>
    <bk>
      <extLst>
        <ext uri="{3e2802c4-a4d2-4d8b-9148-e3be6c30e623}">
          <xlrd:rvb i="1900"/>
        </ext>
      </extLst>
    </bk>
    <bk>
      <extLst>
        <ext uri="{3e2802c4-a4d2-4d8b-9148-e3be6c30e623}">
          <xlrd:rvb i="2000"/>
        </ext>
      </extLst>
    </bk>
    <bk>
      <extLst>
        <ext uri="{3e2802c4-a4d2-4d8b-9148-e3be6c30e623}">
          <xlrd:rvb i="2056"/>
        </ext>
      </extLst>
    </bk>
    <bk>
      <extLst>
        <ext uri="{3e2802c4-a4d2-4d8b-9148-e3be6c30e623}">
          <xlrd:rvb i="2066"/>
        </ext>
      </extLst>
    </bk>
    <bk>
      <extLst>
        <ext uri="{3e2802c4-a4d2-4d8b-9148-e3be6c30e623}">
          <xlrd:rvb i="2123"/>
        </ext>
      </extLst>
    </bk>
  </futureMetadata>
  <valueMetadata count="36">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bk>
      <rc t="1" v="33"/>
    </bk>
    <bk>
      <rc t="1" v="34"/>
    </bk>
    <bk>
      <rc t="1" v="35"/>
    </bk>
  </valueMetadata>
</metadata>
</file>

<file path=xl/sharedStrings.xml><?xml version="1.0" encoding="utf-8"?>
<sst xmlns="http://schemas.openxmlformats.org/spreadsheetml/2006/main" count="7287" uniqueCount="1301">
  <si>
    <t>Timestamp</t>
  </si>
  <si>
    <t xml:space="preserve">How old are you? </t>
  </si>
  <si>
    <t>Where are you from?</t>
  </si>
  <si>
    <t>If you chose Other please write your country of origin.</t>
  </si>
  <si>
    <t xml:space="preserve">How long have you lived in Dubai? </t>
  </si>
  <si>
    <t xml:space="preserve">In which area of Dubai do you currently live? </t>
  </si>
  <si>
    <t>If you chose Other please write your area.</t>
  </si>
  <si>
    <t xml:space="preserve">In which area(s) of Dubai do you spend most of your time (work, leisure)? </t>
  </si>
  <si>
    <t xml:space="preserve">Do you know of any specific old buildings or historical places in Dubai that you feel are very important? </t>
  </si>
  <si>
    <t xml:space="preserve">If you know some important old places, what kind of places are they mostly? (You can choose more than one if you like) </t>
  </si>
  <si>
    <t xml:space="preserve">Thinking about these important old places, why do you feel they are important? (You can choose more than one reasons) </t>
  </si>
  <si>
    <t>Which of this places you know or visited.( You can choose more than one)</t>
  </si>
  <si>
    <t>What do you think is the condition of most of these old places in Dubai?</t>
  </si>
  <si>
    <t xml:space="preserve">Are you worried that some types of old buildings in Dubai are disappearing too quickly? </t>
  </si>
  <si>
    <t xml:space="preserve">If you said yes above, why do you think these places from different communities are important for Dubai? (You can choose more than one reasons) </t>
  </si>
  <si>
    <t>Do you know about old Emirati traditions or customs from Dubai's past? (Like old stories, songs, dances, crafts, ways of celebrating, or how people used to live).</t>
  </si>
  <si>
    <t>Which of the following Emirati traditions do you know?  (You can choose more than one )</t>
  </si>
  <si>
    <t xml:space="preserve">If you know some old Emirati traditions, why do you think they are important? (You can choose more than one reasons) </t>
  </si>
  <si>
    <t xml:space="preserve">Do you see these old Emirati traditions practiced much today? </t>
  </si>
  <si>
    <t>Can you tell us where or when you can see these old Emirate traditions.  (You can choose more than one reasons)</t>
  </si>
  <si>
    <t xml:space="preserve">Dubai has people from many different countries. Do you notice traditions, festivals, foods, music, or arts from these other cultures becoming popular or well-known in Dubai? </t>
  </si>
  <si>
    <t xml:space="preserve">Can you name any of these traditions, festivals, foods, music, or arts from other cultures. </t>
  </si>
  <si>
    <t xml:space="preserve">Why do you think these traditions from other cultures are becoming important or visible in Dubai? (You can choose more than one reasons) </t>
  </si>
  <si>
    <t xml:space="preserve">Do you see new ways of doing things in Dubai that mix ideas from Emirati culture AND other cultures together? (Like new types of food, music, art, or ways to celebrate). </t>
  </si>
  <si>
    <t xml:space="preserve">Are you worried that some old skills or crafts (like how to make traditional Emirati crafts, special foods, or other handmade things) are being lost in Dubai? </t>
  </si>
  <si>
    <t>How do you usually find out about or experience Dubai's different cultural traditions (Emirati and from other communities)? ( You can choose more than one reasons)</t>
  </si>
  <si>
    <t xml:space="preserve">How important is it to you that Dubai protects its heritage – meaning its old places, traditions, skills, and stories from ALL cultures that are part of the city? </t>
  </si>
  <si>
    <t xml:space="preserve">How much do you think Dubai's heritage (both old Emirati heritage and the cultures of people who moved here) matters to what Dubai is like today and how the world sees Dubai? </t>
  </si>
  <si>
    <t xml:space="preserve">Please tell us if you agree or disagree with this: "The mix of many cultures in Dubai, and the traditions these cultures bring, is a special part of Dubai's heritage for today and the future." </t>
  </si>
  <si>
    <t xml:space="preserve">How important is it for Dubai to officially recognize and help protect the cultural traditions and contributions of all the different communities living here? </t>
  </si>
  <si>
    <t xml:space="preserve">What do you think makes it difficult to protect all of Dubai's heritage (old places, traditions, skills)? (You can choose as many as you think apply.) </t>
  </si>
  <si>
    <t>What is the BEST way, in your opinion, for Dubai to protect and share its heritage (from all its cultures)? (Rank the most important.)  [Teach more about it in schools.]</t>
  </si>
  <si>
    <t>What is the BEST way, in your opinion, for Dubai to protect and share its heritage (from all its cultures)? (Rank the most important.)  [Have more public festivals, events, and cultural shows.]</t>
  </si>
  <si>
    <t>What is the BEST way, in your opinion, for Dubai to protect and share its heritage (from all its cultures)? (Rank the most important.)  [Do more to protect and repair old buildings.]</t>
  </si>
  <si>
    <t>What is the BEST way, in your opinion, for Dubai to protect and share its heritage (from all its cultures)? (Rank the most important.)  [Create more museums or places where people can learn about heritage.]</t>
  </si>
  <si>
    <t>What is the BEST way, in your opinion, for Dubai to protect and share its heritage (from all its cultures)? (Rank the most important.)  [Give more support to people who practice old crafts and traditions.]</t>
  </si>
  <si>
    <t>What is the BEST way, in your opinion, for Dubai to protect and share its heritage (from all its cultures)? (Rank the most important.)  [Use social media, TV, and movies to show Dubai's heritage.]</t>
  </si>
  <si>
    <t>How easy is for you to have access to heritage places or activities? [Heritage place]</t>
  </si>
  <si>
    <t>How easy is for you to have access to heritage places or activities? [Religious buildings]</t>
  </si>
  <si>
    <t>How easy is for you to have access to heritage places or activities? [Festivals/Public Events/Celebrations]</t>
  </si>
  <si>
    <t>How easy is for you to have access to heritage places or activities? [Museums]</t>
  </si>
  <si>
    <t>How easy is for you to have access to heritage places or activities? [Art Galleries]</t>
  </si>
  <si>
    <t>How easy is for you to have access to heritage places or activities? [Wildlife Sanctuaries]</t>
  </si>
  <si>
    <t>How easy is for you to have access to heritage places or activities? [Desert Conservation Reserves]</t>
  </si>
  <si>
    <t>How easy is for you to have access to heritage places or activities? [Landmarks]</t>
  </si>
  <si>
    <t>How easy is for you to have access to heritage places or activities? [Markets/ Souqs]</t>
  </si>
  <si>
    <t>How easy is for you to have access to heritage places or activities? [Archeological Sites]</t>
  </si>
  <si>
    <t xml:space="preserve">Would you like to learn more about Dubai's heritage or join in heritage activities if they were easy to find and join? </t>
  </si>
  <si>
    <t>Column 49</t>
  </si>
  <si>
    <t>35 to 44 years old</t>
  </si>
  <si>
    <t>Greece</t>
  </si>
  <si>
    <t/>
  </si>
  <si>
    <t>6-10 years</t>
  </si>
  <si>
    <t>Jumeirah Beach Residence (JBR)</t>
  </si>
  <si>
    <t>Jumeirah</t>
  </si>
  <si>
    <t>Yes, I know some.</t>
  </si>
  <si>
    <t>Old family homes or neighbourhoods, Old markets (souqs), Forts, old walls, or watchtowers, Places near the Creek or sea, linked to pearl diving or fishing</t>
  </si>
  <si>
    <t>They show Dubai's history and how it grew., They are beautiful or have a special style., They are peaceful places in a busy city.</t>
  </si>
  <si>
    <t>Al Fahidi Historical Neighbourhood, Dubai Creek (Khor Dubai), Shindagha Heritage Area, Hatta Heritage Village, Deira’s Gold, Spice and Perfume Souk, Burj Rashid (Dubai World Trade Centre), Clock Tower, Dubai Airport Terminal 1, The Reservoir of Al Khazzan Park, The Emirates Golf Club, Emirates Post Building, Dubai Petroleum Building, Ras Al Khor Wildlife Sanctuary, Hatta Mountain Reserve, Etihad Museum, Coffee Museum, Museum of the Future</t>
  </si>
  <si>
    <t>Most are well looked after.</t>
  </si>
  <si>
    <t>Yes, a little worried.</t>
  </si>
  <si>
    <t>Yes, I see some.</t>
  </si>
  <si>
    <t>They add to the interesting variety of places in the city., They have been part of Dubai for a good amount of time now.</t>
  </si>
  <si>
    <t>Al Sadu, traditional weaving skills, Al-Ayyala, a traditional performing art, Al-Razfa, a traditional performing art, Majlis, a cultural and social space, Camel racing, a social practice and a festive heritage, Arabic calligraphy, Falconry, Date palm weaving, Al Talli, traditional embroidery skills, Harees dish, Henna, Arabic coffee, Carrom board game, Iftar</t>
  </si>
  <si>
    <t>They are a key part of what it means to be Emirati., They are interesting, beautiful, or fun.</t>
  </si>
  <si>
    <t>Sometimes, at special events or by some families.</t>
  </si>
  <si>
    <t>Schools, Festivals/Public Events/Celebrations, My neighborhood, Heritage sites, Touristic attractions</t>
  </si>
  <si>
    <t>Yes, very much.</t>
  </si>
  <si>
    <t>Karak chai, biriyani, Diwali, chinese new year, Christmas, Easter, multicultural cuisine</t>
  </si>
  <si>
    <t>They make Dubai a more lively and interesting place., Many people in Dubai come from these cultures and share them., They are enjoyable and people like them.</t>
  </si>
  <si>
    <t>Yes, sometimes.</t>
  </si>
  <si>
    <t>From my family and friends., At big public events, festivals, or celebrations., At school or in classes., On TV, radio, or social media (like Instagram, TikTok, Facebook, YouTube).</t>
  </si>
  <si>
    <t>Very important.</t>
  </si>
  <si>
    <t>It matters a lot.</t>
  </si>
  <si>
    <t>Strongly agree – I agree a lot.</t>
  </si>
  <si>
    <t>There is so much new building and development happening fast., Maybe people don't know enough about the heritage., Younger people might not be as interested in old ways.</t>
  </si>
  <si>
    <t>Good way</t>
  </si>
  <si>
    <t>Best way</t>
  </si>
  <si>
    <t>Acceptable</t>
  </si>
  <si>
    <t>Not easy</t>
  </si>
  <si>
    <t>Very easy</t>
  </si>
  <si>
    <t>Easy</t>
  </si>
  <si>
    <t>Somewhat easy</t>
  </si>
  <si>
    <t>Yes, I would be very interested.</t>
  </si>
  <si>
    <t>45 to 54 years old</t>
  </si>
  <si>
    <t>Panama</t>
  </si>
  <si>
    <t>11-20 years</t>
  </si>
  <si>
    <t>Dubai Marina</t>
  </si>
  <si>
    <t>Marina</t>
  </si>
  <si>
    <t>Old markets (souqs), Places near the Creek or sea, linked to pearl diving or fishing</t>
  </si>
  <si>
    <t>They show Dubai's history and how it grew.</t>
  </si>
  <si>
    <t>Dubai Creek (Khor Dubai), Burj Rashid (Dubai World Trade Centre), Clock Tower, Dubai Airport Terminal 1, Museum of the Future</t>
  </si>
  <si>
    <t>No, not really worried.</t>
  </si>
  <si>
    <t>They add to the interesting variety of places in the city., Many people from those communities use and value them.</t>
  </si>
  <si>
    <t>Al-Ayyala, a traditional performing art, Al-Razfa, a traditional performing art, Majlis, a cultural and social space, Camel racing, a social practice and a festive heritage, Falconry, Henna, Arabic coffee, Iftar</t>
  </si>
  <si>
    <t>They help bring families and communities together.</t>
  </si>
  <si>
    <t>Festivals/Public Events/Celebrations</t>
  </si>
  <si>
    <t>Christmas, Diwali, Onam, Easter</t>
  </si>
  <si>
    <t>They help people from different backgrounds learn about each other., Many people in Dubai come from these cultures and share them.</t>
  </si>
  <si>
    <t>No, not really.</t>
  </si>
  <si>
    <t>No, not worried.</t>
  </si>
  <si>
    <t>At big public events, festivals, or celebrations., On TV, radio, or social media (like Instagram, TikTok, Facebook, YouTube).</t>
  </si>
  <si>
    <t>Not sure / It's okay.</t>
  </si>
  <si>
    <t>It matters a little.</t>
  </si>
  <si>
    <t>Agree.</t>
  </si>
  <si>
    <t>Important.</t>
  </si>
  <si>
    <t>There is so much new building and development happening fast., It might cost too much money or need too much effort.</t>
  </si>
  <si>
    <t>Maybe, depends what it is.</t>
  </si>
  <si>
    <t>Business Bay</t>
  </si>
  <si>
    <t>Old markets (souqs), Old places of worship (like old mosques, temples, churches)</t>
  </si>
  <si>
    <t>They show Dubai's history and how it grew., They are beautiful or have a special style.</t>
  </si>
  <si>
    <t>Al Sufouh Archeological Site, Jumeirah Archeological Site, Dubai Creek (Khor Dubai), Deira’s Gold, Spice and Perfume Souk, Clock Tower, Dubai Municipality Building, Dubai Airport Terminal 1, The Reservoir of Al Khazzan Park, Dubai Creek Golf &amp; Yacht Club, Rashid Hospital, Dubai Hospital, Latifa Hospital, DHA Mosque, The Flame Monument</t>
  </si>
  <si>
    <t>They show that Dubai welcomes people from all over., They have been part of Dubai for a good amount of time now.</t>
  </si>
  <si>
    <t>Al Sadu, traditional weaving skills, Al-Taghrooda, traditional Bedouin chanted poetry, Al-Ayyala, a traditional performing art, Al-Razfa, a traditional performing art, Majlis, a cultural and social space, Al Azi, art of performing praise, pride and fortitude poetry, Camel racing, a social practice and a festive heritage, Arabic calligraphy, Falconry, Harees dish, Henna, Arabic coffee, Iftar</t>
  </si>
  <si>
    <t>They teach about Dubai's history and culture., They help bring families and communities together.</t>
  </si>
  <si>
    <t>Yes, very often.</t>
  </si>
  <si>
    <t>Schools, Festivals/Public Events/Celebrations</t>
  </si>
  <si>
    <t>Yes, I see this happening often.</t>
  </si>
  <si>
    <t>At big public events, festivals, or celebrations., At school or in classes., Through everyday life and meeting different people.</t>
  </si>
  <si>
    <t>Yes, I might be interested.</t>
  </si>
  <si>
    <t>United States of America</t>
  </si>
  <si>
    <t>Jumeirah Village Triangle (JVT)</t>
  </si>
  <si>
    <t>Barsha,JVT, Dubai Hills, Greens</t>
  </si>
  <si>
    <t>I'm not sure.</t>
  </si>
  <si>
    <t>They show Dubai's history and how it grew., They remind me (or older people) of how Dubai used to be.</t>
  </si>
  <si>
    <t>Suhaila Archaeological Sites (Hatta), Jabal Al Yamh Tombs (Hatta), Wadi Jima Site (Hatta), Al Fahidi Historical Neighbourhood, Hatta Heritage Village, Deira’s Gold, Spice and Perfume Souk, Burj Rashid (Dubai World Trade Centre), Clock Tower, Dubai Airport Terminal 1, The Emirates Golf Club, Dubai Creek Golf &amp; Yacht Club, Rashid Hospital, Latifa Hospital, Land Department building, Dubai Courts, Al Baraha Hospital, Hatta Mountain Reserve</t>
  </si>
  <si>
    <t>Many people from those communities use and value them., They have been part of Dubai for a good amount of time now.</t>
  </si>
  <si>
    <t>Al-Razfa, a traditional performing art, Majlis, a cultural and social space, Camel racing, a social practice and a festive heritage, Arabic calligraphy, Falconry, Harees dish, Henna, Arabic coffee, Carrom board game, Iftar</t>
  </si>
  <si>
    <t>They teach about Dubai's history and culture., They are a key part of what it means to be Emirati.</t>
  </si>
  <si>
    <t>Schools, My family, Heritage sites</t>
  </si>
  <si>
    <t xml:space="preserve">Diwali and Christmas are celebrated by many. </t>
  </si>
  <si>
    <t>They make Dubai a more lively and interesting place., Many people in Dubai come from these cultures and share them.</t>
  </si>
  <si>
    <t>At school or in classes., Through everyday life and meeting different people.</t>
  </si>
  <si>
    <t>Quite important.</t>
  </si>
  <si>
    <t>It matters somewhat.</t>
  </si>
  <si>
    <t>There is so much new building and development happening fast., Younger people might not be as interested in old ways.</t>
  </si>
  <si>
    <t>Germany</t>
  </si>
  <si>
    <t>The Greens &amp; The Views</t>
  </si>
  <si>
    <t xml:space="preserve">The Greens, Jumeirah </t>
  </si>
  <si>
    <t>Old family homes or neighbourhoods, Old markets (souqs), Places near the Creek or sea, linked to pearl diving or fishing</t>
  </si>
  <si>
    <t>They show Dubai's history and how it grew., They are beautiful or have a special style., They remind me (or older people) of how Dubai used to be.</t>
  </si>
  <si>
    <t>Al Fahidi Historical Neighbourhood, The Heritage House, Dubai Creek (Khor Dubai), Sheikh Saeed Al Maktoum House, Hatta Heritage Village, Naif Fort, Deira’s Gold, Spice and Perfume Souk, Burj Rashid (Dubai World Trade Centre), Dubai Airport Terminal 1, Sheikh Rashid Bin Saeed Al Maktoum Palace – Zabeel, The Emirates Golf Club, Rashid Hospital, Emirates Post Building, Land Department building, Bur Dubai Grand Mosque – Al Fahidi, Al Baraha Hospital, Hatta Mountain Reserve, Coffee Museum, Museum of the Future</t>
  </si>
  <si>
    <t>They show that Dubai welcomes people from all over., They add to the interesting variety of places in the city., Many people from those communities use and value them.</t>
  </si>
  <si>
    <t>Al Sadu, traditional weaving skills, Al-Ayyala, a traditional performing art, Al-Razfa, a traditional performing art, Majlis, a cultural and social space, Al Aflaj, traditional irrigation network system in the UAE, oral traditions, Camel racing, a social practice and a festive heritage, Arabic calligraphy, Falconry, Al Talli, traditional embroidery skills, Harees dish, Henna, Arabic coffee, Iftar</t>
  </si>
  <si>
    <t>They teach about Dubai's history and culture., They are a key part of what it means to be Emirati., They are interesting, beautiful, or fun., They help bring families and communities together.</t>
  </si>
  <si>
    <t>Schools, Festivals/Public Events/Celebrations, Heritage sites, Touristic attractions</t>
  </si>
  <si>
    <t xml:space="preserve">Diwali, Holi, </t>
  </si>
  <si>
    <t>They make Dubai a more lively and interesting place., They help people from different backgrounds learn about each other., Many people in Dubai come from these cultures and share them., They are enjoyable and people like them.</t>
  </si>
  <si>
    <t>From my family and friends., At big public events, festivals, or celebrations., By visiting museums or cultural places., At school or in classes., On TV, radio, or social media (like Instagram, TikTok, Facebook, YouTube).</t>
  </si>
  <si>
    <t>There is so much new building and development happening fast., Maybe people don't know enough about the heritage., Younger people might not be as interested in old ways., It's hard to include so many different cultures fairly.</t>
  </si>
  <si>
    <t>United Kingdom</t>
  </si>
  <si>
    <t>More than 20 years</t>
  </si>
  <si>
    <t>Al Barsha</t>
  </si>
  <si>
    <t>Old family homes or neighbourhoods, Old markets (souqs), Forts, old walls, or watchtowers, Old schools or hospitals, Old places of worship (like old mosques, temples, churches), Old shops or places where people made things, Places near the Creek or sea, linked to pearl diving or fishing</t>
  </si>
  <si>
    <t>Al Fahidi Historical Neighbourhood, Dubai Creek (Khor Dubai), Shindagha Heritage Area, Deira’s Gold, Spice and Perfume Souk, Burj Rashid (Dubai World Trade Centre), Clock Tower, Dubai Airport Terminal 1, The Emirates Golf Club, Rashid Hospital, Land Department building</t>
  </si>
  <si>
    <t>Some are okay, but some need repairs.</t>
  </si>
  <si>
    <t>They show that Dubai welcomes people from all over., They add to the interesting variety of places in the city.</t>
  </si>
  <si>
    <t>No, not much.</t>
  </si>
  <si>
    <t>Majlis, a cultural and social space, Camel racing, a social practice and a festive heritage, Arabic calligraphy, Falconry, Henna, Arabic coffee, Iftar</t>
  </si>
  <si>
    <t>Rarely seen now.</t>
  </si>
  <si>
    <t>Yes, sometimes I notice them.</t>
  </si>
  <si>
    <t>From my family and friends., At big public events, festivals, or celebrations., On TV, radio, or social media (like Instagram, TikTok, Facebook, YouTube)., Through everyday life and meeting different people.</t>
  </si>
  <si>
    <t>Not very important.</t>
  </si>
  <si>
    <t>Maybe people don't know enough about the heritage., Younger people might not be as interested in old ways., It's hard to include so many different cultures fairly.</t>
  </si>
  <si>
    <t>Not so important</t>
  </si>
  <si>
    <t>No, not really interested.</t>
  </si>
  <si>
    <t>Canada</t>
  </si>
  <si>
    <t xml:space="preserve">Greens, DSO, Dubai Hills, JVT, Mirdiff </t>
  </si>
  <si>
    <t>Old markets (souqs), Old shops or places where people made things, Places near the Creek or sea, linked to pearl diving or fishing</t>
  </si>
  <si>
    <t>Al Fahidi Historical Neighbourhood, Dubai Creek (Khor Dubai), Shindagha Heritage Area, Deira’s Gold, Spice and Perfume Souk, Burj Rashid (Dubai World Trade Centre), Clock Tower, Dubai Airport Terminal 1, The Emirates Golf Club, Rashid Hospital, Hatta Mountain Reserve</t>
  </si>
  <si>
    <t>They show that Dubai welcomes people from all over., Many people from those communities use and value them.</t>
  </si>
  <si>
    <t>Al Sadu, traditional weaving skills, Majlis, a cultural and social space, Camel racing, a social practice and a festive heritage, Arabic calligraphy, Falconry, Henna, Iftar</t>
  </si>
  <si>
    <t>They teach about Dubai's history and culture., They are a key part of what it means to be Emirati., They help bring families and communities together.</t>
  </si>
  <si>
    <t>Festivals/Public Events/Celebrations, Heritage sites, Touristic attractions</t>
  </si>
  <si>
    <t>Christmas Markets, Diwali</t>
  </si>
  <si>
    <t>Not sure / Neither agree nor disagree.</t>
  </si>
  <si>
    <t>Not sure / It's okay either way.</t>
  </si>
  <si>
    <t>There is so much new building and development happening fast., Maybe people don't know enough about the heritage.</t>
  </si>
  <si>
    <t>Malaysia</t>
  </si>
  <si>
    <t>Work</t>
  </si>
  <si>
    <t>Old family homes or neighbourhoods, Old markets (souqs)</t>
  </si>
  <si>
    <t>The Heritage House, Majlis Ghorfat Umm Al Sheif, Dubai Creek (Khor Dubai), Deira’s Gold, Spice and Perfume Souk, Burj Rashid (Dubai World Trade Centre), Coffee Museum, Museum of the Future</t>
  </si>
  <si>
    <t>Yes, I see many such important places.</t>
  </si>
  <si>
    <t>Al-Taghrooda, traditional Bedouin chanted poetry, Al-Razfa, a traditional performing art, Camel racing, a social practice and a festive heritage, Falconry, Henna, Arabic coffee, Iftar</t>
  </si>
  <si>
    <t xml:space="preserve">Iftar, </t>
  </si>
  <si>
    <t>They make Dubai a more lively and interesting place., They help people from different backgrounds learn about each other.</t>
  </si>
  <si>
    <t>At big public events, festivals, or celebrations., By visiting museums or cultural places., At school or in classes., By trying different foods from around the world available in Dubai.</t>
  </si>
  <si>
    <t>There is so much new building and development happening fast.</t>
  </si>
  <si>
    <t>Russia</t>
  </si>
  <si>
    <t>Al Furjan</t>
  </si>
  <si>
    <t>Palm Jumeirah</t>
  </si>
  <si>
    <t>Old family homes or neighbourhoods, Old markets (souqs), Forts, old walls, or watchtowers</t>
  </si>
  <si>
    <t>Jumeirah Archeological Site, Al Fahidi Historical Neighbourhood, Dubai Creek (Khor Dubai), Shindagha Heritage Area, Hatta Heritage Village, Naif Fort, Clock Tower, Dubai Municipality Building, Dubai Airport Terminal 1, The Emirates Golf Club, Dubai Creek Golf &amp; Yacht Club, Emirates Post Building, Dubai Courts, Al Baraha Hospital, Jumeirah Mosque, Ras Al Khor Wildlife Sanctuary, Jebel Ali Wildlife Sanctuary, Etihad Museum, Coins Museum, Coffee Museum, Museum of the Future</t>
  </si>
  <si>
    <t>They show that Dubai welcomes people from all over., They add to the interesting variety of places in the city., They have been part of Dubai for a good amount of time now.</t>
  </si>
  <si>
    <t>Al Sadu, traditional weaving skills, Al-Taghrooda, traditional Bedouin chanted poetry, Al-Ayyala, a traditional performing art, Al-Razfa, a traditional performing art, Majlis, a cultural and social space, Al Azi, art of performing praise, pride and fortitude poetry, Camel racing, a social practice and a festive heritage, Arabic calligraphy, Falconry, Date palm weaving, Al Talli, traditional embroidery skills, Henna, Arabic coffee, Iftar</t>
  </si>
  <si>
    <t xml:space="preserve">Diwali, Christmas celebrations </t>
  </si>
  <si>
    <t>From my family and friends., At big public events, festivals, or celebrations., By visiting museums or cultural places., At school or in classes., On TV, radio, or social media (like Instagram, TikTok, Facebook, YouTube)., Through everyday life and meeting different people., By trying different foods from around the world available in Dubai.</t>
  </si>
  <si>
    <t>The Springs</t>
  </si>
  <si>
    <t>Old markets (souqs), Forts, old walls, or watchtowers, Places near the Creek or sea, linked to pearl diving or fishing</t>
  </si>
  <si>
    <t>Al Sufouh Archeological Site, Jumeirah Archeological Site, Al Qusais Archaeological Site, Margham Archaeological Site, Suhaila Archaeological Sites (Hatta), Jabal Al Yamh Tombs (Hatta), Wadi Jima Site (Hatta), Al Fahidi Historical Neighbourhood, The Heritage House, Dubai Creek (Khor Dubai), Shindagha Heritage Area, Hatta Heritage Village, Naif Fort, Deira’s Gold, Spice and Perfume Souk, Burj Rashid (Dubai World Trade Centre), Clock Tower, Dubai Airport Terminal 1, The Emirates Golf Club, Dubai Creek Golf &amp; Yacht Club, Emirates Post Building, Bur Dubai Grand Mosque – Al Fahidi, Jumeirah Mosque, Ras Al Khor Wildlife Sanctuary, Jebel Ali Wildlife Sanctuary, Hatta Mountain Reserve, Etihad Museum, Al Shindagha Museum, Saruq Al-Hadid Archaeology Museum (in Al Shindagha), Coins Museum, Museum of the Poet Al Oqaili, Coffee Museum, Museum of the Future</t>
  </si>
  <si>
    <t>Al Sadu, traditional weaving skills, Al-Taghrooda, traditional Bedouin chanted poetry, Al-Ayyala, a traditional performing art, Al-Razfa, a traditional performing art, Majlis, a cultural and social space, Al Aflaj, traditional irrigation network system in the UAE, oral traditions, Camel racing, a social practice and a festive heritage, Arabic calligraphy, Falconry, Date palm weaving, Henna, Arabic coffee, Al Gaffal Dhow Race, Iftar</t>
  </si>
  <si>
    <t>Festivals/Public Events/Celebrations, Heritage sites</t>
  </si>
  <si>
    <t xml:space="preserve">Date festival, camel festival </t>
  </si>
  <si>
    <t>At big public events, festivals, or celebrations., By visiting museums or cultural places., By trying different foods from around the world available in Dubai.</t>
  </si>
  <si>
    <t>Maybe people don't know enough about the heritage., Younger people might not be as interested in old ways.</t>
  </si>
  <si>
    <t>Egypt</t>
  </si>
  <si>
    <t>Barsha Heights (formerly TECOM)</t>
  </si>
  <si>
    <t>Dubai Internet City</t>
  </si>
  <si>
    <t>Old markets (souqs)</t>
  </si>
  <si>
    <t>Wadi Jima Site (Hatta), The Heritage House, Majlis Ghorfat Umm Al Sheif, Dubai Creek (Khor Dubai), Naif Fort, Deira’s Gold, Spice and Perfume Souk, Burj Rashid (Dubai World Trade Centre), Dubai Airport Terminal 1, Sheikh Rashid Bin Saeed Al Maktoum Palace – Zabeel, Rashid Hospital, Dubai Hospital, Latifa Hospital, Hatta Mountain Reserve, Museum of the Future</t>
  </si>
  <si>
    <t>Majlis, a cultural and social space, Camel racing, a social practice and a festive heritage, Arabic calligraphy, Falconry, Harees dish, Henna, Arabic coffee, Iftar</t>
  </si>
  <si>
    <t>Iftar</t>
  </si>
  <si>
    <t>At big public events, festivals, or celebrations., By visiting museums or cultural places., At school or in classes., On TV, radio, or social media (like Instagram, TikTok, Facebook, YouTube).</t>
  </si>
  <si>
    <t>Maybe people don't know enough about the heritage., It's hard to include so many different cultures fairly.</t>
  </si>
  <si>
    <t>Philippines</t>
  </si>
  <si>
    <t>Other</t>
  </si>
  <si>
    <t>Diera clock tower</t>
  </si>
  <si>
    <t xml:space="preserve">Jumeirah JBR </t>
  </si>
  <si>
    <t>Old family homes or neighbourhoods, Old places of worship (like old mosques, temples, churches)</t>
  </si>
  <si>
    <t>They are beautiful or have a special style., They are peaceful places in a busy city.</t>
  </si>
  <si>
    <t>Dubai Creek (Khor Dubai), Hatta Heritage Village, Deira’s Gold, Spice and Perfume Souk, Hatta Mountain Reserve, Museum of the Future</t>
  </si>
  <si>
    <t>Yes, very worried.</t>
  </si>
  <si>
    <t>Al-Taghrooda, traditional Bedouin chanted poetry, Arabic calligraphy, Henna, Iftar</t>
  </si>
  <si>
    <t>Mostly by older people.</t>
  </si>
  <si>
    <t>Schools</t>
  </si>
  <si>
    <t>From my family and friends., By visiting museums or cultural places., Through everyday life and meeting different people.</t>
  </si>
  <si>
    <t>Korea, South (Republic of Korea)</t>
  </si>
  <si>
    <t>1-5 years</t>
  </si>
  <si>
    <t>Umm Suqeim</t>
  </si>
  <si>
    <t>Home</t>
  </si>
  <si>
    <t>They are beautiful or have a special style., They remind me (or older people) of how Dubai used to be.</t>
  </si>
  <si>
    <t>Ras Al Khor Wildlife Sanctuary, Hatta Mountain Reserve</t>
  </si>
  <si>
    <t>They teach about Dubai's history and culture., They are a key part of what it means to be Emirati., They are interesting, beautiful, or fun.</t>
  </si>
  <si>
    <t>Festivals/Public Events/Celebrations, Touristic attractions</t>
  </si>
  <si>
    <t>They make Dubai a more lively and interesting place., They help people from different backgrounds learn about each other., Many people in Dubai come from these cultures and share them.</t>
  </si>
  <si>
    <t>At big public events, festivals, or celebrations.</t>
  </si>
  <si>
    <t>Old markets (souqs), Forts, old walls, or watchtowers</t>
  </si>
  <si>
    <t>Al Sufouh Archeological Site, Suhaila Archaeological Sites (Hatta), Al Fahidi Historical Neighbourhood, The Heritage House, Dubai Creek (Khor Dubai), Deira’s Gold, Spice and Perfume Souk, Dubai Airport Terminal 1, Hatta Mountain Reserve, Coins Museum, Coffee Museum, Museum of the Future</t>
  </si>
  <si>
    <t>Al Sadu, traditional weaving skills, Al Azi, art of performing praise, pride and fortitude poetry, Camel racing, a social practice and a festive heritage, Arabic calligraphy, Falconry, Henna, Arabic coffee, Al Gaffal Dhow Race, Iftar</t>
  </si>
  <si>
    <t>Iftar, falcons</t>
  </si>
  <si>
    <t>From my family and friends., At big public events, festivals, or celebrations., By visiting museums or cultural places., Through everyday life and meeting different people.</t>
  </si>
  <si>
    <t>There is so much new building and development happening fast., Maybe people don't know enough about the heritage., It's hard to include so many different cultures fairly.</t>
  </si>
  <si>
    <t>Impossible</t>
  </si>
  <si>
    <t>Lithuania</t>
  </si>
  <si>
    <t>Jumeirah/media city</t>
  </si>
  <si>
    <t>They show Dubai's history and how it grew., They are part of my family's or community's story., They remind me (or older people) of how Dubai used to be.</t>
  </si>
  <si>
    <t>Al Fahidi Historical Neighbourhood, Dubai Creek (Khor Dubai), Deira’s Gold, Spice and Perfume Souk, Dubai Airport Terminal 1, Dubai Creek Golf &amp; Yacht Club, Latifa Hospital, Ras Al Khor Wildlife Sanctuary</t>
  </si>
  <si>
    <t>Al Sadu, traditional weaving skills, Al-Taghrooda, traditional Bedouin chanted poetry, Al-Ayyala, a traditional performing art, Majlis, a cultural and social space, Al Azi, art of performing praise, pride and fortitude poetry, Camel racing, a social practice and a festive heritage, Arabic calligraphy, Falconry, Date palm weaving, Al Talli, traditional embroidery skills, Harees dish, Henna, Arabic coffee, Carrom board game, Iftar</t>
  </si>
  <si>
    <t>Christmas, Easter</t>
  </si>
  <si>
    <t>Many people in Dubai come from these cultures and share them., They are enjoyable and people like them.</t>
  </si>
  <si>
    <t>From my family and friends., At big public events, festivals, or celebrations., By visiting museums or cultural places., By trying different foods from around the world available in Dubai.</t>
  </si>
  <si>
    <t>There is so much new building and development happening fast., Younger people might not be as interested in old ways., It's hard to include so many different cultures fairly.</t>
  </si>
  <si>
    <t>Pakistan</t>
  </si>
  <si>
    <t>The Gardens</t>
  </si>
  <si>
    <t>The Gardens, MOE, Subai Hills mall,nakheel mall, beach</t>
  </si>
  <si>
    <t>Places near the Creek or sea, linked to pearl diving or fishing</t>
  </si>
  <si>
    <t>Dubai Creek (Khor Dubai), Deira’s Gold, Spice and Perfume Souk</t>
  </si>
  <si>
    <t>Majlis, a cultural and social space, Camel racing, a social practice and a festive heritage, Arabic calligraphy, Henna, Iftar</t>
  </si>
  <si>
    <t>They teach about Dubai's history and culture., They are interesting, beautiful, or fun.</t>
  </si>
  <si>
    <t>Christmas,Dawali</t>
  </si>
  <si>
    <t>I don't often look for these things.</t>
  </si>
  <si>
    <t>Australia</t>
  </si>
  <si>
    <t xml:space="preserve">Dubai Marina </t>
  </si>
  <si>
    <t>Dubai Creek (Khor Dubai), Hatta Heritage Village, Deira’s Gold, Spice and Perfume Souk, Dubai Airport Terminal 1, The Emirates Golf Club, Dubai Creek Golf &amp; Yacht Club</t>
  </si>
  <si>
    <t>Majlis, a cultural and social space, Iftar</t>
  </si>
  <si>
    <t>Schools, Festivals/Public Events/Celebrations, Touristic attractions</t>
  </si>
  <si>
    <t>At big public events, festivals, or celebrations., By visiting museums or cultural places., At school or in classes.</t>
  </si>
  <si>
    <t>Less than 1 year</t>
  </si>
  <si>
    <t>Al Fahidi Historical Neighbourhood, Dubai Airport Terminal 1, Museum of the Future</t>
  </si>
  <si>
    <t>They show that Dubai welcomes people from all over., They add to the interesting variety of places in the city., Many people from those communities use and value them., They have been part of Dubai for a good amount of time now.</t>
  </si>
  <si>
    <t>Henna</t>
  </si>
  <si>
    <t>Arabic Coffee, henna tattoo, Al-Ayyala</t>
  </si>
  <si>
    <t>From my family and friends., By visiting museums or cultural places.</t>
  </si>
  <si>
    <t>25 to 34 years old</t>
  </si>
  <si>
    <t>Al Rigga</t>
  </si>
  <si>
    <t>Al rigga</t>
  </si>
  <si>
    <t>Al Sufouh Archeological Site, Al Fahidi Historical Neighbourhood, Dubai Creek (Khor Dubai), Shindagha Heritage Area, Deira’s Gold, Spice and Perfume Souk, Burj Rashid (Dubai World Trade Centre), Clock Tower, Fish Roundabout, Dubai Creek Golf &amp; Yacht Club, Rashid Hospital, Dubai Courts, Museum of the Future</t>
  </si>
  <si>
    <t>Al-Taghrooda, traditional Bedouin chanted poetry, Camel racing, a social practice and a festive heritage, Iftar</t>
  </si>
  <si>
    <t>At big public events, festivals, or celebrations., By visiting museums or cultural places.</t>
  </si>
  <si>
    <t>Maybe people don't know enough about the heritage.</t>
  </si>
  <si>
    <t>France</t>
  </si>
  <si>
    <t>Jbr</t>
  </si>
  <si>
    <t>They show Dubai's history and how it grew., They are beautiful or have a special style., They are part of my family's or community's story., They are peaceful places in a busy city., They remind me (or older people) of how Dubai used to be.</t>
  </si>
  <si>
    <t>Al Sufouh Archeological Site, Jumeirah Archeological Site, Al Fahidi Historical Neighbourhood, The Heritage House, Majlis Ghorfat Umm Al Sheif, Dubai Creek (Khor Dubai), Shindagha Heritage Area, Sheikh Saeed Al Maktoum House, Hatta Heritage Village, Deira’s Gold, Spice and Perfume Souk, Burj Rashid (Dubai World Trade Centre), Clock Tower, Dubai Municipality Building, Dubai Airport Terminal 1, Sheikh Rashid Bin Saeed Al Maktoum Palace – Zabeel, Fish Roundabout, The Reservoir of Al Khazzan Park, The Emirates Golf Club, Dubai Creek Golf &amp; Yacht Club, Rashid Hospital, Dubai Hospital, Latifa Hospital, Emirates Post Building, Land Department building, Al Baraha Hospital, Jumeirah Mosque, Ras Al Khor Wildlife Sanctuary, Dubai Desert Conservation Reserve (DDCR), Jebel Ali Wildlife Sanctuary, Etihad Museum, Al Shindagha Museum, Saruq Al-Hadid Archaeology Museum (in Al Shindagha), Coins Museum, Museum of the Poet Al Oqaili, Coffee Museum, Museum of the Future</t>
  </si>
  <si>
    <t>Al Sadu, traditional weaving skills, Al-Taghrooda, traditional Bedouin chanted poetry, Al-Ayyala, a traditional performing art, Al-Razfa, a traditional performing art, Majlis, a cultural and social space, Al Aflaj, traditional irrigation network system in the UAE, oral traditions, Camel racing, a social practice and a festive heritage, Arabic calligraphy, Falconry, Date palm weaving, Al Talli, traditional embroidery skills, Harees dish, Henna, Arabic coffee, Al Gaffal Dhow Race, Carrom board game, Iftar</t>
  </si>
  <si>
    <t>Halloween, Christmas, Diwali and much more i forgot about that are louder than the emirati ones which it wasnt like that few year ago</t>
  </si>
  <si>
    <t>They are enjoyable and people like them., They feel commercial and even the ones celebrating say its too much where we dont feel anymore we are in a foreign country and it loose it charm</t>
  </si>
  <si>
    <t xml:space="preserve">It should just be the way it was many years ago with string attachement to roots and rules being follow </t>
  </si>
  <si>
    <t>Ras Al Khaimah</t>
  </si>
  <si>
    <t>Dubai Mall</t>
  </si>
  <si>
    <t>They are beautiful or have a special style., Not sure why, they just feel important.</t>
  </si>
  <si>
    <t>Dubai Creek (Khor Dubai), Museum of the Future</t>
  </si>
  <si>
    <t>Al-Razfa, a traditional performing art, Camel racing, a social practice and a festive heritage</t>
  </si>
  <si>
    <t>Butterfly festival from africa and latin america</t>
  </si>
  <si>
    <t>At big public events, festivals, or celebrations., Through everyday life and meeting different people., By trying different foods from around the world available in Dubai.</t>
  </si>
  <si>
    <t>JLT</t>
  </si>
  <si>
    <t>Old family homes or neighbourhoods, Old markets (souqs), Forts, old walls, or watchtowers, Old places of worship (like old mosques, temples, churches), Old shops or places where people made things, Places near the Creek or sea, linked to pearl diving or fishing</t>
  </si>
  <si>
    <t>They show Dubai's history and how it grew., They are beautiful or have a special style., They are part of my family's or community's story., They are peaceful places in a busy city.</t>
  </si>
  <si>
    <t>Al Sufouh Archeological Site, The Heritage House, Dubai Creek (Khor Dubai), Hatta Heritage Village, Naif Fort, Deira’s Gold, Spice and Perfume Souk, Burj Rashid (Dubai World Trade Centre), Clock Tower, Dubai Airport Terminal 1, Fish Roundabout, Dubai Creek Golf &amp; Yacht Club, Emirates Post Building, Hatta Mountain Reserve</t>
  </si>
  <si>
    <t>Al Sadu, traditional weaving skills, Al-Taghrooda, traditional Bedouin chanted poetry, Al-Razfa, a traditional performing art, Majlis, a cultural and social space, Camel racing, a social practice and a festive heritage, Arabic calligraphy, Falconry, Date palm weaving, Al Talli, traditional embroidery skills, Henna, Arabic coffee, Al Gaffal Dhow Race, Iftar</t>
  </si>
  <si>
    <t>Diwali</t>
  </si>
  <si>
    <t>From my family and friends., At big public events, festivals, or celebrations., By visiting museums or cultural places., At school or in classes., By trying different foods from around the world available in Dubai.</t>
  </si>
  <si>
    <t>Sudan</t>
  </si>
  <si>
    <t>Ras Alkhaymah</t>
  </si>
  <si>
    <t xml:space="preserve">Deira </t>
  </si>
  <si>
    <t>They are peaceful places in a busy city., They remind me (or older people) of how Dubai used to be.</t>
  </si>
  <si>
    <t>Dubai Creek (Khor Dubai), Hatta Heritage Village, Deira’s Gold, Spice and Perfume Souk, Clock Tower, Dubai Airport Terminal 1, Naif Police Station, Al Baraha Hospital, Museum of the Future</t>
  </si>
  <si>
    <t>They are a key part of what it means to be Emirati., They help bring families and communities together.</t>
  </si>
  <si>
    <t xml:space="preserve">Indian festivals,  forgot the names </t>
  </si>
  <si>
    <t>At big public events, festivals, or celebrations., At school or in classes., On TV, radio, or social media (like Instagram, TikTok, Facebook, YouTube).</t>
  </si>
  <si>
    <t>There is so much new building and development happening fast., It's hard to include so many different cultures fairly.</t>
  </si>
  <si>
    <t>International City</t>
  </si>
  <si>
    <t>Dubai Mall, Gold souk, International City</t>
  </si>
  <si>
    <t>Al Fahidi Historical Neighbourhood, Dubai Creek (Khor Dubai), Shindagha Heritage Area, Deira’s Gold, Spice and Perfume Souk, Clock Tower, Dubai Municipality Building, Dubai Airport Terminal 1, Rashid Hospital, Ras Al Khor Wildlife Sanctuary</t>
  </si>
  <si>
    <t>Al Sadu, traditional weaving skills, Al-Taghrooda, traditional Bedouin chanted poetry, Al-Ayyala, a traditional performing art, Al-Razfa, a traditional performing art, Majlis, a cultural and social space, Al Azi, art of performing praise, pride and fortitude poetry, Al Aflaj, traditional irrigation network system in the UAE, oral traditions, Camel racing, a social practice and a festive heritage, Arabic calligraphy, Falconry, Date palm weaving, Harees dish, Henna, Iftar</t>
  </si>
  <si>
    <t>At big public events, festivals, or celebrations., By visiting museums or cultural places., On TV, radio, or social media (like Instagram, TikTok, Facebook, YouTube)., By trying different foods from around the world available in Dubai.</t>
  </si>
  <si>
    <t>Venezuela</t>
  </si>
  <si>
    <t>Dubai Hills Estate</t>
  </si>
  <si>
    <t xml:space="preserve">everywhere </t>
  </si>
  <si>
    <t>Old markets (souqs), Forts, old walls, or watchtowers, Old schools or hospitals, Places near the Creek or sea, linked to pearl diving or fishing</t>
  </si>
  <si>
    <t>They show Dubai's history and how it grew., They are peaceful places in a busy city., They remind me (or older people) of how Dubai used to be.</t>
  </si>
  <si>
    <t>The Heritage House, Majlis Ghorfat Umm Al Sheif, Al Ahmadiya School, Dubai Creek (Khor Dubai), Shindagha Heritage Area, Al Mulla Mosque, Deira’s Gold, Spice and Perfume Souk, Burj Rashid (Dubai World Trade Centre), Clock Tower, Dubai Municipality Building, Hospitality Palace (Al Diyafah Palace), Dubai Airport Terminal 1, The Emirates Golf Club, Latifa Hospital, Emirates Post Building, Dubai Petroleum Building, Land Department building, Bur Dubai Grand Mosque – Al Fahidi, Jumeirah Mosque, Coffee Museum, Museum of the Future</t>
  </si>
  <si>
    <t>Al Sadu, traditional weaving skills, Al-Taghrooda, traditional Bedouin chanted poetry, Al-Ayyala, a traditional performing art, Al-Razfa, a traditional performing art, Majlis, a cultural and social space, Arabic calligraphy, Falconry, Date palm weaving, Al Talli, traditional embroidery skills, Henna, Arabic coffee, Iftar</t>
  </si>
  <si>
    <t>They help people from different backgrounds learn about each other., They are enjoyable and people like them.</t>
  </si>
  <si>
    <t>India</t>
  </si>
  <si>
    <t>Ras al khaimah</t>
  </si>
  <si>
    <t>Not worked in dubai that much, mostly worked in ras al khaimah &amp; fujairah</t>
  </si>
  <si>
    <t>Dubai Creek (Khor Dubai), Deira’s Gold, Spice and Perfume Souk, Clock Tower, Dubai Airport Terminal 1, Hatta Mountain Reserve, Museum of the Future</t>
  </si>
  <si>
    <t>Al-Razfa, a traditional performing art, Majlis, a cultural and social space, Arabic calligraphy, Harees dish, Henna, Arabic coffee, Iftar</t>
  </si>
  <si>
    <t>Heritage sites, Touristic attractions</t>
  </si>
  <si>
    <t>Town Square</t>
  </si>
  <si>
    <t xml:space="preserve">Al Qudra/Dubailand- Dubai Hills- Al Wasl Rd- Downtown </t>
  </si>
  <si>
    <t>Wadi Jima Site (Hatta), Al Fahidi Historical Neighbourhood, Al Ahmadiya School, Dubai Creek (Khor Dubai), Hatta Heritage Village, Deira’s Gold, Spice and Perfume Souk, The Reservoir of Al Khazzan Park, Rashid Hospital, Dubai Hospital, Latifa Hospital, Museum of the Future</t>
  </si>
  <si>
    <t>Al Sadu, traditional weaving skills, Al-Taghrooda, traditional Bedouin chanted poetry, Al-Ayyala, a traditional performing art, Al-Razfa, a traditional performing art, Majlis, a cultural and social space, Camel racing, a social practice and a festive heritage, Arabic calligraphy, Falconry, Date palm weaving, Al Talli, traditional embroidery skills, Harees dish, Henna, Arabic coffee, Al Gaffal Dhow Race, Iftar</t>
  </si>
  <si>
    <t xml:space="preserve">Concerts: Opera or in different venues, Art exhibitions </t>
  </si>
  <si>
    <t>They make Dubai a more lively and interesting place., They help people from different backgrounds learn about each other., They are enjoyable and people like them.</t>
  </si>
  <si>
    <t>At big public events, festivals, or celebrations., By visiting museums or cultural places., At school or in classes., Through everyday life and meeting different people., By trying different foods from around the world available in Dubai.</t>
  </si>
  <si>
    <t>Maybe people don't know enough about the heritage., It might cost too much money or need too much effort., Younger people might not be as interested in old ways.</t>
  </si>
  <si>
    <t>Mudon</t>
  </si>
  <si>
    <t>All over Dubai</t>
  </si>
  <si>
    <t>Old family homes or neighbourhoods, Forts, old walls, or watchtowers, Places near the Creek or sea, linked to pearl diving or fishing</t>
  </si>
  <si>
    <t>Jumeirah Archeological Site, Al Fahidi Historical Neighbourhood, The Heritage House, Dubai Creek (Khor Dubai), Shindagha Heritage Area, Sheikh Saeed Al Maktoum House, Hatta Heritage Village, Deira’s Gold, Spice and Perfume Souk, Burj Rashid (Dubai World Trade Centre), Clock Tower, Dubai Airport Terminal 1, Sheikh Rashid Bin Saeed Al Maktoum Palace – Zabeel, Fish Roundabout, The Reservoir of Al Khazzan Park, The Emirates Golf Club, Dubai Creek Golf &amp; Yacht Club, Rashid Hospital, Latifa Hospital, The Flame Monument, Emirates Post Building, Dubai Petroleum Building, Al Nasr Leisureland, Jumeirah Mosque, Ras Al Khor Wildlife Sanctuary, Al Marmoom Desert Conservation Reserve, Dubai Desert Conservation Reserve (DDCR), Jebel Ali Wildlife Sanctuary, Hatta Mountain Reserve, Al Shindagha Museum, Saruq Al-Hadid Archaeology Museum (in Al Shindagha), Museum of the Future</t>
  </si>
  <si>
    <t>Al Sadu, traditional weaving skills, Al-Taghrooda, traditional Bedouin chanted poetry, Al-Ayyala, a traditional performing art, Al-Razfa, a traditional performing art, Majlis, a cultural and social space, Al Aflaj, traditional irrigation network system in the UAE, oral traditions, Camel racing, a social practice and a festive heritage, Arabic calligraphy, Falconry, Henna, Arabic coffee, Al Gaffal Dhow Race, Iftar</t>
  </si>
  <si>
    <t>Diwali, Christmas</t>
  </si>
  <si>
    <t>They help people from different backgrounds learn about each other., Many people in Dubai come from these cultures and share them., They are enjoyable and people like them.</t>
  </si>
  <si>
    <t>At big public events, festivals, or celebrations., By visiting museums or cultural places., At school or in classes., Through everyday life and meeting different people.</t>
  </si>
  <si>
    <t>Spain</t>
  </si>
  <si>
    <t>Dubái Marina</t>
  </si>
  <si>
    <t>Al Fahidi Historical Neighbourhood, Dubai Creek (Khor Dubai), Shindagha Heritage Area, Hatta Heritage Village, Deira’s Gold, Spice and Perfume Souk, Dubai Creek Golf &amp; Yacht Club, Ras Al Khor Wildlife Sanctuary, Coffee Museum</t>
  </si>
  <si>
    <t>Al-Razfa, a traditional performing art, Al Aflaj, traditional irrigation network system in the UAE, oral traditions, Henna, Iftar</t>
  </si>
  <si>
    <t xml:space="preserve">Winter fest, Diwali, </t>
  </si>
  <si>
    <t>From my family and friends., At big public events, festivals, or celebrations., On TV, radio, or social media (like Instagram, TikTok, Facebook, YouTube).</t>
  </si>
  <si>
    <t>Dubai Sports City</t>
  </si>
  <si>
    <t>Dubai Sports City &amp; Dubai South (Expo)</t>
  </si>
  <si>
    <t>Al Fahidi Historical Neighbourhood, Dubai Creek (Khor Dubai), Deira’s Gold, Spice and Perfume Souk, Dubai Airport Terminal 1, Ras Al Khor Wildlife Sanctuary, Hatta Mountain Reserve, Museum of the Future</t>
  </si>
  <si>
    <t>They show that Dubai welcomes people from all over., Many people from those communities use and value them., They have been part of Dubai for a good amount of time now.</t>
  </si>
  <si>
    <t>Al-Razfa, a traditional performing art, Majlis, a cultural and social space, Camel racing, a social practice and a festive heritage, Falconry, Arabic coffee, Iftar</t>
  </si>
  <si>
    <t>Few Indian festivals like Diwali are celebrated in some public places in Dubai</t>
  </si>
  <si>
    <t>It doesn't matter much.</t>
  </si>
  <si>
    <t>Estonia</t>
  </si>
  <si>
    <t>JBR, Dubai Marina</t>
  </si>
  <si>
    <t>Al Fahidi Historical Neighbourhood, Dubai Creek (Khor Dubai), Naif Fort, Deira’s Gold, Spice and Perfume Souk, Burj Rashid (Dubai World Trade Centre), Clock Tower, Dubai Airport Terminal 1, The Emirates Golf Club</t>
  </si>
  <si>
    <t>Camel racing, a social practice and a festive heritage, Falconry, Henna, Arabic coffee, Iftar</t>
  </si>
  <si>
    <t>diwali, christmas, halloween</t>
  </si>
  <si>
    <t>There is so much new building and development happening fast., Maybe people don't know enough about the heritage., Younger people might not be as interested in old ways., It's hard to include so many different cultures fairly., there are way too many expats here who forget that they are living in Dubai-UAE and don't have the respect for the local culture</t>
  </si>
  <si>
    <t>Al Warqa'a</t>
  </si>
  <si>
    <t xml:space="preserve">Downtown </t>
  </si>
  <si>
    <t>I don't know any specific old places like these.</t>
  </si>
  <si>
    <t>They remind me (or older people) of how Dubai used to be., Not sure why, they just feel important.</t>
  </si>
  <si>
    <t>Clock Tower, Ras Al Khor Wildlife Sanctuary, Museum of the Future</t>
  </si>
  <si>
    <t>Falconry</t>
  </si>
  <si>
    <t>They are a key part of what it means to be Emirati., They are interesting, beautiful, or fun., They help bring families and communities together.</t>
  </si>
  <si>
    <t>no</t>
  </si>
  <si>
    <t>Deira</t>
  </si>
  <si>
    <t>Dubai Creek (Khor Dubai), Deira’s Gold, Spice and Perfume Souk, Burj Rashid (Dubai World Trade Centre), Clock Tower, Dubai Airport Terminal 1, Fish Roundabout, Rashid Hospital, Dubai Hospital, Latifa Hospital, Emirates Post Building, Dubai Courts, Ras Al Khor Wildlife Sanctuary, Etihad Museum</t>
  </si>
  <si>
    <t>Al Sadu, traditional weaving skills, Al-Taghrooda, traditional Bedouin chanted poetry, Al-Ayyala, a traditional performing art, Al-Razfa, a traditional performing art, Al Azi, art of performing praise, pride and fortitude poetry, Camel racing, a social practice and a festive heritage, Falconry, Date palm weaving, Henna, Arabic coffee, Iftar</t>
  </si>
  <si>
    <t xml:space="preserve">Traditional music </t>
  </si>
  <si>
    <t>Netherlands</t>
  </si>
  <si>
    <t>Marina and Jumeirah (kids school)</t>
  </si>
  <si>
    <t>Old family homes or neighbourhoods, Old markets (souqs), Old schools or hospitals, Old places of worship (like old mosques, temples, churches), Places near the Creek or sea, linked to pearl diving or fishing</t>
  </si>
  <si>
    <t>They show Dubai's history and how it grew., They are beautiful or have a special style., They are peaceful places in a busy city., They remind me (or older people) of how Dubai used to be.</t>
  </si>
  <si>
    <t>Majlis Ghorfat Umm Al Sheif, Dubai Creek (Khor Dubai), Hatta Heritage Village, Naif Fort, Deira’s Gold, Spice and Perfume Souk, Burj Rashid (Dubai World Trade Centre), Dubai Municipality Building, Dubai Airport Terminal 1, The Emirates Golf Club, Dubai Creek Golf &amp; Yacht Club, Rashid Hospital, Latifa Hospital, Emirates Post Building, Land Department building, Dubai Courts, Jumeirah Mosque, Ras Al Khor Wildlife Sanctuary, Jebel Ali Wildlife Sanctuary, Hatta Mountain Reserve, Etihad Museum, Al Shindagha Museum, Saruq Al-Hadid Archaeology Museum (in Al Shindagha), Museum of the Future</t>
  </si>
  <si>
    <t>Al Sadu, traditional weaving skills, Al-Taghrooda, traditional Bedouin chanted poetry, Al-Ayyala, a traditional performing art, Al-Razfa, a traditional performing art, Majlis, a cultural and social space, Camel racing, a social practice and a festive heritage, Arabic calligraphy, Falconry, Alheda'a, oral traditions of calling camel flocks, Harees dish, Henna, Arabic coffee, Al Gaffal Dhow Race, Iftar</t>
  </si>
  <si>
    <t>Japanese Festival and Thai festival</t>
  </si>
  <si>
    <t>From my family and friends., At school or in classes., On TV, radio, or social media (like Instagram, TikTok, Facebook, YouTube).</t>
  </si>
  <si>
    <t>Dubai South (formerly Dubai World Central - DWC)</t>
  </si>
  <si>
    <t>Old family homes or neighbourhoods, Old markets (souqs), Forts, old walls, or watchtowers, Old places of worship (like old mosques, temples, churches), Places near the Creek or sea, linked to pearl diving or fishing</t>
  </si>
  <si>
    <t>Dubai Creek (Khor Dubai), Deira’s Gold, Spice and Perfume Souk, Dubai Airport Terminal 1, Dubai Creek Golf &amp; Yacht Club, Rashid Hospital, Latifa Hospital, Jumeirah Mosque, Ras Al Khor Wildlife Sanctuary, Hatta Mountain Reserve, Museum of the Future</t>
  </si>
  <si>
    <t>Al Sadu, traditional weaving skills, Al-Taghrooda, traditional Bedouin chanted poetry, Al-Ayyala, a traditional performing art, Majlis, a cultural and social space, Al Azi, art of performing praise, pride and fortitude poetry, Al Aflaj, traditional irrigation network system in the UAE, oral traditions, Camel racing, a social practice and a festive heritage, Arabic calligraphy, Falconry, Al Talli, traditional embroidery skills, Henna, Arabic coffee, Al Gaffal Dhow Race, Iftar</t>
  </si>
  <si>
    <t>Discovery Gardens</t>
  </si>
  <si>
    <t>Expo 2020</t>
  </si>
  <si>
    <t>Al Qusais Archaeological Site, Suhaila Archaeological Sites (Hatta), Dubai Creek (Khor Dubai), Shindagha Heritage Area, Clock Tower, Dubai Creek Golf &amp; Yacht Club, Ras Al Khor Wildlife Sanctuary, Al Marmoom Desert Conservation Reserve, Jebel Ali Wildlife Sanctuary, Hatta Mountain Reserve, Ghaf Nazwa Conservation Reserve, Al Wohoosh Desert Conservation Reserve</t>
  </si>
  <si>
    <t>Al-Ayyala, a traditional performing art, Camel racing, a social practice and a festive heritage, Iftar</t>
  </si>
  <si>
    <t>They are interesting, beautiful, or fun., They help bring families and communities together.</t>
  </si>
  <si>
    <t>From my family and friends., On TV, radio, or social media (like Instagram, TikTok, Facebook, YouTube)., Through everyday life and meeting different people.</t>
  </si>
  <si>
    <t>Colombia</t>
  </si>
  <si>
    <t>Greens and Mirdif</t>
  </si>
  <si>
    <t>They are peaceful places in a busy city., Not sure why, they just feel important.</t>
  </si>
  <si>
    <t>Dubai Creek (Khor Dubai), Hatta Heritage Village, Naif Fort, Deira’s Gold, Spice and Perfume Souk, Dubai Airport Terminal 1, The Emirates Golf Club, Dubai Courts, Jumeirah Mosque, The Palace of Sheikh Rashid Bin Saeed – Hatta, Coffee Museum</t>
  </si>
  <si>
    <t>Al Sadu, traditional weaving skills, Al-Razfa, a traditional performing art, Majlis, a cultural and social space, Camel racing, a social practice and a festive heritage, Arabic calligraphy, Falconry, Date palm weaving, Henna, Arabic coffee, Iftar</t>
  </si>
  <si>
    <t>Touristic attractions</t>
  </si>
  <si>
    <t xml:space="preserve">Mainly Indian celebrations </t>
  </si>
  <si>
    <t>Marina, Deira</t>
  </si>
  <si>
    <t>Dubai Creek (Khor Dubai), Shindagha Heritage Area, Hatta Heritage Village, Deira’s Gold, Spice and Perfume Souk, Clock Tower, Dubai Airport Terminal 1, The Emirates Golf Club, Dubai Courts, Hatta Mountain Reserve, Coins Museum, Museum of the Poet Al Oqaili, Coffee Museum</t>
  </si>
  <si>
    <t>Al-Razfa, a traditional performing art, Camel racing, a social practice and a festive heritage, Arabic calligraphy, Falconry, Harees dish, Henna, Arabic coffee, Iftar</t>
  </si>
  <si>
    <t>From my family and friends., Through everyday life and meeting different people., By trying different foods from around the world available in Dubai.</t>
  </si>
  <si>
    <t>55 to 64 years old</t>
  </si>
  <si>
    <t>Expo city and silicon oasis</t>
  </si>
  <si>
    <t>Dubai Creek (Khor Dubai), Dubai Airport Terminal 1, The Emirates Golf Club, Museum of the Future</t>
  </si>
  <si>
    <t>Camel racing, a social practice and a festive heritage, Falconry, Arabic coffee</t>
  </si>
  <si>
    <t>From my family and friends., Through everyday life and meeting different people.</t>
  </si>
  <si>
    <t>Jumeirah Village Circle (JVC)</t>
  </si>
  <si>
    <t>Jumeirah area for leisure, DIFC for work</t>
  </si>
  <si>
    <t>They show Dubai's history and how it grew., They are peaceful places in a busy city.</t>
  </si>
  <si>
    <t>The Heritage House, Dubai Creek (Khor Dubai), Sheikh Saeed Al Maktoum House, Hatta Mountain Reserve, Coffee Museum, Museum of the Future</t>
  </si>
  <si>
    <t>Al Sadu, traditional weaving skills, Camel racing, a social practice and a festive heritage, Arabic calligraphy, Falconry, Henna, Arabic coffee, Iftar</t>
  </si>
  <si>
    <t>China</t>
  </si>
  <si>
    <t>Barsha Heights</t>
  </si>
  <si>
    <t>Old markets (souqs), I don't know any specific old places like these.</t>
  </si>
  <si>
    <t>Dubai Creek (Khor Dubai), Deira’s Gold, Spice and Perfume Souk, Burj Rashid (Dubai World Trade Centre), Clock Tower, Dubai Municipality Building, Dubai Airport Terminal 1</t>
  </si>
  <si>
    <t>Al-Ayyala, a traditional performing art, Al-Razfa, a traditional performing art, Arabic calligraphy</t>
  </si>
  <si>
    <t xml:space="preserve">China spring festival celebration </t>
  </si>
  <si>
    <t>At big public events, festivals, or celebrations., On TV, radio, or social media (like Instagram, TikTok, Facebook, YouTube)., Through everyday life and meeting different people.</t>
  </si>
  <si>
    <t>Maybe people don't know enough about the heritage., It might cost too much money or need too much effort.</t>
  </si>
  <si>
    <t>Dubai Creek (Khor Dubai), Hatta Heritage Village, Deira’s Gold, Spice and Perfume Souk, Burj Rashid (Dubai World Trade Centre), Clock Tower, Dubai Airport Terminal 1, Sheikh Rashid Bin Saeed Al Maktoum Palace – Zabeel, Land Department building, Hatta Mountain Reserve, Coffee Museum</t>
  </si>
  <si>
    <t>Majlis, a cultural and social space, Camel racing, a social practice and a festive heritage, Henna, Arabic coffee, Iftar</t>
  </si>
  <si>
    <t>From my family and friends., At big public events, festivals, or celebrations., Through everyday life and meeting different people.</t>
  </si>
  <si>
    <t xml:space="preserve">United Arab Emirates </t>
  </si>
  <si>
    <t>Abu Hail</t>
  </si>
  <si>
    <t>Al Sufouh Archeological Site, Al Qusais Archaeological Site, Suhaila Archaeological Sites (Hatta), Al Fahidi Historical Neighbourhood, Majlis Ghorfat Umm Al Sheif, Dubai Creek (Khor Dubai), Shindagha Heritage Area, Sheikh Saeed Al Maktoum House, Hatta Heritage Village, Deira’s Gold, Spice and Perfume Souk, Burj Rashid (Dubai World Trade Centre), Clock Tower, Dubai Municipality Building, Hospitality Palace (Al Diyafah Palace), Union House, Dubai Airport Terminal 1, Sheikh Rashid Bin Saeed Al Maktoum Palace – Zabeel, Fish Roundabout, The Emirates Golf Club, Dubai Creek Golf &amp; Yacht Club, Rashid Hospital, Dubai Hospital, Latifa Hospital, The Flame Monument, Emirates Post Building, Dubai Petroleum Building, Dubai Courts, Naif Police Station, Jumeirah Mosque, Al Rashidiya Grand Mosque, Dubai TV Old Building, Ras Al Khor Wildlife Sanctuary, Hatta Mountain Reserve, Al Wohoosh Desert Conservation Reserve, Al Shindagha Museum, Pearl Museum, Museum of the Future</t>
  </si>
  <si>
    <t>Al Sadu, traditional weaving skills, Al-Taghrooda, traditional Bedouin chanted poetry, Al-Razfa, a traditional performing art, Majlis, a cultural and social space, Al Azi, art of performing praise, pride and fortitude poetry, Al Aflaj, traditional irrigation network system in the UAE, oral traditions, Camel racing, a social practice and a festive heritage, Arabic calligraphy, Falconry, Date palm weaving, Al Talli, traditional embroidery skills, Alheda'a, oral traditions of calling camel flocks, Harees dish, Henna, Al Gaffal Dhow Race, Carrom board game, Iftar</t>
  </si>
  <si>
    <t>At big public events, festivals, or celebrations., At school or in classes., On TV, radio, or social media (like Instagram, TikTok, Facebook, YouTube)., By trying different foods from around the world available in Dubai.</t>
  </si>
  <si>
    <t>Saudia</t>
  </si>
  <si>
    <t>DSO</t>
  </si>
  <si>
    <t>Old family homes or neighbourhoods, Old schools or hospitals, Old places of worship (like old mosques, temples, churches)</t>
  </si>
  <si>
    <t>They are beautiful or have a special style., They are part of my family's or community's story.</t>
  </si>
  <si>
    <t>Saruq al-Hadid Archeological Site, Jumeirah Archeological Site, Al Ashoush Archeological Site, Al Qusais Archaeological Site, Suhaila Archaeological Sites (Hatta), Jabal Al Yamh Tombs (Hatta), Wadi Jima Site (Hatta), Al Fahidi Historical Neighbourhood, The Heritage House, Majlis Ghorfat Umm Al Sheif, Al Ahmadiya School, Dubai Creek (Khor Dubai), Shindagha Heritage Area, Sheikh Saeed Al Maktoum House, Hatta Heritage Village, Naif Fort, Deira’s Gold, Spice and Perfume Souk, Clock Tower, Dubai Municipality Building, Union House, Dubai Airport Terminal 1, The Emirates Golf Club, Dubai Creek Golf &amp; Yacht Club, The Flame Monument, Dubai Courts, Naif Police Station, Jumeirah Mosque, Al Rashidiya Grand Mosque, The Palace of Sheikh Rashid Bin Saeed – Hatta, Al Marmoom Desert Conservation Reserve, Museum of the Poet Al Oqaili, Museum of the Future</t>
  </si>
  <si>
    <t>Al-Taghrooda, traditional Bedouin chanted poetry, Al-Razfa, a traditional performing art, Al Azi, art of performing praise, pride and fortitude poetry, Camel racing, a social practice and a festive heritage, Date palm weaving, Al Talli, traditional embroidery skills, Henna, Al Gaffal Dhow Race, Iftar</t>
  </si>
  <si>
    <t>Schools, My family</t>
  </si>
  <si>
    <t>Dhow Race</t>
  </si>
  <si>
    <t>By visiting museums or cultural places., At school or in classes., On TV, radio, or social media (like Instagram, TikTok, Facebook, YouTube).</t>
  </si>
  <si>
    <t>Dubai Hills</t>
  </si>
  <si>
    <t>Suhaila Archaeological Sites (Hatta), Wadi Jima Site (Hatta), Al Fahidi Historical Neighbourhood, Dubai Creek (Khor Dubai), Sheikh Saeed Al Maktoum House, Hatta Heritage Village, Deira’s Gold, Spice and Perfume Souk, Clock Tower, Union House, Dubai Airport Terminal 1, Sheikh Rashid Bin Saeed Al Maktoum Palace – Zabeel, Bur Dubai Grand Mosque – Al Fahidi, Dubai Desert Conservation Reserve (DDCR), Hatta Mountain Reserve, Jabal Nazwa Conservation Reserve, Etihad Museum, Saruq Al-Hadid Archaeology Museum (in Al Shindagha), Coins Museum, Coffee Museum, Museum of the Future</t>
  </si>
  <si>
    <t>Falconry, Iftar</t>
  </si>
  <si>
    <t>Festivals/Public Events/Celebrations, My neighborhood</t>
  </si>
  <si>
    <t>Belarus</t>
  </si>
  <si>
    <t>Majan</t>
  </si>
  <si>
    <t>Dubai Knowledge Park,  Jumeirah Living, Mira, Motor City</t>
  </si>
  <si>
    <t>Saruq al-Hadid Archeological Site, Suhaila Archaeological Sites (Hatta), Dubai Creek (Khor Dubai), Shindagha Heritage Area, Sheikh Saeed Al Maktoum House, Naif Fort, Deira’s Gold, Spice and Perfume Souk, Clock Tower, Dubai Airport Terminal 1, Fish Roundabout, The Reservoir of Al Khazzan Park, The Emirates Golf Club, Dubai Creek Golf &amp; Yacht Club, Rashid Hospital, Naif Police Station, Jumeirah Mosque, Ras Al Khor Wildlife Sanctuary, Saruq Al-Hadid Archaeology Museum (in Al Shindagha), Museum of the Future</t>
  </si>
  <si>
    <t>Al Sadu, traditional weaving skills, Al-Ayyala, a traditional performing art, Al-Razfa, a traditional performing art, Majlis, a cultural and social space, Al Aflaj, traditional irrigation network system in the UAE, oral traditions, Camel racing, a social practice and a festive heritage, Arabic calligraphy, Falconry, Henna, Arabic coffee, Iftar</t>
  </si>
  <si>
    <t>They teach about Dubai's history and culture., They are interesting, beautiful, or fun., They help bring families and communities together.</t>
  </si>
  <si>
    <t>Diwali (Hindu), Chinese New Year, Easter</t>
  </si>
  <si>
    <t>From my family and friends., At big public events, festivals, or celebrations., Through everyday life and meeting different people., By trying different foods from around the world available in Dubai.</t>
  </si>
  <si>
    <t>Younger people might not be as interested in old ways., It's hard to include so many different cultures fairly.</t>
  </si>
  <si>
    <t>Lebanon</t>
  </si>
  <si>
    <t>Palm Juneirah</t>
  </si>
  <si>
    <t>Dubai Creek (Khor Dubai), Naif Fort, Deira’s Gold, Spice and Perfume Souk, Dubai Airport Terminal 1, The Emirates Golf Club, H.H. The Ruler’s Court</t>
  </si>
  <si>
    <t>Al-Ayyala, a traditional performing art, Al-Razfa, a traditional performing art, Majlis, a cultural and social space, Camel racing, a social practice and a festive heritage, Arabic calligraphy, Falconry, Henna, Arabic coffee, Iftar</t>
  </si>
  <si>
    <t>Christmas and Diwali</t>
  </si>
  <si>
    <t>At big public events, festivals, or celebrations., By visiting museums or cultural places., Through everyday life and meeting different people., By trying different foods from around the world available in Dubai.</t>
  </si>
  <si>
    <t xml:space="preserve">Business bay , al quoz , marina , Karama , mankhool </t>
  </si>
  <si>
    <t>Old markets (souqs), Forts, old walls, or watchtowers, Old places of worship (like old mosques, temples, churches), Old shops or places where people made things</t>
  </si>
  <si>
    <t>Dubai Creek (Khor Dubai), Deira’s Gold, Spice and Perfume Souk, Clock Tower, Dubai Airport Terminal 1, The Emirates Golf Club, Dubai Creek Golf &amp; Yacht Club, Rashid Hospital, Etihad Museum, Museum of the Future</t>
  </si>
  <si>
    <t>Al-Ayyala, a traditional performing art, Al-Razfa, a traditional performing art, Majlis, a cultural and social space, Camel racing, a social practice and a festive heritage, Arabic calligraphy, Falconry, Henna, Arabic coffee, Al Gaffal Dhow Race, Iftar</t>
  </si>
  <si>
    <t xml:space="preserve">Diwali , Christmas , food from all over the world - pizza, roti, Pasta , East Asian and south Asian food . Mexican tacos </t>
  </si>
  <si>
    <t>Slovakia</t>
  </si>
  <si>
    <t>Arabian Ranches</t>
  </si>
  <si>
    <t xml:space="preserve">Dubai media city </t>
  </si>
  <si>
    <t>Suhaila Archaeological Sites (Hatta), Jabal Al Yamh Tombs (Hatta), Wadi Jima Site (Hatta), Al Fahidi Historical Neighbourhood, Dubai Creek (Khor Dubai), Shindagha Heritage Area, Hatta Heritage Village, Al Mulla Mosque, Deira’s Gold, Spice and Perfume Souk, Burj Rashid (Dubai World Trade Centre), Clock Tower, Dubai Airport Terminal 1, The Reservoir of Al Khazzan Park, Dubai Creek Golf &amp; Yacht Club, Emirates Post Building, Ras Al Khor Wildlife Sanctuary, Hatta Mountain Reserve, Ghaf Nazwa Conservation Reserve, Al Shindagha Museum, Saruq Al-Hadid Archaeology Museum (in Al Shindagha), Coins Museum, Coffee Museum</t>
  </si>
  <si>
    <t>Al Sadu, traditional weaving skills, Al-Taghrooda, traditional Bedouin chanted poetry, Al-Ayyala, a traditional performing art, Al-Razfa, a traditional performing art, Majlis, a cultural and social space, Al Aflaj, traditional irrigation network system in the UAE, oral traditions, Camel racing, a social practice and a festive heritage, Arabic calligraphy, Falconry, Date palm weaving, Al Talli, traditional embroidery skills, Harees dish, Henna, Arabic coffee, Al Gaffal Dhow Race, Iftar</t>
  </si>
  <si>
    <t>At big public events, festivals, or celebrations., At school or in classes.</t>
  </si>
  <si>
    <t>Old shops or places where people made things, Places near the Creek or sea, linked to pearl diving or fishing</t>
  </si>
  <si>
    <t>They are part of my family's or community's story., They are peaceful places in a busy city.</t>
  </si>
  <si>
    <t>Saruq al-Hadid Archeological Site, Jumeirah Archeological Site, Al Qusais Archaeological Site, Margham Archaeological Site, Wadi Jima Site (Hatta), Dubai Creek (Khor Dubai), Naif Fort, Clock Tower, Rashid Hospital, Zabeel High School, The Palace of Sheikh Rashid Bin Saeed – Hatta, Hatta Mountain Reserve, Pearl Museum</t>
  </si>
  <si>
    <t>Al-Razfa, a traditional performing art, Al Azi, art of performing praise, pride and fortitude poetry, Alheda'a, oral traditions of calling camel flocks, Harees dish</t>
  </si>
  <si>
    <t>My neighborhood, My family</t>
  </si>
  <si>
    <t>Arabic Coffee</t>
  </si>
  <si>
    <t>By visiting museums or cultural places., At school or in classes.</t>
  </si>
  <si>
    <t>Islam</t>
  </si>
  <si>
    <t>Hor Al Anz</t>
  </si>
  <si>
    <t>Dubai Creek (Khor Dubai), Clock Tower, Museum of the Future</t>
  </si>
  <si>
    <t>Al Sadu, traditional weaving skills, Al-Taghrooda, traditional Bedouin chanted poetry, Al-Ayyala, a traditional performing art, Camel racing, a social practice and a festive heritage</t>
  </si>
  <si>
    <t>From my family and friends., At big public events, festivals, or celebrations.</t>
  </si>
  <si>
    <t>They are part of my family's or community's story., They remind me (or older people) of how Dubai used to be.</t>
  </si>
  <si>
    <t>Al Ashoush Archeological Site, Suhaila Archaeological Sites (Hatta), Al Fahidi Historical Neighbourhood, Sheikh Rashid Bin Saeed Al Maktoum Palace – Zabeel, Museum of the Future</t>
  </si>
  <si>
    <t>Al Sadu, traditional weaving skills, Al-Taghrooda, traditional Bedouin chanted poetry, Al-Ayyala, a traditional performing art, Majlis, a cultural and social space, Camel racing, a social practice and a festive heritage, Arabic calligraphy, Iftar</t>
  </si>
  <si>
    <t xml:space="preserve">They teach about Dubai's history and culture., They are interesting, beautiful, or fun., </t>
  </si>
  <si>
    <t>On TV, radio, or social media (like Instagram, TikTok, Facebook, YouTube)., Through everyday life and meeting different people.</t>
  </si>
  <si>
    <t>I was born here</t>
  </si>
  <si>
    <t>Al Sufouh Archeological Site, Jumeirah Archeological Site, Al Qusais Archaeological Site, Al Fahidi Historical Neighbourhood, Majlis Ghorfat Umm Al Sheif, Dubai Creek (Khor Dubai), Shindagha Heritage Area, Sheikh Saeed Al Maktoum House, Burj Nahar, Deira’s Gold, Spice and Perfume Souk, Clock Tower, Dubai Municipality Building, Fish Roundabout, Latifa Hospital, Emirates Post Building, Bur Dubai Grand Mosque – Al Fahidi, Jumeirah Mosque, Al Rashidiya Grand Mosque, Ras Al Khor Wildlife Sanctuary, Saruq Al-Hadid Archaeology Museum (in Al Shindagha), Museum of the Future</t>
  </si>
  <si>
    <t>Al Sadu, traditional weaving skills, Al-Taghrooda, traditional Bedouin chanted poetry, Al Azi, art of performing praise, pride and fortitude poetry, Camel racing, a social practice and a festive heritage, Falconry, Alheda'a, oral traditions of calling camel flocks, Harees dish, Arabic coffee</t>
  </si>
  <si>
    <t>Indian Festival ( Deepawali)</t>
  </si>
  <si>
    <t>At big public events, festivals, or celebrations., By visiting museums or cultural places., On TV, radio, or social media (like Instagram, TikTok, Facebook, YouTube).</t>
  </si>
  <si>
    <t>Dubai Media City (DMC)</t>
  </si>
  <si>
    <t xml:space="preserve">Jumeirah </t>
  </si>
  <si>
    <t>Old family homes or neighbourhoods, Old markets (souqs), Forts, old walls, or watchtowers, Old places of worship (like old mosques, temples, churches)</t>
  </si>
  <si>
    <t>Al Fahidi Historical Neighbourhood, The Heritage House, Majlis Ghorfat Umm Al Sheif, Dubai Creek (Khor Dubai), Shindagha Heritage Area, Sheikh Saeed Al Maktoum House, Hatta Heritage Village, Burj Nahar, Deira’s Gold, Spice and Perfume Souk, Burj Rashid (Dubai World Trade Centre), Clock Tower, Union House, Jumeirah Mosque, Ras Al Khor Wildlife Sanctuary, Al Marmoom Desert Conservation Reserve, Etihad Museum, Al Shindagha Museum</t>
  </si>
  <si>
    <t>Al-Ayyala, a traditional performing art, Camel racing, a social practice and a festive heritage, Arabic calligraphy, Falconry, Date palm weaving, Al Talli, traditional embroidery skills, Henna, Arabic coffee, Iftar</t>
  </si>
  <si>
    <t>Schools, Festivals/Public Events/Celebrations, Heritage sites</t>
  </si>
  <si>
    <t>Diwali, Christmas, halloween</t>
  </si>
  <si>
    <t>Downtown Dubai</t>
  </si>
  <si>
    <t>Downtown</t>
  </si>
  <si>
    <t>Jabal Al Yamh Tombs (Hatta), Hatta Heritage Village</t>
  </si>
  <si>
    <t>International days at school</t>
  </si>
  <si>
    <t>From my family and friends.</t>
  </si>
  <si>
    <t>It might cost too much money or need too much effort.</t>
  </si>
  <si>
    <t>The Meadows</t>
  </si>
  <si>
    <t>D3, kite beach</t>
  </si>
  <si>
    <t>Old markets (souqs), Forts, old walls, or watchtowers, Old places of worship (like old mosques, temples, churches), Places near the Creek or sea, linked to pearl diving or fishing</t>
  </si>
  <si>
    <t>Jumeirah Archeological Site, Suhaila Archaeological Sites (Hatta), Al Fahidi Historical Neighbourhood, Dubai Creek (Khor Dubai), Deira’s Gold, Spice and Perfume Souk, Dubai Airport Terminal 1, Dubai Creek Golf &amp; Yacht Club, Bur Dubai Grand Mosque – Al Fahidi, Ras Al Khor Wildlife Sanctuary, Saruq Al-Hadid Archaeology Museum (in Al Shindagha), Museum of the Future</t>
  </si>
  <si>
    <t>Al-Razfa, a traditional performing art, Majlis, a cultural and social space, Arabic calligraphy, Falconry, Henna, Arabic coffee, Iftar</t>
  </si>
  <si>
    <t>From my family and friends., At big public events, festivals, or celebrations., By visiting museums or cultural places.</t>
  </si>
  <si>
    <t>Malls</t>
  </si>
  <si>
    <t>Old markets (souqs), Old shops or places where people made things</t>
  </si>
  <si>
    <t>Wadi Jima Site (Hatta), Al Fahidi Historical Neighbourhood, Majlis Ghorfat Umm Al Sheif, Dubai Creek (Khor Dubai), Hatta Heritage Village, Deira’s Gold, Spice and Perfume Souk, Clock Tower, Dubai Airport Terminal 1, Omar Bin Haidar Mosque, Museum of the Future</t>
  </si>
  <si>
    <t>Al-Taghrooda, traditional Bedouin chanted poetry</t>
  </si>
  <si>
    <t>Muhaisnah</t>
  </si>
  <si>
    <t xml:space="preserve">Sonapor </t>
  </si>
  <si>
    <t>Old shops or places where people made things</t>
  </si>
  <si>
    <t>They show Dubai's history and how it grew., They are part of my family's or community's story.</t>
  </si>
  <si>
    <t>Suhaila Archaeological Sites (Hatta), Jabal Al Yamh Tombs (Hatta), Museum of the Future</t>
  </si>
  <si>
    <t>Al-Taghrooda, traditional Bedouin chanted poetry, Al-Ayyala, a traditional performing art</t>
  </si>
  <si>
    <t>18 to 24 years old</t>
  </si>
  <si>
    <t xml:space="preserve">Dubai </t>
  </si>
  <si>
    <t xml:space="preserve">Near Al qiyadah metro station </t>
  </si>
  <si>
    <t xml:space="preserve">I don't know any specific old places like these., </t>
  </si>
  <si>
    <t>Al Sufouh Archeological Site, Jumeirah Archeological Site, Al Ashoush Archeological Site, Al Qusais Archaeological Site, Margham Archaeological Site, Suhaila Archaeological Sites (Hatta), The Heritage House, Burj Nahar, Naif Fort, Al Mulla Mosque, Deira’s Gold, Spice and Perfume Souk, Clock Tower, Coffee Museum, Pearl Museum, Museum of the Future</t>
  </si>
  <si>
    <t>Al Sadu, traditional weaving skills, Al-Taghrooda, traditional Bedouin chanted poetry, Al-Ayyala, a traditional performing art, Majlis, a cultural and social space, Al Azi, art of performing praise, pride and fortitude poetry, Camel racing, a social practice and a festive heritage, Falconry, Iftar</t>
  </si>
  <si>
    <t>My family</t>
  </si>
  <si>
    <t>Music</t>
  </si>
  <si>
    <t xml:space="preserve">They make Dubai a more lively and interesting place., </t>
  </si>
  <si>
    <t>Punjab</t>
  </si>
  <si>
    <t>Taween</t>
  </si>
  <si>
    <t>Al Nahda</t>
  </si>
  <si>
    <t>Saruq al-Hadid Archeological Site, Jumeirah Archeological Site, Clock Tower, Dubai Airport Terminal 1, Latifa Hospital, Emirates Post Building, Omar Bin Haidar Mosque, Jumeirah Mosque, Al Rashidiya Grand Mosque, Museum of the Future</t>
  </si>
  <si>
    <t>Al-Taghrooda, traditional Bedouin chanted poetry, Al-Razfa, a traditional performing art, Al Azi, art of performing praise, pride and fortitude poetry, Camel racing, a social practice and a festive heritage, Iftar</t>
  </si>
  <si>
    <t>Independence day</t>
  </si>
  <si>
    <t>They make Dubai a more lively and interesting place., They are enjoyable and people like them.</t>
  </si>
  <si>
    <t>At big public events, festivals, or celebrations., On TV, radio, or social media (like Instagram, TikTok, Facebook, YouTube)., By trying different foods from around the world available in Dubai.</t>
  </si>
  <si>
    <t>It might cost too much money or need too much effort., Younger people might not be as interested in old ways.</t>
  </si>
  <si>
    <t xml:space="preserve">Fujairah </t>
  </si>
  <si>
    <t>Old markets (souqs), Forts, old walls, or watchtowers, Old places of worship (like old mosques, temples, churches)</t>
  </si>
  <si>
    <t>Dubai Creek (Khor Dubai), Deira’s Gold, Spice and Perfume Souk, Clock Tower, Dubai Airport Terminal 1, Naif Police Station</t>
  </si>
  <si>
    <t>Al-Ayyala, a traditional performing art, Al-Razfa, a traditional performing art, Majlis, a cultural and social space, Al Azi, art of performing praise, pride and fortitude poetry, Falconry, Harees dish, Henna, Arabic coffee</t>
  </si>
  <si>
    <t xml:space="preserve">Falaj ul maulla </t>
  </si>
  <si>
    <t>Dubai Creek (Khor Dubai), Hatta Heritage Village, Deira’s Gold, Spice and Perfume Souk, Dubai Airport Terminal 1, Hatta Mountain Reserve, Etihad Museum, Saruq Al-Hadid Archaeology Museum (in Al Shindagha), Museum of the Future</t>
  </si>
  <si>
    <t>Al-Ayyala, a traditional performing art, Al-Razfa, a traditional performing art, Camel racing, a social practice and a festive heritage, Falconry, Harees dish</t>
  </si>
  <si>
    <t>Through everyday life and meeting different people.</t>
  </si>
  <si>
    <t>DIFC, International City, Mirdif</t>
  </si>
  <si>
    <t>Saruq al-Hadid Archeological Site, Suhaila Archaeological Sites (Hatta), Al Fahidi Historical Neighbourhood, Dubai Creek (Khor Dubai), Shindagha Heritage Area, Hatta Heritage Village, Deira’s Gold, Spice and Perfume Souk, Burj Rashid (Dubai World Trade Centre), Clock Tower, Dubai Municipality Building, Dubai Airport Terminal 1, Fish Roundabout, Rashid Hospital, Dubai Hospital, Latifa Hospital, Land Department building, Bur Dubai Grand Mosque – Al Fahidi, Omar Bin Haidar Mosque, Al Nasr Leisureland, Jumeirah Mosque, Al Rashidiya Grand Mosque, Ras Al Khor Wildlife Sanctuary, Hatta Mountain Reserve, Etihad Museum, Al Shindagha Museum</t>
  </si>
  <si>
    <t>Majlis, a cultural and social space, Camel racing, a social practice and a festive heritage, Arabic calligraphy, Falconry, Date palm weaving, Harees dish, Henna, Arabic coffee, Carrom board game, Iftar</t>
  </si>
  <si>
    <t>Below 18 years old</t>
  </si>
  <si>
    <t>Dubai</t>
  </si>
  <si>
    <t>School</t>
  </si>
  <si>
    <t>Saruq al-Hadid Archeological Site, The Heritage House, Majlis Ghorfat Umm Al Sheif, Dubai Creek (Khor Dubai), Deira’s Gold, Spice and Perfume Souk, Burj Rashid (Dubai World Trade Centre), Clock Tower, Dubai Municipality Building, Dubai Creek Golf &amp; Yacht Club, Emirates Post Building, Ras Al Khor Wildlife Sanctuary, Pearl Museum, Museum of the Future</t>
  </si>
  <si>
    <t>Al-Ayyala, a traditional performing art, Al-Razfa, a traditional performing art, Al Azi, art of performing praise, pride and fortitude poetry, Falconry, Iftar</t>
  </si>
  <si>
    <t>Schools, Festivals/Public Events/Celebrations, My family</t>
  </si>
  <si>
    <t>From my family and friends., By visiting museums or cultural places., At school or in classes.</t>
  </si>
  <si>
    <t>United Arab Emirates</t>
  </si>
  <si>
    <t>Al Twar</t>
  </si>
  <si>
    <t>Old markets (souqs), Forts, old walls, or watchtowers, Old schools or hospitals, Old places of worship (like old mosques, temples, churches), Old shops or places where people made things, Places near the Creek or sea, linked to pearl diving or fishing</t>
  </si>
  <si>
    <t>Saruq al-Hadid Archeological Site, Al Sufouh Archeological Site, Jumeirah Archeological Site, Jabal Al Yamh Tombs (Hatta), Al Fahidi Historical Neighbourhood, The Heritage House, Majlis Ghorfat Umm Al Sheif, Dubai Creek (Khor Dubai), Shindagha Heritage Area, Naif Fort, Al Mulla Mosque, Deira’s Gold, Spice and Perfume Souk, Clock Tower, Dubai Creek Golf &amp; Yacht Club, Rashid Hospital, Dubai Hospital, Latifa Hospital, Dubai Courts, Naif Police Station, Bur Dubai Grand Mosque – Al Fahidi, Zabeel High School, Al Baraha Hospital, Al Maktoum Hospital, Jumeirah Mosque, Al Rashidiya Grand Mosque, Ras Al Khor Wildlife Sanctuary, Al Marmoom Desert Conservation Reserve, Hatta Mountain Reserve, Al Wohoosh Desert Conservation Reserve, Etihad Museum, Al Shindagha Museum, Saruq Al-Hadid Archaeology Museum (in Al Shindagha), Coins Museum, Coffee Museum, Museum of the Future</t>
  </si>
  <si>
    <t>Al Sadu, traditional weaving skills, Al-Taghrooda, traditional Bedouin chanted poetry, Al-Ayyala, a traditional performing art, Al-Razfa, a traditional performing art, Majlis, a cultural and social space, Al Azi, art of performing praise, pride and fortitude poetry, Camel racing, a social practice and a festive heritage, Falconry, Date palm weaving, Harees dish, Henna, Arabic coffee, Carrom board game, Iftar</t>
  </si>
  <si>
    <t xml:space="preserve">Traditional music and dance. </t>
  </si>
  <si>
    <t>At big public events, festivals, or celebrations., By visiting museums or cultural places., Through everyday life and meeting different people.</t>
  </si>
  <si>
    <t xml:space="preserve">Falaj Al Mullah </t>
  </si>
  <si>
    <t>Al warqa</t>
  </si>
  <si>
    <t>Forts, old walls, or watchtowers</t>
  </si>
  <si>
    <t>Clock Tower, Dubai Airport Terminal 1, Museum of the Future</t>
  </si>
  <si>
    <t>onam</t>
  </si>
  <si>
    <t>Dur al waheeda</t>
  </si>
  <si>
    <t>Old markets (souqs), Old schools or hospitals, Old places of worship (like old mosques, temples, churches)</t>
  </si>
  <si>
    <t>Hatta Heritage Village, The Palace of Sheikh Rashid Bin Saeed – Hatta, Ras Al Khor Wildlife Sanctuary, Al Shindagha Museum, Museum of the Future</t>
  </si>
  <si>
    <t>Al-Ayyala, a traditional performing art, Al-Razfa, a traditional performing art, Camel racing, a social practice and a festive heritage, Falconry, Iftar</t>
  </si>
  <si>
    <t>National day, Al Razfa</t>
  </si>
  <si>
    <t>Uae</t>
  </si>
  <si>
    <t xml:space="preserve">Abu dhabi </t>
  </si>
  <si>
    <t>16year</t>
  </si>
  <si>
    <t>Old family homes or neighbourhoods</t>
  </si>
  <si>
    <t>Saruq al-Hadid Archeological Site, Al Sufouh Archeological Site, Jumeirah Archeological Site, Al Ashoush Archeological Site, Al Qusais Archaeological Site, Margham Archaeological Site, Suhaila Archaeological Sites (Hatta), Jabal Al Yamh Tombs (Hatta), Wadi Jima Site (Hatta), Al Fahidi Historical Neighbourhood, The Heritage House, Majlis Ghorfat Umm Al Sheif, Al Ahmadiya School, Dubai Creek (Khor Dubai), Shindagha Heritage Area, Sheikh Saeed Al Maktoum House, Hatta Heritage Village, Burj Nahar, Naif Fort, Al Mulla Mosque, Deira’s Gold, Spice and Perfume Souk, Burj Rashid (Dubai World Trade Centre), Clock Tower, Dubai Municipality Building, Hospitality Palace (Al Diyafah Palace), Union House, Dubai Airport Terminal 1, Sheikh Rashid Bin Saeed Al Maktoum Palace – Zabeel, Fish Roundabout, The Reservoir of Al Khazzan Park, The Emirates Golf Club, Dubai Creek Golf &amp; Yacht Club, Rashid Hospital, Dubai Hospital, Latifa Hospital, DHA Mosque, Al Ras Library, The Flame Monument, Emirates Post Building, Dubai Petroleum Building, Land Department building, Dubai Courts, Naif Police Station, Bur Dubai Grand Mosque – Al Fahidi, Omar Bin Haidar Mosque, Zabeel High School, Al Baraha Hospital, Al Maktoum Hospital, Al Nasr Leisureland, Jumeirah Mosque, Al Rashidiya Grand Mosque, Dubai TV Old Building, Sheikh Rashid Bin Saeed School – Hatta, The Palace of Sheikh Rashid Bin Saeed – Hatta, H.H. The Ruler’s Court, Ras Al Khor Wildlife Sanctuary, Al Marmoom Desert Conservation Reserve, Dubai Desert Conservation Reserve (DDCR), Jebel Ali Wildlife Sanctuary, Hatta Mountain Reserve, Jabal Nazwa Conservation Reserve, Ghaf Nazwa Conservation Reserve, Al Wohoosh Desert Conservation Reserve, Etihad Museum, Al Shindagha Museum, Saruq Al-Hadid Archaeology Museum (in Al Shindagha), Coins Museum, Museum of the Poet Al Oqaili, Crossroad of Civilizations Museum, Women's Museum (Bait Al Banat), Coffee Museum, Pearl Museum, Museum of the Future</t>
  </si>
  <si>
    <t>Al Sadu, traditional weaving skills, Al-Taghrooda, traditional Bedouin chanted poetry, Al-Ayyala, a traditional performing art, Al-Razfa, a traditional performing art, Majlis, a cultural and social space, Al Azi, art of performing praise, pride and fortitude poetry, Al Aflaj, traditional irrigation network system in the UAE, oral traditions, Camel racing, a social practice and a festive heritage, Arabic calligraphy, Falconry, Date palm weaving, Al Talli, traditional embroidery skills, Alheda'a, oral traditions of calling camel flocks, Harees dish, Henna, Arabic coffee, Al Gaffal Dhow Race, Carrom board game, Iftar</t>
  </si>
  <si>
    <t>Baryani</t>
  </si>
  <si>
    <t>Taweeen</t>
  </si>
  <si>
    <t>Saruq al-Hadid Archeological Site, Al Sufouh Archeological Site, Jumeirah Archeological Site, Jabal Al Yamh Tombs (Hatta), Wadi Jima Site (Hatta), Dubai Creek (Khor Dubai), Naif Fort, Deira’s Gold, Spice and Perfume Souk, DHA Mosque, Dubai Courts, Ras Al Khor Wildlife Sanctuary, Hatta Mountain Reserve, Museum of the Future</t>
  </si>
  <si>
    <t>Al-Taghrooda, traditional Bedouin chanted poetry, Al-Ayyala, a traditional performing art, Majlis, a cultural and social space, Al Azi, art of performing praise, pride and fortitude poetry, Camel racing, a social practice and a festive heritage, Falconry, Alheda'a, oral traditions of calling camel flocks, Henna, Arabic coffee, Al Gaffal Dhow Race, Iftar</t>
  </si>
  <si>
    <t xml:space="preserve">Independence day </t>
  </si>
  <si>
    <t>On TV, radio, or social media (like Instagram, TikTok, Facebook, YouTube).</t>
  </si>
  <si>
    <t>Saruq al-Hadid Archeological Site, Al Fahidi Historical Neighbourhood, Majlis Ghorfat Umm Al Sheif, Dubai Creek (Khor Dubai), Clock Tower, Dubai Airport Terminal 1, Museum of the Future</t>
  </si>
  <si>
    <t>Al-Taghrooda, traditional Bedouin chanted poetry, Al-Razfa, a traditional performing art, Al Azi, art of performing praise, pride and fortitude poetry, Camel racing, a social practice and a festive heritage</t>
  </si>
  <si>
    <t>It will have no impact</t>
  </si>
  <si>
    <t xml:space="preserve">work- academic city 5 days a week. </t>
  </si>
  <si>
    <t>Dubai Creek (Khor Dubai), Deira’s Gold, Spice and Perfume Souk, Clock Tower, Dubai Airport Terminal 1, Fish Roundabout, The Emirates Golf Club, Emirates Post Building, Al Nasr Leisureland</t>
  </si>
  <si>
    <t>Majlis, a cultural and social space, Al Azi, art of performing praise, pride and fortitude poetry, Arabic calligraphy, Falconry, Harees dish, Henna, Arabic coffee, Iftar</t>
  </si>
  <si>
    <t xml:space="preserve">Indian Holi, Diwali </t>
  </si>
  <si>
    <t>At big public events, festivals, or celebrations., By trying different foods from around the world available in Dubai.</t>
  </si>
  <si>
    <t>Garhoud</t>
  </si>
  <si>
    <t>Dubai Creek (Khor Dubai), Deira’s Gold, Spice and Perfume Souk, Burj Rashid (Dubai World Trade Centre), Clock Tower, Dubai Airport Terminal 1, Sheikh Rashid Bin Saeed Al Maktoum Palace – Zabeel, Fish Roundabout, Dubai Creek Golf &amp; Yacht Club, Emirates Post Building</t>
  </si>
  <si>
    <t>Al Sadu, traditional weaving skills, Al-Razfa, a traditional performing art, Arabic calligraphy, Falconry, Henna, Arabic coffee, Iftar</t>
  </si>
  <si>
    <t>Diwali Festival</t>
  </si>
  <si>
    <t>Jumeirah Lakes Towers (JLT)</t>
  </si>
  <si>
    <t>Jumeirah Archeological Site, Al Fahidi Historical Neighbourhood, Dubai Creek (Khor Dubai), Clock Tower, Dubai Municipality Building, Dubai Airport Terminal 1, Al Rashidiya Grand Mosque</t>
  </si>
  <si>
    <t>Al Sadu, traditional weaving skills, Al-Ayyala, a traditional performing art, Date palm weaving, Al Talli, traditional embroidery skills, Alheda'a, oral traditions of calling camel flocks, Arabic coffee, Al Gaffal Dhow Race</t>
  </si>
  <si>
    <t>Mexico</t>
  </si>
  <si>
    <t>Wadi Jima Site (Hatta), Dubai Creek (Khor Dubai), Shindagha Heritage Area, Hatta Heritage Village, Naif Fort, Deira’s Gold, Spice and Perfume Souk, Clock Tower, Dubai Airport Terminal 1, The Emirates Golf Club, Dubai Creek Golf &amp; Yacht Club, Rashid Hospital, Dubai Hospital, Ras Al Khor Wildlife Sanctuary</t>
  </si>
  <si>
    <t>Al Sadu, traditional weaving skills, Al-Taghrooda, traditional Bedouin chanted poetry, Al-Ayyala, a traditional performing art</t>
  </si>
  <si>
    <t>At big public events, festivals, or celebrations., Through everyday life and meeting different people., I don't often look for these things.</t>
  </si>
  <si>
    <t>Al Sufouh Archeological Site, Jumeirah Archeological Site, Jabal Al Yamh Tombs (Hatta), Al Fahidi Historical Neighbourhood, Majlis Ghorfat Umm Al Sheif, Dubai Creek (Khor Dubai), Shindagha Heritage Area, Burj Nahar, Naif Fort, Deira’s Gold, Spice and Perfume Souk, Burj Rashid (Dubai World Trade Centre), Clock Tower, Dubai Municipality Building, Hospitality Palace (Al Diyafah Palace), Dubai Airport Terminal 1, Fish Roundabout, The Emirates Golf Club, Dubai Creek Golf &amp; Yacht Club, Rashid Hospital, Al Ras Library, Emirates Post Building, Land Department building, Dubai Courts, Naif Police Station, Bur Dubai Grand Mosque – Al Fahidi, Al Baraha Hospital, H.H. The Ruler’s Court, Museum of the Future</t>
  </si>
  <si>
    <t>Al Sadu, traditional weaving skills, Camel racing, a social practice and a festive heritage, Falconry, Henna, Iftar</t>
  </si>
  <si>
    <t>Al Mankhool</t>
  </si>
  <si>
    <t>Downtown - work</t>
  </si>
  <si>
    <t>Old markets (souqs), Forts, old walls, or watchtowers, Old shops or places where people made things, Places near the Creek or sea, linked to pearl diving or fishing</t>
  </si>
  <si>
    <t>Al Fahidi Historical Neighbourhood, The Heritage House, Dubai Creek (Khor Dubai), Hatta Heritage Village, Deira’s Gold, Spice and Perfume Souk, Clock Tower, Fish Roundabout, Latifa Hospital, Bur Dubai Grand Mosque – Al Fahidi, Hatta Mountain Reserve, Etihad Museum, Museum of the Future</t>
  </si>
  <si>
    <t>Al Sadu, traditional weaving skills, Falconry, Henna, Arabic coffee, Iftar</t>
  </si>
  <si>
    <t>Rigga, doz</t>
  </si>
  <si>
    <t>Old markets (souqs), Forts, old walls, or watchtowers, Old schools or hospitals, Old shops or places where people made things, Places near the Creek or sea, linked to pearl diving or fishing</t>
  </si>
  <si>
    <t>Jumeirah Archeological Site, Al Qusais Archaeological Site, Suhaila Archaeological Sites (Hatta), Jabal Al Yamh Tombs (Hatta), Al Fahidi Historical Neighbourhood, Dubai Creek (Khor Dubai), Shindagha Heritage Area, Sheikh Saeed Al Maktoum House, Hatta Heritage Village, Burj Nahar, Naif Fort, Deira’s Gold, Spice and Perfume Souk, Clock Tower, Hospitality Palace (Al Diyafah Palace), Dubai Airport Terminal 1, The Reservoir of Al Khazzan Park, Dubai Creek Golf &amp; Yacht Club, Rashid Hospital, Dubai Hospital, The Flame Monument, Emirates Post Building, Dubai Petroleum Building, Land Department building, Dubai Courts, Ras Al Khor Wildlife Sanctuary, Al Marmoom Desert Conservation Reserve, Saruq Al-Hadid Archaeology Museum (in Al Shindagha)</t>
  </si>
  <si>
    <t>Al Sadu, traditional weaving skills, Al-Ayyala, a traditional performing art, Al-Razfa, a traditional performing art, Al Azi, art of performing praise, pride and fortitude poetry, Falconry, Date palm weaving, Henna, Arabic coffee, Al Gaffal Dhow Race, Iftar</t>
  </si>
  <si>
    <t>There is so much new building and development happening fast., Maybe people don't know enough about the heritage., It might cost too much money or need too much effort., Younger people might not be as interested in old ways.</t>
  </si>
  <si>
    <t>Downtown, Green Community</t>
  </si>
  <si>
    <t>They show Dubai's history and how it grew., Not sure why, they just feel important.</t>
  </si>
  <si>
    <t>Al Fahidi Historical Neighbourhood, Dubai Creek (Khor Dubai), Clock Tower, Dubai Airport Terminal 1, Dubai Creek Golf &amp; Yacht Club, Museum of the Future</t>
  </si>
  <si>
    <t>Al-Ayyala, a traditional performing art, Al-Razfa, a traditional performing art, Majlis, a cultural and social space, Arabic calligraphy, Falconry, Henna, Arabic coffee, Iftar</t>
  </si>
  <si>
    <t>National Day</t>
  </si>
  <si>
    <t>Not important at all.</t>
  </si>
  <si>
    <t>Younger people might not be as interested in old ways.</t>
  </si>
  <si>
    <t>Al Muraqqabat</t>
  </si>
  <si>
    <t>The Heritage House, Dubai Creek (Khor Dubai), Shindagha Heritage Area, Naif Fort, Deira’s Gold, Spice and Perfume Souk, Clock Tower, Hospitality Palace (Al Diyafah Palace), Dubai Airport Terminal 1, Al Baraha Hospital, Al Maktoum Hospital, Etihad Museum, Museum of the Future</t>
  </si>
  <si>
    <t>Majlis, a cultural and social space, Al Azi, art of performing praise, pride and fortitude poetry, Henna, Arabic coffee, Iftar</t>
  </si>
  <si>
    <t>Maybe people don't know enough about the heritage., I'm not sure.</t>
  </si>
  <si>
    <t>DOZ and Oud metha</t>
  </si>
  <si>
    <t>Majlis Ghorfat Umm Al Sheif, Dubai Creek (Khor Dubai), Shindagha Heritage Area, Deira’s Gold, Spice and Perfume Souk, Clock Tower, Dubai Airport Terminal 1, Rashid Hospital, Dubai Hospital, Dubai Courts, Al Nasr Leisureland, Hatta Mountain Reserve, Coffee Museum</t>
  </si>
  <si>
    <t>Falconry, Henna, Arabic coffee</t>
  </si>
  <si>
    <t>All dubai</t>
  </si>
  <si>
    <t>Old family homes or neighbourhoods, Old markets (souqs), Forts, old walls, or watchtowers, Old schools or hospitals</t>
  </si>
  <si>
    <t>Jabal Al Yamh Tombs (Hatta), The Heritage House, Dubai Creek (Khor Dubai), Shindagha Heritage Area, Sheikh Saeed Al Maktoum House, Hatta Heritage Village, Deira’s Gold, Spice and Perfume Souk, Clock Tower, Dubai Airport Terminal 1, Sheikh Rashid Bin Saeed Al Maktoum Palace – Zabeel, Fish Roundabout, The Emirates Golf Club, Dubai Creek Golf &amp; Yacht Club, Rashid Hospital, Emirates Post Building, Land Department building, Museum of the Future</t>
  </si>
  <si>
    <t>Henna, Iftar</t>
  </si>
  <si>
    <t>deira and al nahda</t>
  </si>
  <si>
    <t>Old markets (souqs), Old places of worship (like old mosques, temples, churches), Old shops or places where people made things, Places near the Creek or sea, linked to pearl diving or fishing</t>
  </si>
  <si>
    <t>Suhaila Archaeological Sites (Hatta), Wadi Jima Site (Hatta), Majlis Ghorfat Umm Al Sheif, Dubai Creek (Khor Dubai), Shindagha Heritage Area, Hatta Heritage Village, Naif Fort, Deira’s Gold, Spice and Perfume Souk, Burj Rashid (Dubai World Trade Centre), Clock Tower, Dubai Municipality Building, Dubai Airport Terminal 1, Sheikh Rashid Bin Saeed Al Maktoum Palace – Zabeel, Fish Roundabout, The Emirates Golf Club, Dubai Creek Golf &amp; Yacht Club, Rashid Hospital, Dubai Hospital, Latifa Hospital, Land Department building, Dubai Courts, Naif Police Station, Bur Dubai Grand Mosque – Al Fahidi, Al Maktoum Hospital, Crossroad of Civilizations Museum, Coffee Museum, Pearl Museum, Museum of the Future</t>
  </si>
  <si>
    <t>Al Aflaj, traditional irrigation network system in the UAE, oral traditions, Camel racing, a social practice and a festive heritage, Arabic calligraphy, Iftar</t>
  </si>
  <si>
    <t>Eid Al Fittr, Eid Al Adha</t>
  </si>
  <si>
    <t>From my family and friends., At big public events, festivals, or celebrations., By visiting museums or cultural places., On TV, radio, or social media (like Instagram, TikTok, Facebook, YouTube)., Through everyday life and meeting different people.</t>
  </si>
  <si>
    <t>Ph</t>
  </si>
  <si>
    <t>Burjuman</t>
  </si>
  <si>
    <t>Malls , home</t>
  </si>
  <si>
    <t>Saruq al-Hadid Archeological Site, Al Sufouh Archeological Site, Jumeirah Archeological Site, Margham Archaeological Site, Jabal Al Yamh Tombs (Hatta), The Heritage House, Al Ahmadiya School, Dubai Creek (Khor Dubai), Emirates Post Building, Dubai Petroleum Building, Al Nasr Leisureland, Pearl Museum, Museum of the Future</t>
  </si>
  <si>
    <t>Al Sadu, traditional weaving skills, Al-Taghrooda, traditional Bedouin chanted poetry, Al-Ayyala, a traditional performing art, Al-Razfa, a traditional performing art, Al Talli, traditional embroidery skills, Harees dish, Iftar</t>
  </si>
  <si>
    <t>My neighborhood, My family, Heritage sites, Touristic attractions</t>
  </si>
  <si>
    <t>From my family and friends., By visiting museums or cultural places., At school or in classes., On TV, radio, or social media (like Instagram, TikTok, Facebook, YouTube)., Through everyday life and meeting different people., By trying different foods from around the world available in Dubai., I don't often look for these things.</t>
  </si>
  <si>
    <t>Dubai Investment Park (DIP)</t>
  </si>
  <si>
    <t xml:space="preserve">Jebel Ali </t>
  </si>
  <si>
    <t>Dubai Creek (Khor Dubai), Deira’s Gold, Spice and Perfume Souk, Clock Tower, Dubai Airport Terminal 1, Museum of the Future</t>
  </si>
  <si>
    <t>Deira’s Gold, Spice and Perfume Souk, Clock Tower, Dubai Airport Terminal 1, Museum of the Future</t>
  </si>
  <si>
    <t>Al-Ayyala, a traditional performing art, Al-Razfa, a traditional performing art, Majlis, a cultural and social space, Camel racing, a social practice and a festive heritage, Arabic calligraphy, Falconry, Date palm weaving, Henna, Arabic coffee, Iftar</t>
  </si>
  <si>
    <t>Chinese New Year, Diwali, Easter, Christmas, New Year</t>
  </si>
  <si>
    <t>By visiting museums or cultural places., At school or in classes., On TV, radio, or social media (like Instagram, TikTok, Facebook, YouTube)., By trying different foods from around the world available in Dubai.</t>
  </si>
  <si>
    <t>Serbia</t>
  </si>
  <si>
    <t>Palm , Marina and JBR</t>
  </si>
  <si>
    <t>Old family homes or neighbourhoods, Old markets (souqs), Old schools or hospitals, Old places of worship (like old mosques, temples, churches), Old shops or places where people made things, Places near the Creek or sea, linked to pearl diving or fishing</t>
  </si>
  <si>
    <t>Saruq al-Hadid Archeological Site, Al Sufouh Archeological Site, Margham Archaeological Site, Jabal Al Yamh Tombs (Hatta), Wadi Jima Site (Hatta), Al Fahidi Historical Neighbourhood, The Heritage House, Majlis Ghorfat Umm Al Sheif, Dubai Creek (Khor Dubai), Shindagha Heritage Area, Sheikh Saeed Al Maktoum House, Hatta Heritage Village, Burj Nahar, Al Mulla Mosque, Deira’s Gold, Spice and Perfume Souk, Burj Rashid (Dubai World Trade Centre), Clock Tower, Dubai Municipality Building, Hospitality Palace (Al Diyafah Palace), Union House, Dubai Airport Terminal 1, Sheikh Rashid Bin Saeed Al Maktoum Palace – Zabeel, The Reservoir of Al Khazzan Park, The Emirates Golf Club, Dubai Creek Golf &amp; Yacht Club, Rashid Hospital, Latifa Hospital, Emirates Post Building, Land Department building, Bur Dubai Grand Mosque – Al Fahidi, Jumeirah Mosque, Dubai TV Old Building, Ras Al Khor Wildlife Sanctuary, Al Marmoom Desert Conservation Reserve, Dubai Desert Conservation Reserve (DDCR), Jebel Ali Wildlife Sanctuary, Hatta Mountain Reserve, Al Shindagha Museum, Saruq Al-Hadid Archaeology Museum (in Al Shindagha), Coins Museum, Museum of the Poet Al Oqaili, Coffee Museum</t>
  </si>
  <si>
    <t>Schools, Festivals/Public Events/Celebrations, My family, Heritage sites</t>
  </si>
  <si>
    <t xml:space="preserve">Divali, Christmas, Halloween </t>
  </si>
  <si>
    <t>work</t>
  </si>
  <si>
    <t>Al Fahidi Historical Neighbourhood, Dubai Creek (Khor Dubai), Clock Tower</t>
  </si>
  <si>
    <t>Al-Taghrooda, traditional Bedouin chanted poetry, Al Azi, art of performing praise, pride and fortitude poetry, Camel racing, a social practice and a festive heritage</t>
  </si>
  <si>
    <t>From my family and friends., By visiting museums or cultural places., On TV, radio, or social media (like Instagram, TikTok, Facebook, YouTube).</t>
  </si>
  <si>
    <t>There is so much new building and development happening fast., Maybe people don't know enough about the heritage., It might cost too much money or need too much effort.</t>
  </si>
  <si>
    <t>Dubailand</t>
  </si>
  <si>
    <t>Jumeirah Archeological Site, Al Fahidi Historical Neighbourhood, Dubai Creek (Khor Dubai), Sheikh Saeed Al Maktoum House, Naif Fort, Deira’s Gold, Spice and Perfume Souk, Fish Roundabout, The Emirates Golf Club, Dubai Creek Golf &amp; Yacht Club, Latifa Hospital, Bur Dubai Grand Mosque – Al Fahidi, Etihad Museum, Al Shindagha Museum, Coffee Museum, Museum of the Future</t>
  </si>
  <si>
    <t>Al Sadu, traditional weaving skills, Al-Razfa, a traditional performing art, Camel racing, a social practice and a festive heritage, Arabic calligraphy, Falconry, Date palm weaving, Henna, Arabic coffee, Iftar</t>
  </si>
  <si>
    <t>Dewali, chinese new year, international day at schools with parade</t>
  </si>
  <si>
    <t>They make Dubai a more lively and interesting place., Many people in Dubai come from these cultures and share them., Build multicultural trust</t>
  </si>
  <si>
    <t>Difc</t>
  </si>
  <si>
    <t>Saruq al-Hadid Archeological Site, Al Sufouh Archeological Site, Jumeirah Archeological Site, The Heritage House, The Emirates Golf Club, The Flame Monument, Jebel Ali Wildlife Sanctuary, Museum of the Future</t>
  </si>
  <si>
    <t>Falconry, Date palm weaving</t>
  </si>
  <si>
    <t>Saruq al-Hadid Archeological Site, Al Sufouh Archeological Site, Jumeirah Archeological Site, Al Ashoush Archeological Site, Al Qusais Archaeological Site, Margham Archaeological Site, Dubai Creek (Khor Dubai), Shindagha Heritage Area, Sheikh Saeed Al Maktoum House, Naif Fort, Clock Tower, Dubai Municipality Building, Museum of the Future</t>
  </si>
  <si>
    <t>Al Sadu, traditional weaving skills, Al-Taghrooda, traditional Bedouin chanted poetry, Al-Ayyala, a traditional performing art, Carrom board game, Iftar</t>
  </si>
  <si>
    <t>Schools, Festivals/Public Events/Celebrations, My neighborhood</t>
  </si>
  <si>
    <t>From my family and friends., At big public events, festivals, or celebrations., By visiting museums or cultural places., At school or in classes., On TV, radio, or social media (like Instagram, TikTok, Facebook, YouTube)., Through everyday life and meeting different people.</t>
  </si>
  <si>
    <t>Karama, Business Bay, Media City</t>
  </si>
  <si>
    <t>Al Fahidi Historical Neighbourhood, Dubai Creek (Khor Dubai), Hatta Heritage Village, Deira’s Gold, Spice and Perfume Souk, Burj Rashid (Dubai World Trade Centre), Clock Tower, Dubai Airport Terminal 1, The Emirates Golf Club, Dubai Creek Golf &amp; Yacht Club, Rashid Hospital, Al Nasr Leisureland</t>
  </si>
  <si>
    <t>Al Aflaj, traditional irrigation network system in the UAE, oral traditions, Camel racing, a social practice and a festive heritage, Arabic calligraphy, Falconry, Date palm weaving, Henna, Arabic coffee, Iftar</t>
  </si>
  <si>
    <t>Diwali, Christmas decorations in the city</t>
  </si>
  <si>
    <t>At big public events, festivals, or celebrations., On TV, radio, or social media (like Instagram, TikTok, Facebook, YouTube)., Through everyday life and meeting different people., By trying different foods from around the world available in Dubai.</t>
  </si>
  <si>
    <t>Old markets (souqs), Old places of worship (like old mosques, temples, churches), Old shops or places where people made things</t>
  </si>
  <si>
    <t>Al Fahidi Historical Neighbourhood, The Heritage House, Dubai Creek (Khor Dubai), Shindagha Heritage Area, Deira’s Gold, Spice and Perfume Souk, Clock Tower, Dubai Airport Terminal 1, Fish Roundabout, Rashid Hospital, Coffee Museum</t>
  </si>
  <si>
    <t>Al-Ayyala, a traditional performing art, Al Azi, art of performing praise, pride and fortitude poetry, Camel racing, a social practice and a festive heritage, Falconry, Al Talli, traditional embroidery skills, Henna, Arabic coffee, Iftar</t>
  </si>
  <si>
    <t>Motor City</t>
  </si>
  <si>
    <t xml:space="preserve">Dubai Marina , Motor City , The palm , Downtown </t>
  </si>
  <si>
    <t>Saruq al-Hadid Archeological Site, Al Sufouh Archeological Site, Al Qusais Archaeological Site, Al Fahidi Historical Neighbourhood, The Heritage House, Al Ahmadiya School, Dubai Creek (Khor Dubai), Shindagha Heritage Area, Sheikh Saeed Al Maktoum House, Burj Nahar, Naif Fort, Al Mulla Mosque, Deira’s Gold, Spice and Perfume Souk, Burj Rashid (Dubai World Trade Centre), Clock Tower, Dubai Municipality Building, Hospitality Palace (Al Diyafah Palace), Dubai Airport Terminal 1, Sheikh Rashid Bin Saeed Al Maktoum Palace – Zabeel, Fish Roundabout, The Reservoir of Al Khazzan Park, The Emirates Golf Club, Dubai Creek Golf &amp; Yacht Club, Rashid Hospital, The Flame Monument, Dubai Petroleum Building, Bur Dubai Grand Mosque – Al Fahidi, Omar Bin Haidar Mosque, Jumeirah Mosque, Al Rashidiya Grand Mosque, Ras Al Khor Wildlife Sanctuary, Al Marmoom Desert Conservation Reserve, Dubai Desert Conservation Reserve (DDCR), Etihad Museum, Saruq Al-Hadid Archaeology Museum (in Al Shindagha), Coins Museum, Women's Museum (Bait Al Banat), Coffee Museum, Museum of the Future</t>
  </si>
  <si>
    <t>They add to the interesting variety of places in the city., Many people from those communities use and value them., They have been part of Dubai for a good amount of time now.</t>
  </si>
  <si>
    <t>Al Sadu, traditional weaving skills, Al-Taghrooda, traditional Bedouin chanted poetry, Al-Razfa, a traditional performing art, Majlis, a cultural and social space, Al Azi, art of performing praise, pride and fortitude poetry, Al Aflaj, traditional irrigation network system in the UAE, oral traditions, Camel racing, a social practice and a festive heritage, Arabic calligraphy, Falconry, Al Talli, traditional embroidery skills, Harees dish, Henna, Arabic coffee, Iftar</t>
  </si>
  <si>
    <t xml:space="preserve">Christmas , Halloween, Easter , Tango </t>
  </si>
  <si>
    <t xml:space="preserve">They make Dubai a more lively and interesting place., They help people from different backgrounds learn about each other., Many people in Dubai come from these cultures and share them., They are enjoyable and people like them., Financial interests , these traditions generates wealth </t>
  </si>
  <si>
    <t>From my family and friends., By visiting museums or cultural places., On TV, radio, or social media (like Instagram, TikTok, Facebook, YouTube)., Through everyday life and meeting different people., By trying different foods from around the world available in Dubai.</t>
  </si>
  <si>
    <t xml:space="preserve">Al mulla plaza,  hamraincenter, </t>
  </si>
  <si>
    <t>Al Sufouh Archeological Site, Al Qusais Archaeological Site, Al Fahidi Historical Neighbourhood, The Heritage House, Dubai Creek (Khor Dubai), Shindagha Heritage Area, Hatta Heritage Village, Burj Nahar, Naif Fort, Deira’s Gold, Spice and Perfume Souk, Burj Rashid (Dubai World Trade Centre), Clock Tower, Dubai Municipality Building, Union House, Dubai Airport Terminal 1, Sheikh Rashid Bin Saeed Al Maktoum Palace – Zabeel, Fish Roundabout, Rashid Hospital, Dubai Hospital, Latifa Hospital, DHA Mosque, Emirates Post Building, Land Department building, Dubai Courts, Naif Police Station, Al Maktoum Hospital, Al Nasr Leisureland, Jumeirah Mosque, Ras Al Khor Wildlife Sanctuary, Museum of the Future</t>
  </si>
  <si>
    <t>Al Sadu, traditional weaving skills, Al-Taghrooda, traditional Bedouin chanted poetry, Al-Ayyala, a traditional performing art, Al-Razfa, a traditional performing art, Majlis, a cultural and social space, Al Azi, art of performing praise, pride and fortitude poetry, Date palm weaving, Al Talli, traditional embroidery skills</t>
  </si>
  <si>
    <t>Palm Jumeirah, Downtown, JBR</t>
  </si>
  <si>
    <t>Old markets (souqs), Forts, old walls, or watchtowers, Old places of worship (like old mosques, temples, churches), Old shops or places where people made things, Places near the Creek or sea, linked to pearl diving or fishing</t>
  </si>
  <si>
    <t>Dubai Creek (Khor Dubai), Hatta Heritage Village, Deira’s Gold, Spice and Perfume Souk, Burj Rashid (Dubai World Trade Centre), Clock Tower, Dubai Airport Terminal 1, Sheikh Rashid Bin Saeed Al Maktoum Palace – Zabeel, The Reservoir of Al Khazzan Park, The Emirates Golf Club, Dubai Creek Golf &amp; Yacht Club, Rashid Hospital, Dubai Hospital, Latifa Hospital, The Flame Monument, Emirates Post Building, Land Department building, Al Nasr Leisureland, Ras Al Khor Wildlife Sanctuary, Museum of the Future</t>
  </si>
  <si>
    <t>Al-Ayyala, a traditional performing art, Al-Razfa, a traditional performing art, Majlis, a cultural and social space, Al Azi, art of performing praise, pride and fortitude poetry, Camel racing, a social practice and a festive heritage, Arabic calligraphy, Falconry, Henna, Arabic coffee, Iftar</t>
  </si>
  <si>
    <t>Christmas, Diwali, International Cuisine</t>
  </si>
  <si>
    <t>At big public events, festivals, or celebrations., At school or in classes., On TV, radio, or social media (like Instagram, TikTok, Facebook, YouTube)., Through everyday life and meeting different people., By trying different foods from around the world available in Dubai.</t>
  </si>
  <si>
    <t>There is so much new building and development happening fast., Maybe people don't know enough about the heritage., It might cost too much money or need too much effort., Younger people might not be as interested in old ways., It's hard to include so many different cultures fairly.</t>
  </si>
  <si>
    <t>Kyrgyzstan</t>
  </si>
  <si>
    <t>City Walk</t>
  </si>
  <si>
    <t>City Walk, Palm, JLT</t>
  </si>
  <si>
    <t>Saruq al-Hadid Archeological Site, Jumeirah Archeological Site, Al Fahidi Historical Neighbourhood, The Heritage House, Dubai Creek (Khor Dubai), Shindagha Heritage Area, Deira’s Gold, Spice and Perfume Souk, Burj Rashid (Dubai World Trade Centre), Clock Tower, Dubai Airport Terminal 1, The Emirates Golf Club, Dubai Creek Golf &amp; Yacht Club, Rashid Hospital, Latifa Hospital, Dubai Petroleum Building, Land Department building, Dubai Courts, Al Baraha Hospital, Al Nasr Leisureland, Jumeirah Mosque, Ras Al Khor Wildlife Sanctuary, Saruq Al-Hadid Archaeology Museum (in Al Shindagha), Coins Museum, Coffee Museum</t>
  </si>
  <si>
    <t>Al Sadu, traditional weaving skills, Al-Taghrooda, traditional Bedouin chanted poetry, Al-Ayyala, a traditional performing art, Al-Razfa, a traditional performing art, Majlis, a cultural and social space, Al Azi, art of performing praise, pride and fortitude poetry, Camel racing, a social practice and a festive heritage, Arabic calligraphy, Falconry, Date palm weaving, Harees dish, Henna, Arabic coffee, Al Gaffal Dhow Race, Iftar</t>
  </si>
  <si>
    <t>jumeirah</t>
  </si>
  <si>
    <t>Al Fahidi Historical Neighbourhood, Dubai Creek (Khor Dubai), Dubai Airport Terminal 1, Dubai Desert Conservation Reserve (DDCR), Coffee Museum, Museum of the Future</t>
  </si>
  <si>
    <t>Al Sadu, traditional weaving skills, Al-Ayyala, a traditional performing art, Al-Razfa, a traditional performing art, Camel racing, a social practice and a festive heritage, Arabic calligraphy, Falconry, Date palm weaving, Al Talli, traditional embroidery skills, Henna, Arabic coffee, Carrom board game, Iftar</t>
  </si>
  <si>
    <t>Heritage sites</t>
  </si>
  <si>
    <t>differnt vibrant food from various places 💕</t>
  </si>
  <si>
    <t>Dubai Creek (Khor Dubai), Deira’s Gold, Spice and Perfume Souk, Dubai Airport Terminal 1, The Emirates Golf Club, Dubai Creek Golf &amp; Yacht Club, Latifa Hospital, Land Department building, Al Nasr Leisureland, Coffee Museum</t>
  </si>
  <si>
    <t>Al-Ayyala, a traditional performing art, Majlis, a cultural and social space, Camel racing, a social practice and a festive heritage, Arabic calligraphy, Falconry, Henna, Carrom board game, Iftar</t>
  </si>
  <si>
    <t>Holi, oktoberfest, st.patrick's day, onam</t>
  </si>
  <si>
    <t>From my family and friends., At school or in classes., By trying different foods from around the world available in Dubai.</t>
  </si>
  <si>
    <t>Work: Dubai Studio City Leisure: Varies</t>
  </si>
  <si>
    <t>Jabal Al Yamh Tombs (Hatta), The Heritage House, Majlis Ghorfat Umm Al Sheif, Dubai Creek (Khor Dubai), Shindagha Heritage Area, Sheikh Saeed Al Maktoum House, Hatta Heritage Village, Naif Fort, Deira’s Gold, Spice and Perfume Souk, Burj Rashid (Dubai World Trade Centre), Clock Tower, Hospitality Palace (Al Diyafah Palace), Union House, Dubai Airport Terminal 1, The Reservoir of Al Khazzan Park, The Emirates Golf Club, Dubai Creek Golf &amp; Yacht Club, Emirates Post Building, Al Nasr Leisureland, Jumeirah Mosque, Ras Al Khor Wildlife Sanctuary, Al Shindagha Museum, Museum of the Future</t>
  </si>
  <si>
    <t>Al Sadu, traditional weaving skills, Majlis, a cultural and social space, Al Azi, art of performing praise, pride and fortitude poetry, Al Aflaj, traditional irrigation network system in the UAE, oral traditions, Camel racing, a social practice and a festive heritage, Arabic calligraphy, Falconry, Date palm weaving, Al Talli, traditional embroidery skills, Henna, Arabic coffee, Al Gaffal Dhow Race, Carrom board game, Iftar</t>
  </si>
  <si>
    <t>Diwali, Christmas, Holi, Chinese New Year, Western New Year</t>
  </si>
  <si>
    <t>Palestine, State of</t>
  </si>
  <si>
    <t>DAMAC Hills 2 (Akoya Oxygen)</t>
  </si>
  <si>
    <t xml:space="preserve">Damac hills 2 </t>
  </si>
  <si>
    <t>Saruq al-Hadid Archeological Site, Jumeirah Archeological Site, Al Qusais Archaeological Site, Suhaila Archaeological Sites (Hatta), Jabal Al Yamh Tombs (Hatta), Wadi Jima Site (Hatta), Al Fahidi Historical Neighbourhood, Majlis Ghorfat Umm Al Sheif, Dubai Creek (Khor Dubai), Sheikh Saeed Al Maktoum House, Hatta Heritage Village, Al Mulla Mosque, Deira’s Gold, Spice and Perfume Souk, Burj Rashid (Dubai World Trade Centre), Clock Tower, Union House, Dubai Airport Terminal 1, The Emirates Golf Club, Dubai Creek Golf &amp; Yacht Club, Dubai Courts, Al Nasr Leisureland, Jumeirah Mosque, Al Marmoom Desert Conservation Reserve, Hatta Mountain Reserve, Coffee Museum, Pearl Museum, Museum of the Future</t>
  </si>
  <si>
    <t>Al Sadu, traditional weaving skills, Al-Taghrooda, traditional Bedouin chanted poetry, Al-Ayyala, a traditional performing art, Al-Razfa, a traditional performing art, Majlis, a cultural and social space, Al Azi, art of performing praise, pride and fortitude poetry, Al Aflaj, traditional irrigation network system in the UAE, oral traditions, Camel racing, a social practice and a festive heritage, Arabic calligraphy, Falconry, Harees dish, Henna, Arabic coffee, Al Gaffal Dhow Race, Carrom board game, Iftar</t>
  </si>
  <si>
    <t xml:space="preserve">Easter,Black Friday,croissants,Halloween </t>
  </si>
  <si>
    <t>From my family and friends., At big public events, festivals, or celebrations., By visiting museums or cultural places., On TV, radio, or social media (like Instagram, TikTok, Facebook, YouTube)., By trying different foods from around the world available in Dubai.</t>
  </si>
  <si>
    <t>Dubai Hills leisure, Umm Al Sheif work</t>
  </si>
  <si>
    <t>Old markets (souqs), Old places of worship (like old mosques, temples, churches), Places near the Creek or sea, linked to pearl diving or fishing</t>
  </si>
  <si>
    <t>Suhaila Archaeological Sites (Hatta), Jabal Al Yamh Tombs (Hatta), Wadi Jima Site (Hatta), Al Fahidi Historical Neighbourhood, The Heritage House, Dubai Creek (Khor Dubai), Deira’s Gold, Spice and Perfume Souk, Dubai Airport Terminal 1, Emirates Post Building, Al Marmoom Desert Conservation Reserve, Dubai Desert Conservation Reserve (DDCR), Ghaf Nazwa Conservation Reserve, Coffee Museum</t>
  </si>
  <si>
    <t>Al-Ayyala, a traditional performing art, Al-Razfa, a traditional performing art, Majlis, a cultural and social space, Al Azi, art of performing praise, pride and fortitude poetry, Camel racing, a social practice and a festive heritage, Arabic calligraphy, Falconry, Henna, Arabic coffee, Al Gaffal Dhow Race, Carrom board game, Iftar</t>
  </si>
  <si>
    <t xml:space="preserve">Any Time Out events but also in Global Village and was in Expo </t>
  </si>
  <si>
    <t>Armenia</t>
  </si>
  <si>
    <t>media city</t>
  </si>
  <si>
    <t>Old family homes or neighbourhoods, Old markets (souqs), Old shops or places where people made things, Places near the Creek or sea, linked to pearl diving or fishing</t>
  </si>
  <si>
    <t>Al Fahidi Historical Neighbourhood, Dubai Creek (Khor Dubai), Dubai Airport Terminal 1, The Flame Monument, Hatta Mountain Reserve</t>
  </si>
  <si>
    <t>Al Sadu, traditional weaving skills, Al-Ayyala, a traditional performing art, Al-Razfa, a traditional performing art, Majlis, a cultural and social space, Camel racing, a social practice and a festive heritage, Arabic calligraphy, Falconry, Date palm weaving, Al Talli, traditional embroidery skills, Henna, Arabic coffee, Al Gaffal Dhow Race, Iftar</t>
  </si>
  <si>
    <t>russian</t>
  </si>
  <si>
    <t>From my family and friends., At big public events, festivals, or celebrations., At school or in classes., Through everyday life and meeting different people.</t>
  </si>
  <si>
    <t>Umm Suqeim for school and home</t>
  </si>
  <si>
    <t>Old family homes or neighbourhoods, Forts, old walls, or watchtowers, Old shops or places where people made things, Places near the Creek or sea, linked to pearl diving or fishing</t>
  </si>
  <si>
    <t>Dubai Creek (Khor Dubai)</t>
  </si>
  <si>
    <t>They add to the interesting variety of places in the city., Many people from those communities use and value them., They show the multicultural environment of Dubai</t>
  </si>
  <si>
    <t>Al Sadu, traditional weaving skills, Al-Taghrooda, traditional Bedouin chanted poetry, Al-Ayyala, a traditional performing art, Al-Razfa, a traditional performing art, Majlis, a cultural and social space, Camel racing, a social practice and a festive heritage, Arabic calligraphy, Falconry, Date palm weaving, Henna, Iftar</t>
  </si>
  <si>
    <t>Diwali and Hindu festivals, Christmas celebrations</t>
  </si>
  <si>
    <t>There is so much new building and development happening fast., Too focused on being modern and touristy to preserve culture</t>
  </si>
  <si>
    <t>Home, school, malls (dubai mall, etc)</t>
  </si>
  <si>
    <t>Al Fahidi Historical Neighbourhood, Dubai Creek (Khor Dubai), Deira’s Gold, Spice and Perfume Souk, Burj Rashid (Dubai World Trade Centre), Clock Tower, Dubai Airport Terminal 1, Dubai Creek Golf &amp; Yacht Club, Rashid Hospital, Latifa Hospital, The Flame Monument, Emirates Post Building, Dubai Courts, Al Nasr Leisureland, Jumeirah Mosque, Ras Al Khor Wildlife Sanctuary, Hatta Mountain Reserve, Etihad Museum, Pearl Museum, Museum of the Future</t>
  </si>
  <si>
    <t>Al Sadu, traditional weaving skills, Al-Ayyala, a traditional performing art, Al-Razfa, a traditional performing art, Majlis, a cultural and social space, Arabic calligraphy, Falconry, Date palm weaving, Al Talli, traditional embroidery skills, Henna, Arabic coffee, Al Gaffal Dhow Race, Carrom board game, Iftar</t>
  </si>
  <si>
    <t>Luqaimat</t>
  </si>
  <si>
    <t>My house, school, Dubai Hills Mall</t>
  </si>
  <si>
    <t>Jabal Al Yamh Tombs (Hatta), Wadi Jima Site (Hatta), The Heritage House, Dubai Creek (Khor Dubai), Deira’s Gold, Spice and Perfume Souk, Dubai Airport Terminal 1, Ras Al Khor Wildlife Sanctuary, Al Wohoosh Desert Conservation Reserve</t>
  </si>
  <si>
    <t>Al Sadu, traditional weaving skills, Al-Ayyala, a traditional performing art, Al-Razfa, a traditional performing art, Majlis, a cultural and social space, Al Azi, art of performing praise, pride and fortitude poetry, Camel racing, a social practice and a festive heritage, Arabic calligraphy, Falconry, Date palm weaving, Alheda'a, oral traditions of calling camel flocks, Henna, Arabic coffee, Iftar</t>
  </si>
  <si>
    <t>Schools, Touristic attractions</t>
  </si>
  <si>
    <t xml:space="preserve">Diwali </t>
  </si>
  <si>
    <t>Many people in Dubai come from these cultures and share them., If there’s many people from one culture, there’s a higher likelihood they will share them</t>
  </si>
  <si>
    <t>At school or in classes., On TV, radio, or social media (like Instagram, TikTok, Facebook, YouTube)., I don't often look for these things.</t>
  </si>
  <si>
    <t>Italy</t>
  </si>
  <si>
    <t xml:space="preserve">Kite beach , JBR , The palm , Dubai hills mall or Emirates mall </t>
  </si>
  <si>
    <t>Al Fahidi Historical Neighbourhood, Majlis Ghorfat Umm Al Sheif, Dubai Creek (Khor Dubai), Hatta Heritage Village, Burj Nahar, Deira’s Gold, Spice and Perfume Souk, Burj Rashid (Dubai World Trade Centre), Dubai Airport Terminal 1, The Emirates Golf Club, Dubai Creek Golf &amp; Yacht Club, Rashid Hospital, Dubai Hospital, Jumeirah Mosque, Hatta Mountain Reserve, Museum of the Future</t>
  </si>
  <si>
    <t>Al Sadu, traditional weaving skills, Al-Ayyala, a traditional performing art, Al-Razfa, a traditional performing art, Majlis, a cultural and social space, Al Aflaj, traditional irrigation network system in the UAE, oral traditions, Camel racing, a social practice and a festive heritage, Arabic calligraphy, Falconry, Date palm weaving, Henna, Arabic coffee, Iftar</t>
  </si>
  <si>
    <t xml:space="preserve">food , music </t>
  </si>
  <si>
    <t>From my family and friends., At school or in classes., On TV, radio, or social media (like Instagram, TikTok, Facebook, YouTube)., Through everyday life and meeting different people.</t>
  </si>
  <si>
    <t>Horizon International School</t>
  </si>
  <si>
    <t>Al-Ayyala, a traditional performing art, Al-Razfa, a traditional performing art, Majlis, a cultural and social space, Camel racing, a social practice and a festive heritage, Arabic calligraphy, Falconry, Henna, Arabic coffee, Carrom board game, Iftar</t>
  </si>
  <si>
    <t>Malaysia's Pasar Malam (Night Market)</t>
  </si>
  <si>
    <t>Dubai Creek (Khor Dubai), Deira’s Gold, Spice and Perfume Souk, Burj Rashid (Dubai World Trade Centre), Clock Tower, Dubai Airport Terminal 1, Al Marmoom Desert Conservation Reserve, Hatta Mountain Reserve, Museum of the Future</t>
  </si>
  <si>
    <t>Al-Razfa, a traditional performing art, Majlis, a cultural and social space, Al Azi, art of performing praise, pride and fortitude poetry, Arabic calligraphy, Falconry, Henna, Arabic coffee, Iftar</t>
  </si>
  <si>
    <t>Asian night markets and food trucks</t>
  </si>
  <si>
    <t>There is so much new building and development happening fast., Maybe people don't know enough about the heritage., It might cost too much money or need too much effort., It's hard to include so many different cultures fairly.</t>
  </si>
  <si>
    <t xml:space="preserve">Marina </t>
  </si>
  <si>
    <t>Dubai Creek (Khor Dubai), Ras Al Khor Wildlife Sanctuary, Al Marmoom Desert Conservation Reserve, Al Wohoosh Desert Conservation Reserve, Museum of the Future</t>
  </si>
  <si>
    <t>Al Sadu, traditional weaving skills, Al-Taghrooda, traditional Bedouin chanted poetry, Al-Razfa, a traditional performing art, Majlis, a cultural and social space, Al Azi, art of performing praise, pride and fortitude poetry, Al Aflaj, traditional irrigation network system in the UAE, oral traditions, Camel racing, a social practice and a festive heritage, Arabic calligraphy, Falconry, Henna, Arabic coffee, Al Gaffal Dhow Race, Iftar</t>
  </si>
  <si>
    <t>Diwali, orthodox new year</t>
  </si>
  <si>
    <t>Old family homes or neighbourhoods, Old markets (souqs), Old places of worship (like old mosques, temples, churches)</t>
  </si>
  <si>
    <t>Jumeirah Archeological Site, Al Qusais Archaeological Site, The Heritage House, Dubai Creek (Khor Dubai), Shindagha Heritage Area, Dubai Airport Terminal 1, The Reservoir of Al Khazzan Park, Dubai Creek Golf &amp; Yacht Club, Al Shindagha Museum, Museum of the Future</t>
  </si>
  <si>
    <t>Al Sadu, traditional weaving skills, Al-Ayyala, a traditional performing art, Al-Razfa, a traditional performing art, Majlis, a cultural and social space, Camel racing, a social practice and a festive heritage, Arabic calligraphy, Falconry, Date palm weaving, Henna, Arabic coffee, Carrom board game, Iftar</t>
  </si>
  <si>
    <t>Schools, Heritage sites, Touristic attractions</t>
  </si>
  <si>
    <t>Christmas</t>
  </si>
  <si>
    <t>From my family and friends., At big public events, festivals, or celebrations., By visiting museums or cultural places., At school or in classes.</t>
  </si>
  <si>
    <t>School and Home</t>
  </si>
  <si>
    <t>Dubai Creek (Khor Dubai), Deira’s Gold, Spice and Perfume Souk, Jumeirah Mosque, Hatta Mountain Reserve, Museum of the Future</t>
  </si>
  <si>
    <t>Al-Taghrooda, traditional Bedouin chanted poetry, Al-Ayyala, a traditional performing art, Al-Razfa, a traditional performing art, Majlis, a cultural and social space, Al Azi, art of performing praise, pride and fortitude poetry, Camel racing, a social practice and a festive heritage, Arabic calligraphy, Falconry, Harees dish, Henna, Arabic coffee, Iftar</t>
  </si>
  <si>
    <t>At school or in classes.</t>
  </si>
  <si>
    <t>England and Ireland</t>
  </si>
  <si>
    <t>Umm al sheif because that's where school is.</t>
  </si>
  <si>
    <t>Old family homes or neighbourhoods, Old markets (souqs), Old shops or places where people made things</t>
  </si>
  <si>
    <t>Al Fahidi Historical Neighbourhood, Hatta Heritage Village, Deira’s Gold, Spice and Perfume Souk, The Emirates Golf Club, Dubai Creek Golf &amp; Yacht Club</t>
  </si>
  <si>
    <t>Al-Ayyala, a traditional performing art, Al-Razfa, a traditional performing art, Majlis, a cultural and social space, Al Azi, art of performing praise, pride and fortitude poetry, Camel racing, a social practice and a festive heritage, Arabic calligraphy, Falconry, Henna, Arabic coffee, Carrom board game, Iftar</t>
  </si>
  <si>
    <t>There are concerts, celebrations like christmas and so much more</t>
  </si>
  <si>
    <t>American - German mix</t>
  </si>
  <si>
    <t>Suhaila Archaeological Sites (Hatta), Jabal Al Yamh Tombs (Hatta), Wadi Jima Site (Hatta), Al Fahidi Historical Neighbourhood, Dubai Creek (Khor Dubai), Hatta Heritage Village, Dubai Airport Terminal 1, The Reservoir of Al Khazzan Park, Dubai Hospital, Jumeirah Mosque, Ras Al Khor Wildlife Sanctuary, Hatta Mountain Reserve, Museum of the Future</t>
  </si>
  <si>
    <t>Al Sadu, traditional weaving skills, Al-Ayyala, a traditional performing art, Al-Razfa, a traditional performing art, Majlis, a cultural and social space, Al Azi, art of performing praise, pride and fortitude poetry, Camel racing, a social practice and a festive heritage, Arabic calligraphy, Falconry, Henna, Arabic coffee, Al Gaffal Dhow Race, Iftar</t>
  </si>
  <si>
    <t>JLT &amp; CW</t>
  </si>
  <si>
    <t>Al Fahidi Historical Neighbourhood, The Heritage House, Majlis Ghorfat Umm Al Sheif, Dubai Creek (Khor Dubai), Shindagha Heritage Area, Sheikh Saeed Al Maktoum House, Deira’s Gold, Spice and Perfume Souk, Burj Rashid (Dubai World Trade Centre), Clock Tower, The Reservoir of Al Khazzan Park, Al Shindagha Museum, Saruq Al-Hadid Archaeology Museum (in Al Shindagha), Museum of the Poet Al Oqaili, Coffee Museum, Museum of the Future</t>
  </si>
  <si>
    <t>Al-Taghrooda, traditional Bedouin chanted poetry, Al-Razfa, a traditional performing art, Majlis, a cultural and social space, Falconry, Henna, Iftar</t>
  </si>
  <si>
    <t>Al Karama</t>
  </si>
  <si>
    <t>JLT and Burjuman</t>
  </si>
  <si>
    <t xml:space="preserve">Al seef.  </t>
  </si>
  <si>
    <t>Dubai Creek (Khor Dubai), Naif Fort, Deira’s Gold, Spice and Perfume Souk, Burj Rashid (Dubai World Trade Centre), Clock Tower, The Reservoir of Al Khazzan Park, Latifa Hospital, Ras Al Khor Wildlife Sanctuary, Museum of the Future</t>
  </si>
  <si>
    <t>Al-Ayyala, a traditional performing art, Al-Razfa, a traditional performing art</t>
  </si>
  <si>
    <t>Salah aldin</t>
  </si>
  <si>
    <t>Dubai Creek (Khor Dubai), Shindagha Heritage Area, Deira’s Gold, Spice and Perfume Souk, Burj Rashid (Dubai World Trade Centre), Clock Tower, Dubai Airport Terminal 1, Hatta Mountain Reserve, Museum of the Future</t>
  </si>
  <si>
    <t>Al Azi, art of performing praise, pride and fortitude poetry, Arabic calligraphy, Falconry, Henna, Arabic coffee, Carrom board game, Iftar</t>
  </si>
  <si>
    <t>Sri Lanka</t>
  </si>
  <si>
    <t>Dip</t>
  </si>
  <si>
    <t>Jabal Al Yamh Tombs (Hatta), Wadi Jima Site (Hatta), Dubai Creek (Khor Dubai), Deira’s Gold, Spice and Perfume Souk, Museum of the Future</t>
  </si>
  <si>
    <t>Al Sadu, traditional weaving skills, Date palm weaving, Arabic coffee</t>
  </si>
  <si>
    <t>There is so much new building and development happening fast., I'm not sure.</t>
  </si>
  <si>
    <t>Dubai Creek (Khor Dubai), Deira’s Gold, Spice and Perfume Souk, Clock Tower, Museum of the Future</t>
  </si>
  <si>
    <t>Harees dish, Al Gaffal Dhow Race</t>
  </si>
  <si>
    <t>At big public events, festivals, or celebrations., Through everyday life and meeting different people.</t>
  </si>
  <si>
    <t>Jlt</t>
  </si>
  <si>
    <t>Dubai Creek (Khor Dubai), Naif Fort, Deira’s Gold, Spice and Perfume Souk, The Emirates Golf Club, Dubai Creek Golf &amp; Yacht Club</t>
  </si>
  <si>
    <t>Al-Razfa, a traditional performing art, Henna, Iftar</t>
  </si>
  <si>
    <t>Nepal</t>
  </si>
  <si>
    <t xml:space="preserve">JLT, Barsha Heights </t>
  </si>
  <si>
    <t>Dubai Creek (Khor Dubai), Deira’s Gold, Spice and Perfume Souk, Clock Tower, Dubai Airport Terminal 1, The Emirates Golf Club</t>
  </si>
  <si>
    <t xml:space="preserve">Holi, </t>
  </si>
  <si>
    <t>Dubai Creek (Khor Dubai), Hatta Heritage Village, Deira’s Gold, Spice and Perfume Souk, Clock Tower, Dubai Municipality Building, Dubai Airport Terminal 1, Fish Roundabout, The Reservoir of Al Khazzan Park, The Emirates Golf Club, Dubai Creek Golf &amp; Yacht Club, Latifa Hospital, Hatta Mountain Reserve</t>
  </si>
  <si>
    <t>Al-Razfa, a traditional performing art, Arabic calligraphy, Falconry, Henna, Arabic coffee, Iftar</t>
  </si>
  <si>
    <t xml:space="preserve">Al Khail gate </t>
  </si>
  <si>
    <t>Work( city walk )</t>
  </si>
  <si>
    <t>Al Qusais Archaeological Site, Majlis Ghorfat Umm Al Sheif, Dubai Creek (Khor Dubai), Hatta Heritage Village, Deira’s Gold, Spice and Perfume Souk, Burj Rashid (Dubai World Trade Centre), Clock Tower, Dubai Municipality Building, Dubai Airport Terminal 1, The Reservoir of Al Khazzan Park, Dubai Creek Golf &amp; Yacht Club, Rashid Hospital, Ras Al Khor Wildlife Sanctuary, Al Marmoom Desert Conservation Reserve, Dubai Desert Conservation Reserve (DDCR), Hatta Mountain Reserve, Museum of the Future</t>
  </si>
  <si>
    <t>Al Sadu, traditional weaving skills, Al-Razfa, a traditional performing art, Majlis, a cultural and social space, Arabic calligraphy, Date palm weaving, Henna, Arabic coffee, Al Gaffal Dhow Race, Iftar</t>
  </si>
  <si>
    <t>Christmas, Diwali, Eid</t>
  </si>
  <si>
    <t>Hatta Heritage Village, Clock Tower</t>
  </si>
  <si>
    <t>Falconry, Henna</t>
  </si>
  <si>
    <t>Myanmar (formerly Burma)</t>
  </si>
  <si>
    <t>Dubai Creek (Khor Dubai), Deira’s Gold, Spice and Perfume Souk, Clock Tower, Omar Bin Haidar Mosque, Museum of the Future</t>
  </si>
  <si>
    <t>Henna, Arabic coffee, Iftar</t>
  </si>
  <si>
    <t>At big public events, festivals, or celebrations., By visiting museums or cultural places., On TV, radio, or social media (like Instagram, TikTok, Facebook, YouTube)., Through everyday life and meeting different people.</t>
  </si>
  <si>
    <t>Dubai International Financial Centre (DIFC)</t>
  </si>
  <si>
    <t>Old markets (souqs), Forts, old walls, or watchtowers, Old shops or places where people made things</t>
  </si>
  <si>
    <t>Al Fahidi Historical Neighbourhood, Dubai Creek (Khor Dubai), Deira’s Gold, Spice and Perfume Souk, Clock Tower, Hospitality Palace (Al Diyafah Palace), The Emirates Golf Club, Rashid Hospital, Latifa Hospital, Emirates Post Building, Dubai Petroleum Building, Dubai Courts, Ras Al Khor Wildlife Sanctuary, Dubai Desert Conservation Reserve (DDCR), Museum of the Future</t>
  </si>
  <si>
    <t>Majlis, a cultural and social space, Falconry, Henna, Arabic coffee, Iftar</t>
  </si>
  <si>
    <t>Festivals/Public Events/Celebrations, My neighborhood, My family</t>
  </si>
  <si>
    <t>Dubai has people from all over the world. Do you see any buildings or places made or mainly used by these different communities (like their special places for worship, community halls, or cultural markets) that you think are now an important part of Dubai</t>
  </si>
  <si>
    <t>count</t>
  </si>
  <si>
    <t>Row Labels</t>
  </si>
  <si>
    <t>Grand Total</t>
  </si>
  <si>
    <t xml:space="preserve">Count of How old are you? </t>
  </si>
  <si>
    <t>Count</t>
  </si>
  <si>
    <t>Sum of Count</t>
  </si>
  <si>
    <t xml:space="preserve">Dubai Hills </t>
  </si>
  <si>
    <t>Al Sufouh</t>
  </si>
  <si>
    <t>Al Quoz</t>
  </si>
  <si>
    <t>Al Qusais</t>
  </si>
  <si>
    <t>Other(mixed nationality)</t>
  </si>
  <si>
    <t xml:space="preserve">Count of In which area of Dubai do you currently live? </t>
  </si>
  <si>
    <t xml:space="preserve">Outside of Dubai </t>
  </si>
  <si>
    <t>Dubai Silicon and Abu Hail</t>
  </si>
  <si>
    <t>Dubailand, Al Barsha, Umm Suquiem</t>
  </si>
  <si>
    <t>Sum of count</t>
  </si>
  <si>
    <t>percentage</t>
  </si>
  <si>
    <r>
      <t>o</t>
    </r>
    <r>
      <rPr>
        <sz val="7"/>
        <color theme="1"/>
        <rFont val="Times New Roman"/>
        <family val="1"/>
      </rPr>
      <t xml:space="preserve">   </t>
    </r>
    <r>
      <rPr>
        <sz val="11"/>
        <color theme="1"/>
        <rFont val="Aptos"/>
        <family val="2"/>
      </rPr>
      <t>Old family homes or neighbourhoods</t>
    </r>
  </si>
  <si>
    <r>
      <rPr>
        <sz val="7"/>
        <color theme="1"/>
        <rFont val="Times New Roman"/>
        <family val="1"/>
      </rPr>
      <t xml:space="preserve"> </t>
    </r>
    <r>
      <rPr>
        <sz val="11"/>
        <color theme="1"/>
        <rFont val="Aptos"/>
        <family val="2"/>
      </rPr>
      <t>Old family homes or neighbourhoods</t>
    </r>
  </si>
  <si>
    <r>
      <rPr>
        <b/>
        <sz val="7"/>
        <color theme="1"/>
        <rFont val="Times New Roman"/>
        <family val="1"/>
      </rPr>
      <t xml:space="preserve"> </t>
    </r>
    <r>
      <rPr>
        <b/>
        <sz val="11"/>
        <color theme="1"/>
        <rFont val="Aptos"/>
        <family val="2"/>
      </rPr>
      <t>If you know some important old places, what kind of places are they mostly? (You can choose more than one if you like)</t>
    </r>
  </si>
  <si>
    <r>
      <t>o</t>
    </r>
    <r>
      <rPr>
        <sz val="7"/>
        <color theme="1"/>
        <rFont val="Times New Roman"/>
        <family val="1"/>
      </rPr>
      <t xml:space="preserve">   </t>
    </r>
    <r>
      <rPr>
        <sz val="11"/>
        <color theme="1"/>
        <rFont val="Aptos"/>
        <family val="2"/>
      </rPr>
      <t>Old markets (souqs)</t>
    </r>
  </si>
  <si>
    <r>
      <t>o</t>
    </r>
    <r>
      <rPr>
        <sz val="7"/>
        <color theme="1"/>
        <rFont val="Times New Roman"/>
        <family val="1"/>
      </rPr>
      <t xml:space="preserve">   </t>
    </r>
    <r>
      <rPr>
        <sz val="11"/>
        <color theme="1"/>
        <rFont val="Aptos"/>
        <family val="2"/>
      </rPr>
      <t>Forts, old walls, or watchtowers</t>
    </r>
  </si>
  <si>
    <r>
      <t>o</t>
    </r>
    <r>
      <rPr>
        <sz val="7"/>
        <color theme="1"/>
        <rFont val="Times New Roman"/>
        <family val="1"/>
      </rPr>
      <t xml:space="preserve">   </t>
    </r>
    <r>
      <rPr>
        <sz val="11"/>
        <color theme="1"/>
        <rFont val="Aptos"/>
        <family val="2"/>
      </rPr>
      <t>Old schools or hospitals</t>
    </r>
  </si>
  <si>
    <r>
      <t>o</t>
    </r>
    <r>
      <rPr>
        <sz val="7"/>
        <color theme="1"/>
        <rFont val="Times New Roman"/>
        <family val="1"/>
      </rPr>
      <t xml:space="preserve">   </t>
    </r>
    <r>
      <rPr>
        <sz val="11"/>
        <color theme="1"/>
        <rFont val="Aptos"/>
        <family val="2"/>
      </rPr>
      <t>Old places of worship (like old mosques, temples, churches)</t>
    </r>
  </si>
  <si>
    <r>
      <t>o</t>
    </r>
    <r>
      <rPr>
        <sz val="7"/>
        <color theme="1"/>
        <rFont val="Times New Roman"/>
        <family val="1"/>
      </rPr>
      <t xml:space="preserve">   </t>
    </r>
    <r>
      <rPr>
        <sz val="11"/>
        <color theme="1"/>
        <rFont val="Aptos"/>
        <family val="2"/>
      </rPr>
      <t>Old shops or places where people made things</t>
    </r>
  </si>
  <si>
    <r>
      <t>o</t>
    </r>
    <r>
      <rPr>
        <sz val="7"/>
        <color theme="1"/>
        <rFont val="Times New Roman"/>
        <family val="1"/>
      </rPr>
      <t xml:space="preserve">   </t>
    </r>
    <r>
      <rPr>
        <sz val="11"/>
        <color theme="1"/>
        <rFont val="Aptos"/>
        <family val="2"/>
      </rPr>
      <t>Places near the Creek or sea, linked to pearl diving or fishing</t>
    </r>
  </si>
  <si>
    <r>
      <t>o</t>
    </r>
    <r>
      <rPr>
        <sz val="7"/>
        <color theme="1"/>
        <rFont val="Times New Roman"/>
        <family val="1"/>
      </rPr>
      <t xml:space="preserve">   </t>
    </r>
    <r>
      <rPr>
        <sz val="11"/>
        <color theme="1"/>
        <rFont val="Aptos"/>
        <family val="2"/>
      </rPr>
      <t>I don't know any specific old places like these.</t>
    </r>
  </si>
  <si>
    <r>
      <t>o</t>
    </r>
    <r>
      <rPr>
        <sz val="7"/>
        <color theme="1"/>
        <rFont val="Times New Roman"/>
        <family val="1"/>
      </rPr>
      <t xml:space="preserve">   </t>
    </r>
    <r>
      <rPr>
        <sz val="11"/>
        <color theme="1"/>
        <rFont val="Aptos"/>
        <family val="2"/>
      </rPr>
      <t>Other</t>
    </r>
  </si>
  <si>
    <t>Old schools or hospitals</t>
  </si>
  <si>
    <r>
      <rPr>
        <sz val="7"/>
        <color theme="1"/>
        <rFont val="Times New Roman"/>
        <family val="1"/>
      </rPr>
      <t xml:space="preserve"> </t>
    </r>
    <r>
      <rPr>
        <sz val="11"/>
        <color theme="1"/>
        <rFont val="Aptos"/>
        <family val="2"/>
      </rPr>
      <t>Old places of worship (like old mosques, temples, churches)</t>
    </r>
  </si>
  <si>
    <t>Other (All Mulla plaza, Hamarain Centre, Al Seef)</t>
  </si>
  <si>
    <t>Sum of percentage</t>
  </si>
  <si>
    <t>Thinking about these important old places, why do you feel they are important? (You can choose more than one reasons)</t>
  </si>
  <si>
    <r>
      <t>o</t>
    </r>
    <r>
      <rPr>
        <sz val="7"/>
        <color theme="1"/>
        <rFont val="Times New Roman"/>
        <family val="1"/>
      </rPr>
      <t xml:space="preserve">   </t>
    </r>
    <r>
      <rPr>
        <sz val="11"/>
        <color theme="1"/>
        <rFont val="Aptos"/>
        <family val="2"/>
      </rPr>
      <t>They show Dubai's history and how it grew.</t>
    </r>
  </si>
  <si>
    <r>
      <t>o</t>
    </r>
    <r>
      <rPr>
        <sz val="7"/>
        <color theme="1"/>
        <rFont val="Times New Roman"/>
        <family val="1"/>
      </rPr>
      <t xml:space="preserve">   </t>
    </r>
    <r>
      <rPr>
        <sz val="11"/>
        <color theme="1"/>
        <rFont val="Aptos"/>
        <family val="2"/>
      </rPr>
      <t>They are beautiful or have a special style.</t>
    </r>
  </si>
  <si>
    <r>
      <t>o</t>
    </r>
    <r>
      <rPr>
        <sz val="7"/>
        <color theme="1"/>
        <rFont val="Times New Roman"/>
        <family val="1"/>
      </rPr>
      <t xml:space="preserve">   </t>
    </r>
    <r>
      <rPr>
        <sz val="11"/>
        <color theme="1"/>
        <rFont val="Aptos"/>
        <family val="2"/>
      </rPr>
      <t>They are part of my family's or community's story.</t>
    </r>
  </si>
  <si>
    <r>
      <t>o</t>
    </r>
    <r>
      <rPr>
        <sz val="7"/>
        <color theme="1"/>
        <rFont val="Times New Roman"/>
        <family val="1"/>
      </rPr>
      <t xml:space="preserve">   </t>
    </r>
    <r>
      <rPr>
        <sz val="11"/>
        <color theme="1"/>
        <rFont val="Aptos"/>
        <family val="2"/>
      </rPr>
      <t>They are peaceful places in a busy city.</t>
    </r>
  </si>
  <si>
    <r>
      <t>o</t>
    </r>
    <r>
      <rPr>
        <sz val="7"/>
        <color theme="1"/>
        <rFont val="Times New Roman"/>
        <family val="1"/>
      </rPr>
      <t xml:space="preserve">   </t>
    </r>
    <r>
      <rPr>
        <sz val="11"/>
        <color theme="1"/>
        <rFont val="Aptos"/>
        <family val="2"/>
      </rPr>
      <t>They remind me (or older people) of how Dubai used to be.</t>
    </r>
  </si>
  <si>
    <r>
      <t>o</t>
    </r>
    <r>
      <rPr>
        <sz val="7"/>
        <color theme="1"/>
        <rFont val="Times New Roman"/>
        <family val="1"/>
      </rPr>
      <t xml:space="preserve">   </t>
    </r>
    <r>
      <rPr>
        <sz val="11"/>
        <color theme="1"/>
        <rFont val="Aptos"/>
        <family val="2"/>
      </rPr>
      <t>Not sure why, they just feel important.</t>
    </r>
  </si>
  <si>
    <t>They are beautiful or have a special style.</t>
  </si>
  <si>
    <t>They are part of my family's or community's story.</t>
  </si>
  <si>
    <t>They are peaceful places in a busy city.</t>
  </si>
  <si>
    <t>They remind me (or older people) of how Dubai used to be.</t>
  </si>
  <si>
    <t>Not sure why, they just feel important.</t>
  </si>
  <si>
    <t>Archeological sites</t>
  </si>
  <si>
    <r>
      <t>o</t>
    </r>
    <r>
      <rPr>
        <sz val="7"/>
        <color theme="1"/>
        <rFont val="Times New Roman"/>
        <family val="1"/>
      </rPr>
      <t xml:space="preserve">   </t>
    </r>
    <r>
      <rPr>
        <sz val="11"/>
        <color theme="1"/>
        <rFont val="Aptos"/>
        <family val="2"/>
      </rPr>
      <t>Saruq al-Hadid Archeological Site</t>
    </r>
  </si>
  <si>
    <r>
      <t>o</t>
    </r>
    <r>
      <rPr>
        <sz val="7"/>
        <color theme="1"/>
        <rFont val="Times New Roman"/>
        <family val="1"/>
      </rPr>
      <t xml:space="preserve">   </t>
    </r>
    <r>
      <rPr>
        <sz val="11"/>
        <color theme="1"/>
        <rFont val="Aptos"/>
        <family val="2"/>
      </rPr>
      <t>Al Sufouh Archeological Site</t>
    </r>
  </si>
  <si>
    <r>
      <t>o</t>
    </r>
    <r>
      <rPr>
        <sz val="7"/>
        <color theme="1"/>
        <rFont val="Times New Roman"/>
        <family val="1"/>
      </rPr>
      <t xml:space="preserve">   </t>
    </r>
    <r>
      <rPr>
        <sz val="11"/>
        <color theme="1"/>
        <rFont val="Aptos"/>
        <family val="2"/>
      </rPr>
      <t>Jumeirah Archeological Site</t>
    </r>
  </si>
  <si>
    <r>
      <t>o</t>
    </r>
    <r>
      <rPr>
        <sz val="7"/>
        <color theme="1"/>
        <rFont val="Times New Roman"/>
        <family val="1"/>
      </rPr>
      <t xml:space="preserve">   </t>
    </r>
    <r>
      <rPr>
        <sz val="11"/>
        <color theme="1"/>
        <rFont val="Aptos"/>
        <family val="2"/>
      </rPr>
      <t>Al Ashoush Archeological Site</t>
    </r>
  </si>
  <si>
    <r>
      <t>o</t>
    </r>
    <r>
      <rPr>
        <sz val="7"/>
        <color theme="1"/>
        <rFont val="Times New Roman"/>
        <family val="1"/>
      </rPr>
      <t xml:space="preserve">   </t>
    </r>
    <r>
      <rPr>
        <sz val="11"/>
        <color theme="1"/>
        <rFont val="Aptos"/>
        <family val="2"/>
      </rPr>
      <t>Al Qusais Archaeological Site</t>
    </r>
  </si>
  <si>
    <r>
      <t>o</t>
    </r>
    <r>
      <rPr>
        <sz val="7"/>
        <color theme="1"/>
        <rFont val="Times New Roman"/>
        <family val="1"/>
      </rPr>
      <t xml:space="preserve">   </t>
    </r>
    <r>
      <rPr>
        <sz val="11"/>
        <color theme="1"/>
        <rFont val="Aptos"/>
        <family val="2"/>
      </rPr>
      <t>Margham Archaeological Site</t>
    </r>
  </si>
  <si>
    <r>
      <t>o</t>
    </r>
    <r>
      <rPr>
        <sz val="7"/>
        <color theme="1"/>
        <rFont val="Times New Roman"/>
        <family val="1"/>
      </rPr>
      <t xml:space="preserve">   </t>
    </r>
    <r>
      <rPr>
        <sz val="11"/>
        <color theme="1"/>
        <rFont val="Aptos"/>
        <family val="2"/>
      </rPr>
      <t>Suhaila Archaeological Sites (Hatta)</t>
    </r>
  </si>
  <si>
    <r>
      <t>o</t>
    </r>
    <r>
      <rPr>
        <sz val="7"/>
        <color theme="1"/>
        <rFont val="Times New Roman"/>
        <family val="1"/>
      </rPr>
      <t xml:space="preserve">   </t>
    </r>
    <r>
      <rPr>
        <sz val="11"/>
        <color theme="1"/>
        <rFont val="Aptos"/>
        <family val="2"/>
      </rPr>
      <t>Jabal Al Yamh Tombs (Hatta)</t>
    </r>
  </si>
  <si>
    <r>
      <t>o</t>
    </r>
    <r>
      <rPr>
        <sz val="7"/>
        <color theme="1"/>
        <rFont val="Times New Roman"/>
        <family val="1"/>
      </rPr>
      <t xml:space="preserve">   </t>
    </r>
    <r>
      <rPr>
        <sz val="11"/>
        <color theme="1"/>
        <rFont val="Aptos"/>
        <family val="2"/>
      </rPr>
      <t>Islamic Village (Hatta)</t>
    </r>
  </si>
  <si>
    <r>
      <t>o</t>
    </r>
    <r>
      <rPr>
        <sz val="7"/>
        <color theme="1"/>
        <rFont val="Times New Roman"/>
        <family val="1"/>
      </rPr>
      <t xml:space="preserve">   </t>
    </r>
    <r>
      <rPr>
        <sz val="11"/>
        <color theme="1"/>
        <rFont val="Aptos"/>
        <family val="2"/>
      </rPr>
      <t>Al Fahidi Historical Neighbourhood</t>
    </r>
  </si>
  <si>
    <r>
      <t>o</t>
    </r>
    <r>
      <rPr>
        <sz val="7"/>
        <color theme="1"/>
        <rFont val="Times New Roman"/>
        <family val="1"/>
      </rPr>
      <t xml:space="preserve">   </t>
    </r>
    <r>
      <rPr>
        <sz val="11"/>
        <color theme="1"/>
        <rFont val="Aptos"/>
        <family val="2"/>
      </rPr>
      <t>Shindagha Heritage Area</t>
    </r>
  </si>
  <si>
    <r>
      <t>o</t>
    </r>
    <r>
      <rPr>
        <sz val="7"/>
        <color theme="1"/>
        <rFont val="Times New Roman"/>
        <family val="1"/>
      </rPr>
      <t xml:space="preserve">   </t>
    </r>
    <r>
      <rPr>
        <sz val="11"/>
        <color theme="1"/>
        <rFont val="Aptos"/>
        <family val="2"/>
      </rPr>
      <t>Hatta Heritage Village</t>
    </r>
  </si>
  <si>
    <t>Geomorphological and natural sites</t>
  </si>
  <si>
    <r>
      <t>o</t>
    </r>
    <r>
      <rPr>
        <sz val="7"/>
        <color theme="1"/>
        <rFont val="Times New Roman"/>
        <family val="1"/>
      </rPr>
      <t xml:space="preserve">   </t>
    </r>
    <r>
      <rPr>
        <sz val="11"/>
        <color theme="1"/>
        <rFont val="Aptos"/>
        <family val="2"/>
      </rPr>
      <t>Dubai Creek (Khor Dubai)</t>
    </r>
  </si>
  <si>
    <r>
      <t>o</t>
    </r>
    <r>
      <rPr>
        <sz val="7"/>
        <color theme="1"/>
        <rFont val="Times New Roman"/>
        <family val="1"/>
      </rPr>
      <t xml:space="preserve">   </t>
    </r>
    <r>
      <rPr>
        <sz val="11"/>
        <color theme="1"/>
        <rFont val="Aptos"/>
        <family val="2"/>
      </rPr>
      <t>Wadi Jima Site (Hatta)</t>
    </r>
  </si>
  <si>
    <r>
      <t>o</t>
    </r>
    <r>
      <rPr>
        <sz val="7"/>
        <color theme="1"/>
        <rFont val="Times New Roman"/>
        <family val="1"/>
      </rPr>
      <t xml:space="preserve">   </t>
    </r>
    <r>
      <rPr>
        <sz val="11"/>
        <color theme="1"/>
        <rFont val="Aptos"/>
        <family val="2"/>
      </rPr>
      <t>Deira’s Gold, Spice and Perfume Souk</t>
    </r>
  </si>
  <si>
    <r>
      <t>o</t>
    </r>
    <r>
      <rPr>
        <sz val="7"/>
        <color theme="1"/>
        <rFont val="Times New Roman"/>
        <family val="1"/>
      </rPr>
      <t xml:space="preserve">   </t>
    </r>
    <r>
      <rPr>
        <sz val="11"/>
        <color theme="1"/>
        <rFont val="Aptos"/>
        <family val="2"/>
      </rPr>
      <t>Ras Al Khor Wildlife Sanctuary</t>
    </r>
  </si>
  <si>
    <r>
      <t>o</t>
    </r>
    <r>
      <rPr>
        <sz val="7"/>
        <color theme="1"/>
        <rFont val="Times New Roman"/>
        <family val="1"/>
      </rPr>
      <t xml:space="preserve">   </t>
    </r>
    <r>
      <rPr>
        <sz val="11"/>
        <color theme="1"/>
        <rFont val="Aptos"/>
        <family val="2"/>
      </rPr>
      <t>Al Marmoom Desert Conservation Reserve</t>
    </r>
  </si>
  <si>
    <r>
      <t>o</t>
    </r>
    <r>
      <rPr>
        <sz val="7"/>
        <color theme="1"/>
        <rFont val="Times New Roman"/>
        <family val="1"/>
      </rPr>
      <t xml:space="preserve">   </t>
    </r>
    <r>
      <rPr>
        <sz val="11"/>
        <color theme="1"/>
        <rFont val="Aptos"/>
        <family val="2"/>
      </rPr>
      <t>Dubai Desert Conservation Reserve (DDCR)</t>
    </r>
  </si>
  <si>
    <r>
      <t>o</t>
    </r>
    <r>
      <rPr>
        <sz val="7"/>
        <color theme="1"/>
        <rFont val="Times New Roman"/>
        <family val="1"/>
      </rPr>
      <t xml:space="preserve">   </t>
    </r>
    <r>
      <rPr>
        <sz val="11"/>
        <color theme="1"/>
        <rFont val="Aptos"/>
        <family val="2"/>
      </rPr>
      <t>Jabal Ali Wildlife Sanctuary</t>
    </r>
  </si>
  <si>
    <r>
      <t>o</t>
    </r>
    <r>
      <rPr>
        <sz val="7"/>
        <color theme="1"/>
        <rFont val="Times New Roman"/>
        <family val="1"/>
      </rPr>
      <t xml:space="preserve">   </t>
    </r>
    <r>
      <rPr>
        <sz val="11"/>
        <color theme="1"/>
        <rFont val="Aptos"/>
        <family val="2"/>
      </rPr>
      <t>Hatta Mountain Reserve</t>
    </r>
  </si>
  <si>
    <r>
      <t>o</t>
    </r>
    <r>
      <rPr>
        <sz val="7"/>
        <color theme="1"/>
        <rFont val="Times New Roman"/>
        <family val="1"/>
      </rPr>
      <t xml:space="preserve">   </t>
    </r>
    <r>
      <rPr>
        <sz val="11"/>
        <color theme="1"/>
        <rFont val="Aptos"/>
        <family val="2"/>
      </rPr>
      <t>Jabal Nazwa Conservation Reserve</t>
    </r>
  </si>
  <si>
    <r>
      <t>o</t>
    </r>
    <r>
      <rPr>
        <sz val="7"/>
        <color theme="1"/>
        <rFont val="Times New Roman"/>
        <family val="1"/>
      </rPr>
      <t xml:space="preserve">   </t>
    </r>
    <r>
      <rPr>
        <sz val="11"/>
        <color theme="1"/>
        <rFont val="Aptos"/>
        <family val="2"/>
      </rPr>
      <t>Ghaf Nazwa Conservation Reserve</t>
    </r>
  </si>
  <si>
    <r>
      <t>o</t>
    </r>
    <r>
      <rPr>
        <sz val="7"/>
        <color theme="1"/>
        <rFont val="Times New Roman"/>
        <family val="1"/>
      </rPr>
      <t xml:space="preserve">   </t>
    </r>
    <r>
      <rPr>
        <sz val="11"/>
        <color theme="1"/>
        <rFont val="Aptos"/>
        <family val="2"/>
      </rPr>
      <t>Al Wohoosh Desert Conservation Reserve</t>
    </r>
  </si>
  <si>
    <t>Heritage sites and buildings</t>
  </si>
  <si>
    <t>o   Bur Dubai Grand Mosque – Al Fahidi</t>
  </si>
  <si>
    <r>
      <t>o</t>
    </r>
    <r>
      <rPr>
        <sz val="7"/>
        <color theme="1"/>
        <rFont val="Times New Roman"/>
        <family val="1"/>
      </rPr>
      <t xml:space="preserve">   </t>
    </r>
    <r>
      <rPr>
        <sz val="11"/>
        <color theme="1"/>
        <rFont val="Aptos"/>
        <family val="2"/>
      </rPr>
      <t>Burj Nahar</t>
    </r>
  </si>
  <si>
    <r>
      <t>o</t>
    </r>
    <r>
      <rPr>
        <sz val="7"/>
        <color theme="1"/>
        <rFont val="Times New Roman"/>
        <family val="1"/>
      </rPr>
      <t xml:space="preserve">   </t>
    </r>
    <r>
      <rPr>
        <sz val="11"/>
        <color theme="1"/>
        <rFont val="Aptos"/>
        <family val="2"/>
      </rPr>
      <t>Naif Fort</t>
    </r>
  </si>
  <si>
    <r>
      <t>o</t>
    </r>
    <r>
      <rPr>
        <sz val="7"/>
        <color theme="1"/>
        <rFont val="Times New Roman"/>
        <family val="1"/>
      </rPr>
      <t xml:space="preserve">   </t>
    </r>
    <r>
      <rPr>
        <sz val="11"/>
        <color theme="1"/>
        <rFont val="Aptos"/>
        <family val="2"/>
      </rPr>
      <t>Al Mulla Mosque</t>
    </r>
  </si>
  <si>
    <r>
      <t>o</t>
    </r>
    <r>
      <rPr>
        <sz val="7"/>
        <color theme="1"/>
        <rFont val="Times New Roman"/>
        <family val="1"/>
      </rPr>
      <t xml:space="preserve">   </t>
    </r>
    <r>
      <rPr>
        <sz val="11"/>
        <color theme="1"/>
        <rFont val="Aptos"/>
        <family val="2"/>
      </rPr>
      <t>Sheikh Hasher Al Maktoum House</t>
    </r>
  </si>
  <si>
    <t>Post modern and modern monuments</t>
  </si>
  <si>
    <r>
      <t>o</t>
    </r>
    <r>
      <rPr>
        <sz val="7"/>
        <color theme="1"/>
        <rFont val="Times New Roman"/>
        <family val="1"/>
      </rPr>
      <t xml:space="preserve">   </t>
    </r>
    <r>
      <rPr>
        <sz val="11"/>
        <color theme="1"/>
        <rFont val="Aptos"/>
        <family val="2"/>
      </rPr>
      <t>The Heritage House</t>
    </r>
  </si>
  <si>
    <r>
      <t>o</t>
    </r>
    <r>
      <rPr>
        <sz val="7"/>
        <color theme="1"/>
        <rFont val="Times New Roman"/>
        <family val="1"/>
      </rPr>
      <t xml:space="preserve">   </t>
    </r>
    <r>
      <rPr>
        <sz val="11"/>
        <color theme="1"/>
        <rFont val="Aptos"/>
        <family val="2"/>
      </rPr>
      <t>Majlis Ghorfat Umm Al Sheif</t>
    </r>
  </si>
  <si>
    <r>
      <t>o</t>
    </r>
    <r>
      <rPr>
        <sz val="7"/>
        <color theme="1"/>
        <rFont val="Times New Roman"/>
        <family val="1"/>
      </rPr>
      <t xml:space="preserve">   </t>
    </r>
    <r>
      <rPr>
        <sz val="11"/>
        <color theme="1"/>
        <rFont val="Aptos"/>
        <family val="2"/>
      </rPr>
      <t>Al Ahmadiya School</t>
    </r>
  </si>
  <si>
    <t>o   Sheikh Rashid Bin Saeed Al Maktoum Palace – Zabeel</t>
  </si>
  <si>
    <t>Fish Roundabout</t>
  </si>
  <si>
    <t>o   The Reservoir of Al Khazzan Park</t>
  </si>
  <si>
    <t>o   The Emirates Golf Club</t>
  </si>
  <si>
    <t>o   Dubai Creek Golf &amp; Yacht Club</t>
  </si>
  <si>
    <t>o   Rashid Hospital</t>
  </si>
  <si>
    <t>o   Dubai Hospital</t>
  </si>
  <si>
    <t>o   Latifa Hospital</t>
  </si>
  <si>
    <t>o   DHA Mosque</t>
  </si>
  <si>
    <t>o   The Flame Monument</t>
  </si>
  <si>
    <t>o   Emirates Post Building</t>
  </si>
  <si>
    <t>o   Dubai Petroleum Building</t>
  </si>
  <si>
    <t>o   Land Department building</t>
  </si>
  <si>
    <t>o   Dubai Courts</t>
  </si>
  <si>
    <t>o   Naif Police Station</t>
  </si>
  <si>
    <t>o   Omar Bin Haidar Mosque</t>
  </si>
  <si>
    <t>o   Zabeel High School</t>
  </si>
  <si>
    <t>o   Al Baraha Hospital</t>
  </si>
  <si>
    <t>o   Al Maktoum Hospital</t>
  </si>
  <si>
    <t>o   Al Nasr Leisureland</t>
  </si>
  <si>
    <t>o   Jumeirah Mosque</t>
  </si>
  <si>
    <t>o   Al Rashidiya Grand Mosque</t>
  </si>
  <si>
    <t>o   Dubai TV Old Building</t>
  </si>
  <si>
    <t>Sheikh Rashid Bin Saeed School – Hatta</t>
  </si>
  <si>
    <t>o   Burj Rashid (Dubai World Trade Centre)</t>
  </si>
  <si>
    <t>o   Clock Tower</t>
  </si>
  <si>
    <t>o   Dubai Municipality Building</t>
  </si>
  <si>
    <t>o   Hospitality Palace (Al Diyafah Palace)</t>
  </si>
  <si>
    <r>
      <t>o</t>
    </r>
    <r>
      <rPr>
        <sz val="7"/>
        <color theme="1"/>
        <rFont val="Times New Roman"/>
        <family val="1"/>
      </rPr>
      <t xml:space="preserve">   </t>
    </r>
    <r>
      <rPr>
        <sz val="11"/>
        <color theme="1"/>
        <rFont val="Aptos"/>
        <family val="2"/>
      </rPr>
      <t>Union House</t>
    </r>
  </si>
  <si>
    <t>Dubai Airport Terminal 1</t>
  </si>
  <si>
    <t>o   The Palace of Sheikh Rashid Bin Saeed – Hatta</t>
  </si>
  <si>
    <r>
      <t>o</t>
    </r>
    <r>
      <rPr>
        <sz val="7"/>
        <color theme="1"/>
        <rFont val="Times New Roman"/>
        <family val="1"/>
      </rPr>
      <t xml:space="preserve">   </t>
    </r>
    <r>
      <rPr>
        <sz val="11"/>
        <color theme="1"/>
        <rFont val="Aptos"/>
        <family val="2"/>
      </rPr>
      <t>H.H. The Ruler’s Court</t>
    </r>
  </si>
  <si>
    <t>o   H.H. The Ruler’s Court</t>
  </si>
  <si>
    <t>Museums</t>
  </si>
  <si>
    <r>
      <t>o</t>
    </r>
    <r>
      <rPr>
        <sz val="7"/>
        <color theme="1"/>
        <rFont val="Times New Roman"/>
        <family val="1"/>
      </rPr>
      <t xml:space="preserve">   </t>
    </r>
    <r>
      <rPr>
        <sz val="11"/>
        <color theme="1"/>
        <rFont val="Aptos"/>
        <family val="2"/>
      </rPr>
      <t>Etihad Museum</t>
    </r>
  </si>
  <si>
    <r>
      <t>o</t>
    </r>
    <r>
      <rPr>
        <sz val="7"/>
        <color theme="1"/>
        <rFont val="Times New Roman"/>
        <family val="1"/>
      </rPr>
      <t xml:space="preserve">   </t>
    </r>
    <r>
      <rPr>
        <sz val="11"/>
        <color theme="1"/>
        <rFont val="Aptos"/>
        <family val="2"/>
      </rPr>
      <t>Al Shindagha Museum</t>
    </r>
  </si>
  <si>
    <r>
      <t>o</t>
    </r>
    <r>
      <rPr>
        <sz val="7"/>
        <color theme="1"/>
        <rFont val="Times New Roman"/>
        <family val="1"/>
      </rPr>
      <t xml:space="preserve">   </t>
    </r>
    <r>
      <rPr>
        <sz val="11"/>
        <color theme="1"/>
        <rFont val="Aptos"/>
        <family val="2"/>
      </rPr>
      <t>Saruq Al-Hadid Archaeology Museum (in Al Shindagha)</t>
    </r>
  </si>
  <si>
    <r>
      <t>o</t>
    </r>
    <r>
      <rPr>
        <sz val="7"/>
        <color theme="1"/>
        <rFont val="Times New Roman"/>
        <family val="1"/>
      </rPr>
      <t xml:space="preserve">   </t>
    </r>
    <r>
      <rPr>
        <sz val="11"/>
        <color theme="1"/>
        <rFont val="Aptos"/>
        <family val="2"/>
      </rPr>
      <t>Coins Museum</t>
    </r>
  </si>
  <si>
    <r>
      <t>o</t>
    </r>
    <r>
      <rPr>
        <sz val="7"/>
        <color theme="1"/>
        <rFont val="Times New Roman"/>
        <family val="1"/>
      </rPr>
      <t xml:space="preserve">   </t>
    </r>
    <r>
      <rPr>
        <sz val="11"/>
        <color theme="1"/>
        <rFont val="Aptos"/>
        <family val="2"/>
      </rPr>
      <t>Museum of the Poet Al Oqaili</t>
    </r>
  </si>
  <si>
    <r>
      <t>o</t>
    </r>
    <r>
      <rPr>
        <sz val="7"/>
        <color theme="1"/>
        <rFont val="Times New Roman"/>
        <family val="1"/>
      </rPr>
      <t xml:space="preserve">   </t>
    </r>
    <r>
      <rPr>
        <sz val="11"/>
        <color theme="1"/>
        <rFont val="Aptos"/>
        <family val="2"/>
      </rPr>
      <t>Naif Museum</t>
    </r>
  </si>
  <si>
    <r>
      <t>o</t>
    </r>
    <r>
      <rPr>
        <sz val="7"/>
        <color theme="1"/>
        <rFont val="Times New Roman"/>
        <family val="1"/>
      </rPr>
      <t xml:space="preserve">   </t>
    </r>
    <r>
      <rPr>
        <sz val="11"/>
        <color theme="1"/>
        <rFont val="Aptos"/>
        <family val="2"/>
      </rPr>
      <t>Crossroad of Civilizations Museum</t>
    </r>
  </si>
  <si>
    <r>
      <t>o</t>
    </r>
    <r>
      <rPr>
        <sz val="7"/>
        <color theme="1"/>
        <rFont val="Times New Roman"/>
        <family val="1"/>
      </rPr>
      <t xml:space="preserve">   </t>
    </r>
    <r>
      <rPr>
        <sz val="11"/>
        <color theme="1"/>
        <rFont val="Aptos"/>
        <family val="2"/>
      </rPr>
      <t>Women's Museum (Bait Al Banat)</t>
    </r>
  </si>
  <si>
    <r>
      <t>o</t>
    </r>
    <r>
      <rPr>
        <sz val="7"/>
        <color theme="1"/>
        <rFont val="Times New Roman"/>
        <family val="1"/>
      </rPr>
      <t xml:space="preserve">   </t>
    </r>
    <r>
      <rPr>
        <sz val="11"/>
        <color theme="1"/>
        <rFont val="Aptos"/>
        <family val="2"/>
      </rPr>
      <t>Coffee Museum</t>
    </r>
  </si>
  <si>
    <r>
      <t>o</t>
    </r>
    <r>
      <rPr>
        <sz val="7"/>
        <color theme="1"/>
        <rFont val="Times New Roman"/>
        <family val="1"/>
      </rPr>
      <t xml:space="preserve">   </t>
    </r>
    <r>
      <rPr>
        <sz val="11"/>
        <color theme="1"/>
        <rFont val="Aptos"/>
        <family val="2"/>
      </rPr>
      <t>Pearl Museum</t>
    </r>
  </si>
  <si>
    <r>
      <t>o</t>
    </r>
    <r>
      <rPr>
        <sz val="7"/>
        <color theme="1"/>
        <rFont val="Times New Roman"/>
        <family val="1"/>
      </rPr>
      <t xml:space="preserve">   </t>
    </r>
    <r>
      <rPr>
        <sz val="11"/>
        <color theme="1"/>
        <rFont val="Aptos"/>
        <family val="2"/>
      </rPr>
      <t>Museum of the Future</t>
    </r>
  </si>
  <si>
    <r>
      <rPr>
        <b/>
        <sz val="7"/>
        <color theme="1"/>
        <rFont val="Aptos Narrow"/>
        <family val="2"/>
        <scheme val="minor"/>
      </rPr>
      <t xml:space="preserve"> </t>
    </r>
    <r>
      <rPr>
        <b/>
        <sz val="11"/>
        <color theme="1"/>
        <rFont val="Aptos Narrow"/>
        <family val="2"/>
        <scheme val="minor"/>
      </rPr>
      <t>Which of this places you know or visited.( You can choose more than one)</t>
    </r>
  </si>
  <si>
    <r>
      <t>o</t>
    </r>
    <r>
      <rPr>
        <sz val="7"/>
        <color theme="1"/>
        <rFont val="Aptos Narrow"/>
        <family val="2"/>
        <scheme val="minor"/>
      </rPr>
      <t xml:space="preserve">   </t>
    </r>
    <r>
      <rPr>
        <sz val="11"/>
        <color theme="1"/>
        <rFont val="Aptos Narrow"/>
        <family val="2"/>
        <scheme val="minor"/>
      </rPr>
      <t>Saruq al-Hadid Archeological Site</t>
    </r>
  </si>
  <si>
    <r>
      <t>o</t>
    </r>
    <r>
      <rPr>
        <sz val="7"/>
        <color theme="1"/>
        <rFont val="Aptos Narrow"/>
        <family val="2"/>
        <scheme val="minor"/>
      </rPr>
      <t xml:space="preserve">   </t>
    </r>
    <r>
      <rPr>
        <sz val="11"/>
        <color theme="1"/>
        <rFont val="Aptos Narrow"/>
        <family val="2"/>
        <scheme val="minor"/>
      </rPr>
      <t>Al Sufouh Archeological Site</t>
    </r>
  </si>
  <si>
    <r>
      <t>o</t>
    </r>
    <r>
      <rPr>
        <sz val="7"/>
        <color theme="1"/>
        <rFont val="Aptos Narrow"/>
        <family val="2"/>
        <scheme val="minor"/>
      </rPr>
      <t xml:space="preserve">   </t>
    </r>
    <r>
      <rPr>
        <sz val="11"/>
        <color theme="1"/>
        <rFont val="Aptos Narrow"/>
        <family val="2"/>
        <scheme val="minor"/>
      </rPr>
      <t>Jumeirah Archeological Site</t>
    </r>
  </si>
  <si>
    <r>
      <t>o</t>
    </r>
    <r>
      <rPr>
        <sz val="7"/>
        <color theme="1"/>
        <rFont val="Aptos Narrow"/>
        <family val="2"/>
        <scheme val="minor"/>
      </rPr>
      <t xml:space="preserve">   </t>
    </r>
    <r>
      <rPr>
        <sz val="11"/>
        <color theme="1"/>
        <rFont val="Aptos Narrow"/>
        <family val="2"/>
        <scheme val="minor"/>
      </rPr>
      <t>Al Ashoush Archeological Site</t>
    </r>
  </si>
  <si>
    <r>
      <t>o</t>
    </r>
    <r>
      <rPr>
        <sz val="7"/>
        <color theme="1"/>
        <rFont val="Aptos Narrow"/>
        <family val="2"/>
        <scheme val="minor"/>
      </rPr>
      <t xml:space="preserve">   </t>
    </r>
    <r>
      <rPr>
        <sz val="11"/>
        <color theme="1"/>
        <rFont val="Aptos Narrow"/>
        <family val="2"/>
        <scheme val="minor"/>
      </rPr>
      <t>Al Qusais Archaeological Site</t>
    </r>
  </si>
  <si>
    <r>
      <t>o</t>
    </r>
    <r>
      <rPr>
        <sz val="7"/>
        <color theme="1"/>
        <rFont val="Aptos Narrow"/>
        <family val="2"/>
        <scheme val="minor"/>
      </rPr>
      <t xml:space="preserve">   </t>
    </r>
    <r>
      <rPr>
        <sz val="11"/>
        <color theme="1"/>
        <rFont val="Aptos Narrow"/>
        <family val="2"/>
        <scheme val="minor"/>
      </rPr>
      <t>Margham Archaeological Site</t>
    </r>
  </si>
  <si>
    <r>
      <t>o</t>
    </r>
    <r>
      <rPr>
        <sz val="7"/>
        <color theme="1"/>
        <rFont val="Aptos Narrow"/>
        <family val="2"/>
        <scheme val="minor"/>
      </rPr>
      <t xml:space="preserve">   </t>
    </r>
    <r>
      <rPr>
        <sz val="11"/>
        <color theme="1"/>
        <rFont val="Aptos Narrow"/>
        <family val="2"/>
        <scheme val="minor"/>
      </rPr>
      <t>Suhaila Archaeological Sites (Hatta)</t>
    </r>
  </si>
  <si>
    <r>
      <t>o</t>
    </r>
    <r>
      <rPr>
        <sz val="7"/>
        <color theme="1"/>
        <rFont val="Aptos Narrow"/>
        <family val="2"/>
        <scheme val="minor"/>
      </rPr>
      <t xml:space="preserve">   </t>
    </r>
    <r>
      <rPr>
        <sz val="11"/>
        <color theme="1"/>
        <rFont val="Aptos Narrow"/>
        <family val="2"/>
        <scheme val="minor"/>
      </rPr>
      <t>Jabal Al Yamh Tombs (Hatta)</t>
    </r>
  </si>
  <si>
    <r>
      <t>o</t>
    </r>
    <r>
      <rPr>
        <sz val="7"/>
        <color theme="1"/>
        <rFont val="Aptos Narrow"/>
        <family val="2"/>
        <scheme val="minor"/>
      </rPr>
      <t xml:space="preserve">   </t>
    </r>
    <r>
      <rPr>
        <sz val="11"/>
        <color theme="1"/>
        <rFont val="Aptos Narrow"/>
        <family val="2"/>
        <scheme val="minor"/>
      </rPr>
      <t>Islamic Village (Hatta)</t>
    </r>
  </si>
  <si>
    <r>
      <t>o</t>
    </r>
    <r>
      <rPr>
        <sz val="7"/>
        <color theme="1"/>
        <rFont val="Aptos Narrow"/>
        <family val="2"/>
        <scheme val="minor"/>
      </rPr>
      <t xml:space="preserve">   </t>
    </r>
    <r>
      <rPr>
        <sz val="11"/>
        <color theme="1"/>
        <rFont val="Aptos Narrow"/>
        <family val="2"/>
        <scheme val="minor"/>
      </rPr>
      <t>Al Fahidi Historical Neighbourhood</t>
    </r>
  </si>
  <si>
    <r>
      <t>o</t>
    </r>
    <r>
      <rPr>
        <sz val="7"/>
        <color theme="1"/>
        <rFont val="Aptos Narrow"/>
        <family val="2"/>
        <scheme val="minor"/>
      </rPr>
      <t xml:space="preserve">   </t>
    </r>
    <r>
      <rPr>
        <sz val="11"/>
        <color theme="1"/>
        <rFont val="Aptos Narrow"/>
        <family val="2"/>
        <scheme val="minor"/>
      </rPr>
      <t>Shindagha Heritage Area</t>
    </r>
  </si>
  <si>
    <r>
      <t>o</t>
    </r>
    <r>
      <rPr>
        <sz val="7"/>
        <color theme="1"/>
        <rFont val="Aptos Narrow"/>
        <family val="2"/>
        <scheme val="minor"/>
      </rPr>
      <t xml:space="preserve">   </t>
    </r>
    <r>
      <rPr>
        <sz val="11"/>
        <color theme="1"/>
        <rFont val="Aptos Narrow"/>
        <family val="2"/>
        <scheme val="minor"/>
      </rPr>
      <t>Hatta Heritage Village</t>
    </r>
  </si>
  <si>
    <r>
      <t>o</t>
    </r>
    <r>
      <rPr>
        <sz val="7"/>
        <color theme="1"/>
        <rFont val="Aptos Narrow"/>
        <family val="2"/>
        <scheme val="minor"/>
      </rPr>
      <t xml:space="preserve">   </t>
    </r>
    <r>
      <rPr>
        <sz val="11"/>
        <color theme="1"/>
        <rFont val="Aptos Narrow"/>
        <family val="2"/>
        <scheme val="minor"/>
      </rPr>
      <t>Deira’s Gold, Spice and Perfume Souk</t>
    </r>
  </si>
  <si>
    <r>
      <t>o</t>
    </r>
    <r>
      <rPr>
        <sz val="7"/>
        <color theme="1"/>
        <rFont val="Aptos Narrow"/>
        <family val="2"/>
        <scheme val="minor"/>
      </rPr>
      <t xml:space="preserve">   </t>
    </r>
    <r>
      <rPr>
        <sz val="11"/>
        <color theme="1"/>
        <rFont val="Aptos Narrow"/>
        <family val="2"/>
        <scheme val="minor"/>
      </rPr>
      <t>Burj Nahar</t>
    </r>
  </si>
  <si>
    <r>
      <t>o</t>
    </r>
    <r>
      <rPr>
        <sz val="7"/>
        <color theme="1"/>
        <rFont val="Aptos Narrow"/>
        <family val="2"/>
        <scheme val="minor"/>
      </rPr>
      <t xml:space="preserve">   </t>
    </r>
    <r>
      <rPr>
        <sz val="11"/>
        <color theme="1"/>
        <rFont val="Aptos Narrow"/>
        <family val="2"/>
        <scheme val="minor"/>
      </rPr>
      <t>Naif Fort</t>
    </r>
  </si>
  <si>
    <r>
      <t>o</t>
    </r>
    <r>
      <rPr>
        <sz val="7"/>
        <color theme="1"/>
        <rFont val="Aptos Narrow"/>
        <family val="2"/>
        <scheme val="minor"/>
      </rPr>
      <t xml:space="preserve">   </t>
    </r>
    <r>
      <rPr>
        <sz val="11"/>
        <color theme="1"/>
        <rFont val="Aptos Narrow"/>
        <family val="2"/>
        <scheme val="minor"/>
      </rPr>
      <t>Al Mulla Mosque</t>
    </r>
  </si>
  <si>
    <r>
      <t>o</t>
    </r>
    <r>
      <rPr>
        <sz val="7"/>
        <color theme="1"/>
        <rFont val="Aptos Narrow"/>
        <family val="2"/>
        <scheme val="minor"/>
      </rPr>
      <t xml:space="preserve">   </t>
    </r>
    <r>
      <rPr>
        <sz val="11"/>
        <color theme="1"/>
        <rFont val="Aptos Narrow"/>
        <family val="2"/>
        <scheme val="minor"/>
      </rPr>
      <t>Sheikh Hasher Al Maktoum House</t>
    </r>
  </si>
  <si>
    <r>
      <t>o</t>
    </r>
    <r>
      <rPr>
        <sz val="7"/>
        <color theme="1"/>
        <rFont val="Aptos Narrow"/>
        <family val="2"/>
        <scheme val="minor"/>
      </rPr>
      <t xml:space="preserve">   </t>
    </r>
    <r>
      <rPr>
        <sz val="11"/>
        <color theme="1"/>
        <rFont val="Aptos Narrow"/>
        <family val="2"/>
        <scheme val="minor"/>
      </rPr>
      <t>The Heritage House</t>
    </r>
  </si>
  <si>
    <r>
      <t>o</t>
    </r>
    <r>
      <rPr>
        <sz val="7"/>
        <color theme="1"/>
        <rFont val="Aptos Narrow"/>
        <family val="2"/>
        <scheme val="minor"/>
      </rPr>
      <t xml:space="preserve">   </t>
    </r>
    <r>
      <rPr>
        <sz val="11"/>
        <color theme="1"/>
        <rFont val="Aptos Narrow"/>
        <family val="2"/>
        <scheme val="minor"/>
      </rPr>
      <t>Majlis Ghorfat Umm Al Sheif</t>
    </r>
  </si>
  <si>
    <r>
      <t>o</t>
    </r>
    <r>
      <rPr>
        <sz val="7"/>
        <color theme="1"/>
        <rFont val="Aptos Narrow"/>
        <family val="2"/>
        <scheme val="minor"/>
      </rPr>
      <t xml:space="preserve">   </t>
    </r>
    <r>
      <rPr>
        <sz val="11"/>
        <color theme="1"/>
        <rFont val="Aptos Narrow"/>
        <family val="2"/>
        <scheme val="minor"/>
      </rPr>
      <t>Dubai Creek (Khor Dubai)</t>
    </r>
  </si>
  <si>
    <r>
      <t>o</t>
    </r>
    <r>
      <rPr>
        <sz val="7"/>
        <color theme="1"/>
        <rFont val="Aptos Narrow"/>
        <family val="2"/>
        <scheme val="minor"/>
      </rPr>
      <t xml:space="preserve">   </t>
    </r>
    <r>
      <rPr>
        <sz val="11"/>
        <color theme="1"/>
        <rFont val="Aptos Narrow"/>
        <family val="2"/>
        <scheme val="minor"/>
      </rPr>
      <t>Wadi Jima Site (Hatta)</t>
    </r>
  </si>
  <si>
    <r>
      <t>o</t>
    </r>
    <r>
      <rPr>
        <sz val="7"/>
        <color theme="1"/>
        <rFont val="Aptos Narrow"/>
        <family val="2"/>
        <scheme val="minor"/>
      </rPr>
      <t xml:space="preserve">   </t>
    </r>
    <r>
      <rPr>
        <sz val="11"/>
        <color theme="1"/>
        <rFont val="Aptos Narrow"/>
        <family val="2"/>
        <scheme val="minor"/>
      </rPr>
      <t>Ras Al Khor Wildlife Sanctuary</t>
    </r>
  </si>
  <si>
    <r>
      <t>o</t>
    </r>
    <r>
      <rPr>
        <sz val="7"/>
        <color theme="1"/>
        <rFont val="Aptos Narrow"/>
        <family val="2"/>
        <scheme val="minor"/>
      </rPr>
      <t xml:space="preserve">   </t>
    </r>
    <r>
      <rPr>
        <sz val="11"/>
        <color theme="1"/>
        <rFont val="Aptos Narrow"/>
        <family val="2"/>
        <scheme val="minor"/>
      </rPr>
      <t>Al Marmoom Desert Conservation Reserve</t>
    </r>
  </si>
  <si>
    <r>
      <t>o</t>
    </r>
    <r>
      <rPr>
        <sz val="7"/>
        <color theme="1"/>
        <rFont val="Aptos Narrow"/>
        <family val="2"/>
        <scheme val="minor"/>
      </rPr>
      <t xml:space="preserve">   </t>
    </r>
    <r>
      <rPr>
        <sz val="11"/>
        <color theme="1"/>
        <rFont val="Aptos Narrow"/>
        <family val="2"/>
        <scheme val="minor"/>
      </rPr>
      <t>Dubai Desert Conservation Reserve (DDCR)</t>
    </r>
  </si>
  <si>
    <r>
      <t>o</t>
    </r>
    <r>
      <rPr>
        <sz val="7"/>
        <color theme="1"/>
        <rFont val="Aptos Narrow"/>
        <family val="2"/>
        <scheme val="minor"/>
      </rPr>
      <t xml:space="preserve">   </t>
    </r>
    <r>
      <rPr>
        <sz val="11"/>
        <color theme="1"/>
        <rFont val="Aptos Narrow"/>
        <family val="2"/>
        <scheme val="minor"/>
      </rPr>
      <t>Jabal Ali Wildlife Sanctuary</t>
    </r>
  </si>
  <si>
    <r>
      <t>o</t>
    </r>
    <r>
      <rPr>
        <sz val="7"/>
        <color theme="1"/>
        <rFont val="Aptos Narrow"/>
        <family val="2"/>
        <scheme val="minor"/>
      </rPr>
      <t xml:space="preserve">   </t>
    </r>
    <r>
      <rPr>
        <sz val="11"/>
        <color theme="1"/>
        <rFont val="Aptos Narrow"/>
        <family val="2"/>
        <scheme val="minor"/>
      </rPr>
      <t>Hatta Mountain Reserve</t>
    </r>
  </si>
  <si>
    <r>
      <t>o</t>
    </r>
    <r>
      <rPr>
        <sz val="7"/>
        <color theme="1"/>
        <rFont val="Aptos Narrow"/>
        <family val="2"/>
        <scheme val="minor"/>
      </rPr>
      <t xml:space="preserve">   </t>
    </r>
    <r>
      <rPr>
        <sz val="11"/>
        <color theme="1"/>
        <rFont val="Aptos Narrow"/>
        <family val="2"/>
        <scheme val="minor"/>
      </rPr>
      <t>Jabal Nazwa Conservation Reserve</t>
    </r>
  </si>
  <si>
    <r>
      <t>o</t>
    </r>
    <r>
      <rPr>
        <sz val="7"/>
        <color theme="1"/>
        <rFont val="Aptos Narrow"/>
        <family val="2"/>
        <scheme val="minor"/>
      </rPr>
      <t xml:space="preserve">   </t>
    </r>
    <r>
      <rPr>
        <sz val="11"/>
        <color theme="1"/>
        <rFont val="Aptos Narrow"/>
        <family val="2"/>
        <scheme val="minor"/>
      </rPr>
      <t>Ghaf Nazwa Conservation Reserve</t>
    </r>
  </si>
  <si>
    <r>
      <t>o</t>
    </r>
    <r>
      <rPr>
        <sz val="7"/>
        <color theme="1"/>
        <rFont val="Aptos Narrow"/>
        <family val="2"/>
        <scheme val="minor"/>
      </rPr>
      <t xml:space="preserve">   </t>
    </r>
    <r>
      <rPr>
        <sz val="11"/>
        <color theme="1"/>
        <rFont val="Aptos Narrow"/>
        <family val="2"/>
        <scheme val="minor"/>
      </rPr>
      <t>Al Wohoosh Desert Conservation Reserve</t>
    </r>
  </si>
  <si>
    <r>
      <t>o</t>
    </r>
    <r>
      <rPr>
        <sz val="7"/>
        <color theme="1"/>
        <rFont val="Aptos Narrow"/>
        <family val="2"/>
        <scheme val="minor"/>
      </rPr>
      <t xml:space="preserve">   </t>
    </r>
    <r>
      <rPr>
        <sz val="11"/>
        <color theme="1"/>
        <rFont val="Aptos Narrow"/>
        <family val="2"/>
        <scheme val="minor"/>
      </rPr>
      <t>Al Ahmadiya School</t>
    </r>
  </si>
  <si>
    <r>
      <t>o</t>
    </r>
    <r>
      <rPr>
        <sz val="7"/>
        <color theme="1"/>
        <rFont val="Aptos Narrow"/>
        <family val="2"/>
        <scheme val="minor"/>
      </rPr>
      <t xml:space="preserve">   </t>
    </r>
    <r>
      <rPr>
        <sz val="11"/>
        <color theme="1"/>
        <rFont val="Aptos Narrow"/>
        <family val="2"/>
        <scheme val="minor"/>
      </rPr>
      <t>Union House</t>
    </r>
  </si>
  <si>
    <r>
      <t>o</t>
    </r>
    <r>
      <rPr>
        <sz val="7"/>
        <color theme="1"/>
        <rFont val="Aptos Narrow"/>
        <family val="2"/>
        <scheme val="minor"/>
      </rPr>
      <t xml:space="preserve">   </t>
    </r>
    <r>
      <rPr>
        <sz val="11"/>
        <color theme="1"/>
        <rFont val="Aptos Narrow"/>
        <family val="2"/>
        <scheme val="minor"/>
      </rPr>
      <t>Etihad Museum</t>
    </r>
  </si>
  <si>
    <r>
      <t>o</t>
    </r>
    <r>
      <rPr>
        <sz val="7"/>
        <color theme="1"/>
        <rFont val="Aptos Narrow"/>
        <family val="2"/>
        <scheme val="minor"/>
      </rPr>
      <t xml:space="preserve">   </t>
    </r>
    <r>
      <rPr>
        <sz val="11"/>
        <color theme="1"/>
        <rFont val="Aptos Narrow"/>
        <family val="2"/>
        <scheme val="minor"/>
      </rPr>
      <t>Al Shindagha Museum</t>
    </r>
  </si>
  <si>
    <r>
      <t>o</t>
    </r>
    <r>
      <rPr>
        <sz val="7"/>
        <color theme="1"/>
        <rFont val="Aptos Narrow"/>
        <family val="2"/>
        <scheme val="minor"/>
      </rPr>
      <t xml:space="preserve">   </t>
    </r>
    <r>
      <rPr>
        <sz val="11"/>
        <color theme="1"/>
        <rFont val="Aptos Narrow"/>
        <family val="2"/>
        <scheme val="minor"/>
      </rPr>
      <t>Saruq Al-Hadid Archaeology Museum (in Al Shindagha)</t>
    </r>
  </si>
  <si>
    <r>
      <t>o</t>
    </r>
    <r>
      <rPr>
        <sz val="7"/>
        <color theme="1"/>
        <rFont val="Aptos Narrow"/>
        <family val="2"/>
        <scheme val="minor"/>
      </rPr>
      <t xml:space="preserve">   </t>
    </r>
    <r>
      <rPr>
        <sz val="11"/>
        <color theme="1"/>
        <rFont val="Aptos Narrow"/>
        <family val="2"/>
        <scheme val="minor"/>
      </rPr>
      <t>Coins Museum</t>
    </r>
  </si>
  <si>
    <r>
      <t>o</t>
    </r>
    <r>
      <rPr>
        <sz val="7"/>
        <color theme="1"/>
        <rFont val="Aptos Narrow"/>
        <family val="2"/>
        <scheme val="minor"/>
      </rPr>
      <t xml:space="preserve">   </t>
    </r>
    <r>
      <rPr>
        <sz val="11"/>
        <color theme="1"/>
        <rFont val="Aptos Narrow"/>
        <family val="2"/>
        <scheme val="minor"/>
      </rPr>
      <t>Museum of the Poet Al Oqaili</t>
    </r>
  </si>
  <si>
    <r>
      <t>o</t>
    </r>
    <r>
      <rPr>
        <sz val="7"/>
        <color theme="1"/>
        <rFont val="Aptos Narrow"/>
        <family val="2"/>
        <scheme val="minor"/>
      </rPr>
      <t xml:space="preserve">   </t>
    </r>
    <r>
      <rPr>
        <sz val="11"/>
        <color theme="1"/>
        <rFont val="Aptos Narrow"/>
        <family val="2"/>
        <scheme val="minor"/>
      </rPr>
      <t>Naif Museum</t>
    </r>
  </si>
  <si>
    <r>
      <t>o</t>
    </r>
    <r>
      <rPr>
        <sz val="7"/>
        <color theme="1"/>
        <rFont val="Aptos Narrow"/>
        <family val="2"/>
        <scheme val="minor"/>
      </rPr>
      <t xml:space="preserve">   </t>
    </r>
    <r>
      <rPr>
        <sz val="11"/>
        <color theme="1"/>
        <rFont val="Aptos Narrow"/>
        <family val="2"/>
        <scheme val="minor"/>
      </rPr>
      <t>Crossroad of Civilizations Museum</t>
    </r>
  </si>
  <si>
    <r>
      <t>o</t>
    </r>
    <r>
      <rPr>
        <sz val="7"/>
        <color theme="1"/>
        <rFont val="Aptos Narrow"/>
        <family val="2"/>
        <scheme val="minor"/>
      </rPr>
      <t xml:space="preserve">   </t>
    </r>
    <r>
      <rPr>
        <sz val="11"/>
        <color theme="1"/>
        <rFont val="Aptos Narrow"/>
        <family val="2"/>
        <scheme val="minor"/>
      </rPr>
      <t>Women's Museum (Bait Al Banat)</t>
    </r>
  </si>
  <si>
    <r>
      <t>o</t>
    </r>
    <r>
      <rPr>
        <sz val="7"/>
        <color theme="1"/>
        <rFont val="Aptos Narrow"/>
        <family val="2"/>
        <scheme val="minor"/>
      </rPr>
      <t xml:space="preserve">   </t>
    </r>
    <r>
      <rPr>
        <sz val="11"/>
        <color theme="1"/>
        <rFont val="Aptos Narrow"/>
        <family val="2"/>
        <scheme val="minor"/>
      </rPr>
      <t>Coffee Museum</t>
    </r>
  </si>
  <si>
    <r>
      <t>o</t>
    </r>
    <r>
      <rPr>
        <sz val="7"/>
        <color theme="1"/>
        <rFont val="Aptos Narrow"/>
        <family val="2"/>
        <scheme val="minor"/>
      </rPr>
      <t xml:space="preserve">   </t>
    </r>
    <r>
      <rPr>
        <sz val="11"/>
        <color theme="1"/>
        <rFont val="Aptos Narrow"/>
        <family val="2"/>
        <scheme val="minor"/>
      </rPr>
      <t>Pearl Museum</t>
    </r>
  </si>
  <si>
    <r>
      <t>o</t>
    </r>
    <r>
      <rPr>
        <sz val="7"/>
        <color theme="1"/>
        <rFont val="Aptos Narrow"/>
        <family val="2"/>
        <scheme val="minor"/>
      </rPr>
      <t xml:space="preserve">   </t>
    </r>
    <r>
      <rPr>
        <sz val="11"/>
        <color theme="1"/>
        <rFont val="Aptos Narrow"/>
        <family val="2"/>
        <scheme val="minor"/>
      </rPr>
      <t>Museum of the Future</t>
    </r>
  </si>
  <si>
    <t>General categories</t>
  </si>
  <si>
    <t>o   Saruq al-Hadid Archeological Site</t>
  </si>
  <si>
    <t>o   Al Sufouh Archeological Site</t>
  </si>
  <si>
    <t>o   Jumeirah Archeological Site</t>
  </si>
  <si>
    <t>o   Al Ashoush Archeological Site</t>
  </si>
  <si>
    <t>o   Al Qusais Archaeological Site</t>
  </si>
  <si>
    <t>o   Margham Archaeological Site</t>
  </si>
  <si>
    <t>o   Suhaila Archaeological Sites (Hatta)</t>
  </si>
  <si>
    <t>o   Jabal Al Yamh Tombs (Hatta)</t>
  </si>
  <si>
    <t>Sum of Field2</t>
  </si>
  <si>
    <t>o   Islamic Village (Hatta)</t>
  </si>
  <si>
    <t>o   Al Fahidi Historical Neighbourhood</t>
  </si>
  <si>
    <t>o   Shindagha Heritage Area</t>
  </si>
  <si>
    <t>o   Hatta Heritage Village</t>
  </si>
  <si>
    <t>o   Deira’s Gold, Spice and Perfume Souk</t>
  </si>
  <si>
    <t>o   Burj Nahar</t>
  </si>
  <si>
    <t>o   Naif Fort</t>
  </si>
  <si>
    <t>o   Al Mulla Mosque</t>
  </si>
  <si>
    <t>o   Sheikh Hasher Al Maktoum House</t>
  </si>
  <si>
    <t>o   The Heritage House</t>
  </si>
  <si>
    <t>o   Majlis Ghorfat Umm Al Sheif</t>
  </si>
  <si>
    <t>o   Dubai Creek (Khor Dubai)</t>
  </si>
  <si>
    <t>o   Wadi Jima Site (Hatta)</t>
  </si>
  <si>
    <t>o   Ras Al Khor Wildlife Sanctuary</t>
  </si>
  <si>
    <t>o   Al Marmoom Desert Conservation Reserve</t>
  </si>
  <si>
    <t>o   Dubai Desert Conservation Reserve (DDCR)</t>
  </si>
  <si>
    <t>o   Jabal Ali Wildlife Sanctuary</t>
  </si>
  <si>
    <t>o   Hatta Mountain Reserve</t>
  </si>
  <si>
    <t>o   Jabal Nazwa Conservation Reserve</t>
  </si>
  <si>
    <t>o   Ghaf Nazwa Conservation Reserve</t>
  </si>
  <si>
    <t>o   Al Wohoosh Desert Conservation Reserve</t>
  </si>
  <si>
    <t>o   Al Ahmadiya School</t>
  </si>
  <si>
    <t>o   Union House</t>
  </si>
  <si>
    <t>o   Etihad Museum</t>
  </si>
  <si>
    <t>o   Al Shindagha Museum</t>
  </si>
  <si>
    <t>o   Saruq Al-Hadid Archaeology Museum (in Al Shindagha)</t>
  </si>
  <si>
    <t>o   Coins Museum</t>
  </si>
  <si>
    <t>o   Museum of the Poet Al Oqaili</t>
  </si>
  <si>
    <t>o   Naif Museum</t>
  </si>
  <si>
    <t>o   Crossroad of Civilizations Museum</t>
  </si>
  <si>
    <t>o   Women's Museum (Bait Al Banat)</t>
  </si>
  <si>
    <t>o   Coffee Museum</t>
  </si>
  <si>
    <t>o   Pearl Museum</t>
  </si>
  <si>
    <t>o   Museum of the Future</t>
  </si>
  <si>
    <t>Places</t>
  </si>
  <si>
    <t>Deira’s Gold, Spice and Perfume Souk</t>
  </si>
  <si>
    <t>Clock Tower</t>
  </si>
  <si>
    <t>Museum of the Future</t>
  </si>
  <si>
    <t>Al Fahidi Historical Neighbourhood</t>
  </si>
  <si>
    <t>Dubai Creek Golf &amp; Yacht Club</t>
  </si>
  <si>
    <t xml:space="preserve"> Hatta Heritage Village</t>
  </si>
  <si>
    <t>The Emirates Golf Club</t>
  </si>
  <si>
    <t xml:space="preserve"> Burj Rashid (Dubai World Trade Centre)</t>
  </si>
  <si>
    <t>SUM</t>
  </si>
  <si>
    <t>If you said yes above, why do you think these places from different communities are important for Dubai? (You can choose more than one reasons)</t>
  </si>
  <si>
    <r>
      <t>o</t>
    </r>
    <r>
      <rPr>
        <sz val="7"/>
        <color theme="1"/>
        <rFont val="Times New Roman"/>
        <family val="1"/>
      </rPr>
      <t xml:space="preserve">   </t>
    </r>
    <r>
      <rPr>
        <sz val="11"/>
        <color theme="1"/>
        <rFont val="Aptos"/>
        <family val="2"/>
      </rPr>
      <t>They show that Dubai welcomes people from all over.</t>
    </r>
  </si>
  <si>
    <r>
      <t>o</t>
    </r>
    <r>
      <rPr>
        <sz val="7"/>
        <color theme="1"/>
        <rFont val="Times New Roman"/>
        <family val="1"/>
      </rPr>
      <t xml:space="preserve">   </t>
    </r>
    <r>
      <rPr>
        <sz val="11"/>
        <color theme="1"/>
        <rFont val="Aptos"/>
        <family val="2"/>
      </rPr>
      <t>They add to the interesting variety of places in the city.</t>
    </r>
  </si>
  <si>
    <r>
      <t>o</t>
    </r>
    <r>
      <rPr>
        <sz val="7"/>
        <color theme="1"/>
        <rFont val="Times New Roman"/>
        <family val="1"/>
      </rPr>
      <t xml:space="preserve">   </t>
    </r>
    <r>
      <rPr>
        <sz val="11"/>
        <color theme="1"/>
        <rFont val="Aptos"/>
        <family val="2"/>
      </rPr>
      <t>Many people from those communities use and value them.</t>
    </r>
  </si>
  <si>
    <r>
      <t>o</t>
    </r>
    <r>
      <rPr>
        <sz val="7"/>
        <color theme="1"/>
        <rFont val="Times New Roman"/>
        <family val="1"/>
      </rPr>
      <t xml:space="preserve">   </t>
    </r>
    <r>
      <rPr>
        <sz val="11"/>
        <color theme="1"/>
        <rFont val="Aptos"/>
        <family val="2"/>
      </rPr>
      <t>They have been part of Dubai for a good amount of time now.</t>
    </r>
  </si>
  <si>
    <t>They show that Dubai welcomes people from all over.</t>
  </si>
  <si>
    <t>They add to the interesting variety of places in the city.</t>
  </si>
  <si>
    <t>Many people from those communities use and value them.</t>
  </si>
  <si>
    <t>They have been part of Dubai for a good amount of time now.</t>
  </si>
  <si>
    <t>Sharing Your Thoughts on Dubai's Heritage (Old and New)</t>
  </si>
  <si>
    <t>Hello!</t>
  </si>
  <si>
    <t>Thank you for helping us with this project. We want to learn about the special places, traditions, stories, and skills in Dubai that are important to its people. This includes heritage from Dubai's early days and from the many different cultures now living here. Your ideas are very important to us.</t>
  </si>
  <si>
    <t>This survey is private (anonymous) – we won't ask for your name.</t>
  </si>
  <si>
    <t>It’s just for learning and research.</t>
  </si>
  <si>
    <t>Please try to answer all questions, to your best knowledge.</t>
  </si>
  <si>
    <t>It should take about 15-20 minutes.</t>
  </si>
  <si>
    <r>
      <t xml:space="preserve">Section 1 Demographics- </t>
    </r>
    <r>
      <rPr>
        <b/>
        <i/>
        <sz val="11"/>
        <color theme="1"/>
        <rFont val="Aptos"/>
        <family val="2"/>
      </rPr>
      <t> A Little About You</t>
    </r>
  </si>
  <si>
    <t>This helps us understand different views.</t>
  </si>
  <si>
    <r>
      <t>o</t>
    </r>
    <r>
      <rPr>
        <sz val="7"/>
        <color theme="1"/>
        <rFont val="Times New Roman"/>
        <family val="1"/>
      </rPr>
      <t xml:space="preserve">   </t>
    </r>
    <r>
      <rPr>
        <sz val="11"/>
        <color theme="1"/>
        <rFont val="Aptos"/>
        <family val="2"/>
      </rPr>
      <t>Below 18 years old</t>
    </r>
  </si>
  <si>
    <r>
      <t>o</t>
    </r>
    <r>
      <rPr>
        <sz val="7"/>
        <color theme="1"/>
        <rFont val="Times New Roman"/>
        <family val="1"/>
      </rPr>
      <t xml:space="preserve">   </t>
    </r>
    <r>
      <rPr>
        <sz val="11"/>
        <color theme="1"/>
        <rFont val="Aptos"/>
        <family val="2"/>
      </rPr>
      <t>18 to 24 years old</t>
    </r>
  </si>
  <si>
    <r>
      <t>o</t>
    </r>
    <r>
      <rPr>
        <sz val="7"/>
        <color theme="1"/>
        <rFont val="Times New Roman"/>
        <family val="1"/>
      </rPr>
      <t xml:space="preserve">   </t>
    </r>
    <r>
      <rPr>
        <sz val="11"/>
        <color theme="1"/>
        <rFont val="Aptos"/>
        <family val="2"/>
      </rPr>
      <t>25 to 34 years old</t>
    </r>
  </si>
  <si>
    <r>
      <t>o</t>
    </r>
    <r>
      <rPr>
        <sz val="7"/>
        <color theme="1"/>
        <rFont val="Times New Roman"/>
        <family val="1"/>
      </rPr>
      <t xml:space="preserve">   </t>
    </r>
    <r>
      <rPr>
        <sz val="11"/>
        <color theme="1"/>
        <rFont val="Aptos"/>
        <family val="2"/>
      </rPr>
      <t>35 to 44 years old</t>
    </r>
  </si>
  <si>
    <r>
      <t>o</t>
    </r>
    <r>
      <rPr>
        <sz val="7"/>
        <color theme="1"/>
        <rFont val="Times New Roman"/>
        <family val="1"/>
      </rPr>
      <t xml:space="preserve">   </t>
    </r>
    <r>
      <rPr>
        <sz val="11"/>
        <color theme="1"/>
        <rFont val="Aptos"/>
        <family val="2"/>
      </rPr>
      <t>45 to 54 years old</t>
    </r>
  </si>
  <si>
    <r>
      <t>o</t>
    </r>
    <r>
      <rPr>
        <sz val="7"/>
        <color theme="1"/>
        <rFont val="Times New Roman"/>
        <family val="1"/>
      </rPr>
      <t xml:space="preserve">   </t>
    </r>
    <r>
      <rPr>
        <sz val="11"/>
        <color theme="1"/>
        <rFont val="Aptos"/>
        <family val="2"/>
      </rPr>
      <t>55 to 64 years old</t>
    </r>
  </si>
  <si>
    <r>
      <t>o</t>
    </r>
    <r>
      <rPr>
        <sz val="7"/>
        <color theme="1"/>
        <rFont val="Times New Roman"/>
        <family val="1"/>
      </rPr>
      <t xml:space="preserve">   </t>
    </r>
    <r>
      <rPr>
        <sz val="11"/>
        <color theme="1"/>
        <rFont val="Aptos"/>
        <family val="2"/>
      </rPr>
      <t>65 years old or older</t>
    </r>
  </si>
  <si>
    <t>Dropdown list with countries</t>
  </si>
  <si>
    <r>
      <t>o</t>
    </r>
    <r>
      <rPr>
        <sz val="7"/>
        <color theme="1"/>
        <rFont val="Times New Roman"/>
        <family val="1"/>
      </rPr>
      <t xml:space="preserve">   </t>
    </r>
    <r>
      <rPr>
        <sz val="11"/>
        <color theme="1"/>
        <rFont val="Aptos"/>
        <family val="2"/>
      </rPr>
      <t>Less than 1 year</t>
    </r>
  </si>
  <si>
    <r>
      <t>o</t>
    </r>
    <r>
      <rPr>
        <sz val="7"/>
        <color theme="1"/>
        <rFont val="Times New Roman"/>
        <family val="1"/>
      </rPr>
      <t xml:space="preserve">   </t>
    </r>
    <r>
      <rPr>
        <sz val="11"/>
        <color theme="1"/>
        <rFont val="Aptos"/>
        <family val="2"/>
      </rPr>
      <t>1-5 years</t>
    </r>
  </si>
  <si>
    <r>
      <t>o</t>
    </r>
    <r>
      <rPr>
        <sz val="7"/>
        <color theme="1"/>
        <rFont val="Times New Roman"/>
        <family val="1"/>
      </rPr>
      <t xml:space="preserve">   </t>
    </r>
    <r>
      <rPr>
        <sz val="11"/>
        <color theme="1"/>
        <rFont val="Aptos"/>
        <family val="2"/>
      </rPr>
      <t>6-10 years</t>
    </r>
  </si>
  <si>
    <r>
      <t>o</t>
    </r>
    <r>
      <rPr>
        <sz val="7"/>
        <color theme="1"/>
        <rFont val="Times New Roman"/>
        <family val="1"/>
      </rPr>
      <t xml:space="preserve">   </t>
    </r>
    <r>
      <rPr>
        <sz val="11"/>
        <color theme="1"/>
        <rFont val="Aptos"/>
        <family val="2"/>
      </rPr>
      <t>11-20 years</t>
    </r>
  </si>
  <si>
    <r>
      <t>o</t>
    </r>
    <r>
      <rPr>
        <sz val="7"/>
        <color theme="1"/>
        <rFont val="Times New Roman"/>
        <family val="1"/>
      </rPr>
      <t xml:space="preserve">   </t>
    </r>
    <r>
      <rPr>
        <sz val="11"/>
        <color theme="1"/>
        <rFont val="Aptos"/>
        <family val="2"/>
      </rPr>
      <t>More than 20 years</t>
    </r>
  </si>
  <si>
    <r>
      <t>o</t>
    </r>
    <r>
      <rPr>
        <sz val="7"/>
        <color theme="1"/>
        <rFont val="Times New Roman"/>
        <family val="1"/>
      </rPr>
      <t xml:space="preserve">   </t>
    </r>
    <r>
      <rPr>
        <sz val="11"/>
        <color theme="1"/>
        <rFont val="Aptos"/>
        <family val="2"/>
      </rPr>
      <t>I was born here</t>
    </r>
  </si>
  <si>
    <t>Dropdown list with communities in Dubai</t>
  </si>
  <si>
    <r>
      <t>5.</t>
    </r>
    <r>
      <rPr>
        <sz val="7"/>
        <color theme="1"/>
        <rFont val="Times New Roman"/>
        <family val="1"/>
      </rPr>
      <t xml:space="preserve">        </t>
    </r>
    <r>
      <rPr>
        <sz val="11"/>
        <color theme="1"/>
        <rFont val="Aptos"/>
        <family val="2"/>
      </rPr>
      <t>In which area(s) of Dubai do you spend most of your time (work, leisure)?</t>
    </r>
  </si>
  <si>
    <r>
      <t xml:space="preserve">Section 2 Tangible Heritage- </t>
    </r>
    <r>
      <rPr>
        <b/>
        <i/>
        <sz val="11"/>
        <color theme="1"/>
        <rFont val="Aptos"/>
        <family val="2"/>
      </rPr>
      <t> Old and Important Places in Dubai (Buildings and Sites)</t>
    </r>
  </si>
  <si>
    <t>We want to know about physical places like old buildings, markets, or areas you think are important.</t>
  </si>
  <si>
    <r>
      <t>o</t>
    </r>
    <r>
      <rPr>
        <sz val="7"/>
        <color theme="1"/>
        <rFont val="Times New Roman"/>
        <family val="1"/>
      </rPr>
      <t xml:space="preserve">   </t>
    </r>
    <r>
      <rPr>
        <sz val="11"/>
        <color theme="1"/>
        <rFont val="Aptos"/>
        <family val="2"/>
      </rPr>
      <t>Yes, I know some.</t>
    </r>
  </si>
  <si>
    <r>
      <t>o</t>
    </r>
    <r>
      <rPr>
        <sz val="7"/>
        <color theme="1"/>
        <rFont val="Times New Roman"/>
        <family val="1"/>
      </rPr>
      <t xml:space="preserve">   </t>
    </r>
    <r>
      <rPr>
        <sz val="11"/>
        <color theme="1"/>
        <rFont val="Aptos"/>
        <family val="2"/>
      </rPr>
      <t>No, not really.</t>
    </r>
  </si>
  <si>
    <r>
      <t>o</t>
    </r>
    <r>
      <rPr>
        <sz val="7"/>
        <color theme="1"/>
        <rFont val="Times New Roman"/>
        <family val="1"/>
      </rPr>
      <t xml:space="preserve">   </t>
    </r>
    <r>
      <rPr>
        <sz val="11"/>
        <color theme="1"/>
        <rFont val="Aptos"/>
        <family val="2"/>
      </rPr>
      <t>I'm not sure.</t>
    </r>
  </si>
  <si>
    <r>
      <t>o</t>
    </r>
    <r>
      <rPr>
        <sz val="7"/>
        <color theme="1"/>
        <rFont val="Times New Roman"/>
        <family val="1"/>
      </rPr>
      <t xml:space="preserve">   </t>
    </r>
    <r>
      <rPr>
        <sz val="11"/>
        <color theme="1"/>
        <rFont val="Aptos"/>
        <family val="2"/>
      </rPr>
      <t>Sheikh Saeed Al Maktoum House</t>
    </r>
  </si>
  <si>
    <t>o   Dubai Airport Terminal 1</t>
  </si>
  <si>
    <t>o   Fish Roundabout</t>
  </si>
  <si>
    <t>o   Al Ras Library</t>
  </si>
  <si>
    <t>o   Sheikh Rashid Bin Saeed School – Hatta</t>
  </si>
  <si>
    <r>
      <t>o</t>
    </r>
    <r>
      <rPr>
        <sz val="7"/>
        <color theme="1"/>
        <rFont val="Times New Roman"/>
        <family val="1"/>
      </rPr>
      <t xml:space="preserve">   </t>
    </r>
    <r>
      <rPr>
        <sz val="11"/>
        <color theme="1"/>
        <rFont val="Aptos"/>
        <family val="2"/>
      </rPr>
      <t>Most are well looked after.</t>
    </r>
  </si>
  <si>
    <r>
      <t>o</t>
    </r>
    <r>
      <rPr>
        <sz val="7"/>
        <color theme="1"/>
        <rFont val="Times New Roman"/>
        <family val="1"/>
      </rPr>
      <t xml:space="preserve">   </t>
    </r>
    <r>
      <rPr>
        <sz val="11"/>
        <color theme="1"/>
        <rFont val="Aptos"/>
        <family val="2"/>
      </rPr>
      <t>Some are okay, but some need repairs.</t>
    </r>
  </si>
  <si>
    <r>
      <t>o</t>
    </r>
    <r>
      <rPr>
        <sz val="7"/>
        <color theme="1"/>
        <rFont val="Times New Roman"/>
        <family val="1"/>
      </rPr>
      <t xml:space="preserve">   </t>
    </r>
    <r>
      <rPr>
        <sz val="11"/>
        <color theme="1"/>
        <rFont val="Aptos"/>
        <family val="2"/>
      </rPr>
      <t>Many are in bad condition or neglected.</t>
    </r>
  </si>
  <si>
    <r>
      <t>o</t>
    </r>
    <r>
      <rPr>
        <sz val="7"/>
        <color theme="1"/>
        <rFont val="Times New Roman"/>
        <family val="1"/>
      </rPr>
      <t xml:space="preserve">   </t>
    </r>
    <r>
      <rPr>
        <sz val="11"/>
        <color theme="1"/>
        <rFont val="Aptos"/>
        <family val="2"/>
      </rPr>
      <t>Yes, very worried.</t>
    </r>
  </si>
  <si>
    <r>
      <t>o</t>
    </r>
    <r>
      <rPr>
        <sz val="7"/>
        <color theme="1"/>
        <rFont val="Times New Roman"/>
        <family val="1"/>
      </rPr>
      <t xml:space="preserve">   </t>
    </r>
    <r>
      <rPr>
        <sz val="11"/>
        <color theme="1"/>
        <rFont val="Aptos"/>
        <family val="2"/>
      </rPr>
      <t>Yes, a little worried.</t>
    </r>
  </si>
  <si>
    <r>
      <t>o</t>
    </r>
    <r>
      <rPr>
        <sz val="7"/>
        <color theme="1"/>
        <rFont val="Times New Roman"/>
        <family val="1"/>
      </rPr>
      <t xml:space="preserve">   </t>
    </r>
    <r>
      <rPr>
        <sz val="11"/>
        <color theme="1"/>
        <rFont val="Aptos"/>
        <family val="2"/>
      </rPr>
      <t>No, not really worried.</t>
    </r>
  </si>
  <si>
    <r>
      <t>o</t>
    </r>
    <r>
      <rPr>
        <sz val="7"/>
        <color theme="1"/>
        <rFont val="Times New Roman"/>
        <family val="1"/>
      </rPr>
      <t xml:space="preserve">   </t>
    </r>
    <r>
      <rPr>
        <sz val="11"/>
        <color theme="1"/>
        <rFont val="Aptos"/>
        <family val="2"/>
      </rPr>
      <t>Yes, I see many such important places.</t>
    </r>
  </si>
  <si>
    <r>
      <t>o</t>
    </r>
    <r>
      <rPr>
        <sz val="7"/>
        <color theme="1"/>
        <rFont val="Times New Roman"/>
        <family val="1"/>
      </rPr>
      <t xml:space="preserve">   </t>
    </r>
    <r>
      <rPr>
        <sz val="11"/>
        <color theme="1"/>
        <rFont val="Aptos"/>
        <family val="2"/>
      </rPr>
      <t>Yes, I see some.</t>
    </r>
  </si>
  <si>
    <r>
      <t xml:space="preserve">Section 3 Intangible Heritage- </t>
    </r>
    <r>
      <rPr>
        <b/>
        <i/>
        <sz val="11"/>
        <color theme="1"/>
        <rFont val="Aptos"/>
        <family val="2"/>
      </rPr>
      <t> Dubai's Living Heritage (Traditions, Skills, Stories)</t>
    </r>
  </si>
  <si>
    <t>Now we're thinking about things we do, make, or tell – like customs, festivals, food, crafts, music, and stories.</t>
  </si>
  <si>
    <r>
      <t>14.</t>
    </r>
    <r>
      <rPr>
        <sz val="7"/>
        <color theme="1"/>
        <rFont val="Times New Roman"/>
        <family val="1"/>
      </rPr>
      <t xml:space="preserve">   </t>
    </r>
    <r>
      <rPr>
        <sz val="11"/>
        <color theme="1"/>
        <rFont val="Aptos"/>
        <family val="2"/>
      </rPr>
      <t>Do you know about old Emirati traditions or customs from Dubai's past? (Like old stories, songs, dances, crafts, ways of celebrating, or how people used to live).</t>
    </r>
  </si>
  <si>
    <r>
      <t>o</t>
    </r>
    <r>
      <rPr>
        <sz val="7"/>
        <color theme="1"/>
        <rFont val="Times New Roman"/>
        <family val="1"/>
      </rPr>
      <t xml:space="preserve">   </t>
    </r>
    <r>
      <rPr>
        <sz val="11"/>
        <color theme="1"/>
        <rFont val="Aptos"/>
        <family val="2"/>
      </rPr>
      <t>No, not much.</t>
    </r>
  </si>
  <si>
    <r>
      <t>15.</t>
    </r>
    <r>
      <rPr>
        <sz val="7"/>
        <color theme="1"/>
        <rFont val="Times New Roman"/>
        <family val="1"/>
      </rPr>
      <t xml:space="preserve">   </t>
    </r>
    <r>
      <rPr>
        <sz val="11"/>
        <color theme="1"/>
        <rFont val="Aptos"/>
        <family val="2"/>
      </rPr>
      <t>Which of the following Emirati traditions do you know?  (You can choose more than one)</t>
    </r>
  </si>
  <si>
    <r>
      <t>o</t>
    </r>
    <r>
      <rPr>
        <sz val="7"/>
        <color theme="1"/>
        <rFont val="Times New Roman"/>
        <family val="1"/>
      </rPr>
      <t xml:space="preserve">   </t>
    </r>
    <r>
      <rPr>
        <sz val="11"/>
        <color theme="1"/>
        <rFont val="Aptos"/>
        <family val="2"/>
      </rPr>
      <t>Al Sadu, traditional weaving skills</t>
    </r>
  </si>
  <si>
    <r>
      <t>o</t>
    </r>
    <r>
      <rPr>
        <sz val="7"/>
        <color theme="1"/>
        <rFont val="Times New Roman"/>
        <family val="1"/>
      </rPr>
      <t xml:space="preserve">   </t>
    </r>
    <r>
      <rPr>
        <sz val="11"/>
        <color theme="1"/>
        <rFont val="Aptos"/>
        <family val="2"/>
      </rPr>
      <t>Al-Taghrooda, traditional Bedouin chanted poetry</t>
    </r>
  </si>
  <si>
    <r>
      <t>o</t>
    </r>
    <r>
      <rPr>
        <sz val="7"/>
        <color theme="1"/>
        <rFont val="Times New Roman"/>
        <family val="1"/>
      </rPr>
      <t xml:space="preserve">   </t>
    </r>
    <r>
      <rPr>
        <sz val="11"/>
        <color theme="1"/>
        <rFont val="Aptos"/>
        <family val="2"/>
      </rPr>
      <t>Al-Ayyala, a traditional performing art</t>
    </r>
  </si>
  <si>
    <r>
      <t>o</t>
    </r>
    <r>
      <rPr>
        <sz val="7"/>
        <color theme="1"/>
        <rFont val="Times New Roman"/>
        <family val="1"/>
      </rPr>
      <t xml:space="preserve">   </t>
    </r>
    <r>
      <rPr>
        <sz val="11"/>
        <color theme="1"/>
        <rFont val="Aptos"/>
        <family val="2"/>
      </rPr>
      <t>Al-Razfa, a traditional performing art</t>
    </r>
  </si>
  <si>
    <r>
      <t>o</t>
    </r>
    <r>
      <rPr>
        <sz val="7"/>
        <color theme="1"/>
        <rFont val="Times New Roman"/>
        <family val="1"/>
      </rPr>
      <t xml:space="preserve">   </t>
    </r>
    <r>
      <rPr>
        <sz val="11"/>
        <color theme="1"/>
        <rFont val="Aptos"/>
        <family val="2"/>
      </rPr>
      <t>Majlis, a cultural and social space</t>
    </r>
  </si>
  <si>
    <r>
      <t>o</t>
    </r>
    <r>
      <rPr>
        <sz val="7"/>
        <color theme="1"/>
        <rFont val="Times New Roman"/>
        <family val="1"/>
      </rPr>
      <t xml:space="preserve">   </t>
    </r>
    <r>
      <rPr>
        <sz val="11"/>
        <color theme="1"/>
        <rFont val="Aptos"/>
        <family val="2"/>
      </rPr>
      <t>Al Azi, art of performing praise, pride and fortitude poetry</t>
    </r>
  </si>
  <si>
    <r>
      <t>o</t>
    </r>
    <r>
      <rPr>
        <sz val="7"/>
        <color theme="1"/>
        <rFont val="Times New Roman"/>
        <family val="1"/>
      </rPr>
      <t xml:space="preserve">   </t>
    </r>
    <r>
      <rPr>
        <sz val="11"/>
        <color theme="1"/>
        <rFont val="Aptos"/>
        <family val="2"/>
      </rPr>
      <t>Al Aflaj, traditional irrigation network system in the UAE, oral traditions</t>
    </r>
  </si>
  <si>
    <r>
      <t>o</t>
    </r>
    <r>
      <rPr>
        <sz val="7"/>
        <color theme="1"/>
        <rFont val="Times New Roman"/>
        <family val="1"/>
      </rPr>
      <t xml:space="preserve">   </t>
    </r>
    <r>
      <rPr>
        <sz val="11"/>
        <color theme="1"/>
        <rFont val="Aptos"/>
        <family val="2"/>
      </rPr>
      <t>Camel racing, a social practice and a festive heritage</t>
    </r>
  </si>
  <si>
    <r>
      <t>o</t>
    </r>
    <r>
      <rPr>
        <sz val="7"/>
        <color theme="1"/>
        <rFont val="Times New Roman"/>
        <family val="1"/>
      </rPr>
      <t xml:space="preserve">   </t>
    </r>
    <r>
      <rPr>
        <sz val="11"/>
        <color theme="1"/>
        <rFont val="Aptos"/>
        <family val="2"/>
      </rPr>
      <t>Arabic calligraphy</t>
    </r>
  </si>
  <si>
    <r>
      <t>o</t>
    </r>
    <r>
      <rPr>
        <sz val="7"/>
        <color theme="1"/>
        <rFont val="Times New Roman"/>
        <family val="1"/>
      </rPr>
      <t xml:space="preserve">   </t>
    </r>
    <r>
      <rPr>
        <sz val="11"/>
        <color theme="1"/>
        <rFont val="Aptos"/>
        <family val="2"/>
      </rPr>
      <t>Falconry</t>
    </r>
  </si>
  <si>
    <r>
      <t>o</t>
    </r>
    <r>
      <rPr>
        <sz val="7"/>
        <color theme="1"/>
        <rFont val="Times New Roman"/>
        <family val="1"/>
      </rPr>
      <t xml:space="preserve">   </t>
    </r>
    <r>
      <rPr>
        <sz val="11"/>
        <color theme="1"/>
        <rFont val="Aptos"/>
        <family val="2"/>
      </rPr>
      <t>Date palm weaving</t>
    </r>
  </si>
  <si>
    <r>
      <t>o</t>
    </r>
    <r>
      <rPr>
        <sz val="7"/>
        <color theme="1"/>
        <rFont val="Times New Roman"/>
        <family val="1"/>
      </rPr>
      <t xml:space="preserve">   </t>
    </r>
    <r>
      <rPr>
        <sz val="11"/>
        <color theme="1"/>
        <rFont val="Aptos"/>
        <family val="2"/>
      </rPr>
      <t>Al Talli, traditional embroidery skills</t>
    </r>
  </si>
  <si>
    <r>
      <t>o</t>
    </r>
    <r>
      <rPr>
        <sz val="7"/>
        <color theme="1"/>
        <rFont val="Times New Roman"/>
        <family val="1"/>
      </rPr>
      <t xml:space="preserve">   </t>
    </r>
    <r>
      <rPr>
        <sz val="11"/>
        <color theme="1"/>
        <rFont val="Aptos"/>
        <family val="2"/>
      </rPr>
      <t>Alheda'a, oral traditions of calling camel flocks</t>
    </r>
  </si>
  <si>
    <r>
      <t>o</t>
    </r>
    <r>
      <rPr>
        <sz val="7"/>
        <color theme="1"/>
        <rFont val="Times New Roman"/>
        <family val="1"/>
      </rPr>
      <t xml:space="preserve">   </t>
    </r>
    <r>
      <rPr>
        <sz val="11"/>
        <color theme="1"/>
        <rFont val="Aptos"/>
        <family val="2"/>
      </rPr>
      <t>Harees dish</t>
    </r>
  </si>
  <si>
    <r>
      <t>o</t>
    </r>
    <r>
      <rPr>
        <sz val="7"/>
        <color theme="1"/>
        <rFont val="Times New Roman"/>
        <family val="1"/>
      </rPr>
      <t xml:space="preserve">   </t>
    </r>
    <r>
      <rPr>
        <sz val="11"/>
        <color theme="1"/>
        <rFont val="Aptos"/>
        <family val="2"/>
      </rPr>
      <t>Henna</t>
    </r>
  </si>
  <si>
    <r>
      <t>o</t>
    </r>
    <r>
      <rPr>
        <sz val="7"/>
        <color theme="1"/>
        <rFont val="Times New Roman"/>
        <family val="1"/>
      </rPr>
      <t xml:space="preserve">   </t>
    </r>
    <r>
      <rPr>
        <sz val="11"/>
        <color theme="1"/>
        <rFont val="Aptos"/>
        <family val="2"/>
      </rPr>
      <t>Arabic coffee</t>
    </r>
  </si>
  <si>
    <r>
      <t>o</t>
    </r>
    <r>
      <rPr>
        <sz val="7"/>
        <color theme="1"/>
        <rFont val="Times New Roman"/>
        <family val="1"/>
      </rPr>
      <t xml:space="preserve">   </t>
    </r>
    <r>
      <rPr>
        <sz val="11"/>
        <color theme="1"/>
        <rFont val="Aptos"/>
        <family val="2"/>
      </rPr>
      <t>Al Gaffal Dhow Race</t>
    </r>
  </si>
  <si>
    <r>
      <t>o</t>
    </r>
    <r>
      <rPr>
        <sz val="7"/>
        <color theme="1"/>
        <rFont val="Times New Roman"/>
        <family val="1"/>
      </rPr>
      <t xml:space="preserve">   </t>
    </r>
    <r>
      <rPr>
        <sz val="11"/>
        <color theme="1"/>
        <rFont val="Aptos"/>
        <family val="2"/>
      </rPr>
      <t>Carrom board game</t>
    </r>
  </si>
  <si>
    <r>
      <t>o</t>
    </r>
    <r>
      <rPr>
        <sz val="7"/>
        <color theme="1"/>
        <rFont val="Times New Roman"/>
        <family val="1"/>
      </rPr>
      <t xml:space="preserve">   </t>
    </r>
    <r>
      <rPr>
        <sz val="11"/>
        <color theme="1"/>
        <rFont val="Aptos"/>
        <family val="2"/>
      </rPr>
      <t>Iftar</t>
    </r>
  </si>
  <si>
    <r>
      <t>16.</t>
    </r>
    <r>
      <rPr>
        <sz val="7"/>
        <color theme="1"/>
        <rFont val="Times New Roman"/>
        <family val="1"/>
      </rPr>
      <t xml:space="preserve">   </t>
    </r>
    <r>
      <rPr>
        <sz val="11"/>
        <color theme="1"/>
        <rFont val="Aptos"/>
        <family val="2"/>
      </rPr>
      <t>If you know some old Emirati traditions, why do you think they are important? (You can choose more than one reasons)</t>
    </r>
  </si>
  <si>
    <r>
      <t>o</t>
    </r>
    <r>
      <rPr>
        <sz val="7"/>
        <color theme="1"/>
        <rFont val="Times New Roman"/>
        <family val="1"/>
      </rPr>
      <t xml:space="preserve">   </t>
    </r>
    <r>
      <rPr>
        <sz val="11"/>
        <color theme="1"/>
        <rFont val="Aptos"/>
        <family val="2"/>
      </rPr>
      <t>They teach about Dubai's history and culture.</t>
    </r>
  </si>
  <si>
    <r>
      <t>o</t>
    </r>
    <r>
      <rPr>
        <sz val="7"/>
        <color theme="1"/>
        <rFont val="Times New Roman"/>
        <family val="1"/>
      </rPr>
      <t xml:space="preserve">   </t>
    </r>
    <r>
      <rPr>
        <sz val="11"/>
        <color theme="1"/>
        <rFont val="Aptos"/>
        <family val="2"/>
      </rPr>
      <t>They are a key part of what it means to be Emirati.</t>
    </r>
  </si>
  <si>
    <r>
      <t>o</t>
    </r>
    <r>
      <rPr>
        <sz val="7"/>
        <color theme="1"/>
        <rFont val="Times New Roman"/>
        <family val="1"/>
      </rPr>
      <t xml:space="preserve">   </t>
    </r>
    <r>
      <rPr>
        <sz val="11"/>
        <color theme="1"/>
        <rFont val="Aptos"/>
        <family val="2"/>
      </rPr>
      <t>They are interesting, beautiful, or fun.</t>
    </r>
  </si>
  <si>
    <r>
      <t>o</t>
    </r>
    <r>
      <rPr>
        <sz val="7"/>
        <color theme="1"/>
        <rFont val="Times New Roman"/>
        <family val="1"/>
      </rPr>
      <t xml:space="preserve">   </t>
    </r>
    <r>
      <rPr>
        <sz val="11"/>
        <color theme="1"/>
        <rFont val="Aptos"/>
        <family val="2"/>
      </rPr>
      <t>They help bring families and communities together.</t>
    </r>
  </si>
  <si>
    <r>
      <t>17.</t>
    </r>
    <r>
      <rPr>
        <sz val="7"/>
        <color theme="1"/>
        <rFont val="Times New Roman"/>
        <family val="1"/>
      </rPr>
      <t xml:space="preserve">   </t>
    </r>
    <r>
      <rPr>
        <sz val="11"/>
        <color theme="1"/>
        <rFont val="Aptos"/>
        <family val="2"/>
      </rPr>
      <t>Do you see these old Emirati traditions practiced much today?</t>
    </r>
  </si>
  <si>
    <r>
      <t>o</t>
    </r>
    <r>
      <rPr>
        <sz val="7"/>
        <color theme="1"/>
        <rFont val="Times New Roman"/>
        <family val="1"/>
      </rPr>
      <t xml:space="preserve">   </t>
    </r>
    <r>
      <rPr>
        <sz val="11"/>
        <color theme="1"/>
        <rFont val="Aptos"/>
        <family val="2"/>
      </rPr>
      <t>Yes, very often.</t>
    </r>
  </si>
  <si>
    <r>
      <t>o</t>
    </r>
    <r>
      <rPr>
        <sz val="7"/>
        <color theme="1"/>
        <rFont val="Times New Roman"/>
        <family val="1"/>
      </rPr>
      <t xml:space="preserve">   </t>
    </r>
    <r>
      <rPr>
        <sz val="11"/>
        <color theme="1"/>
        <rFont val="Aptos"/>
        <family val="2"/>
      </rPr>
      <t>Sometimes, at special events or by some families.</t>
    </r>
  </si>
  <si>
    <r>
      <t>o</t>
    </r>
    <r>
      <rPr>
        <sz val="7"/>
        <color theme="1"/>
        <rFont val="Times New Roman"/>
        <family val="1"/>
      </rPr>
      <t xml:space="preserve">   </t>
    </r>
    <r>
      <rPr>
        <sz val="11"/>
        <color theme="1"/>
        <rFont val="Aptos"/>
        <family val="2"/>
      </rPr>
      <t>Mostly by older people.</t>
    </r>
  </si>
  <si>
    <r>
      <t>o</t>
    </r>
    <r>
      <rPr>
        <sz val="7"/>
        <color theme="1"/>
        <rFont val="Times New Roman"/>
        <family val="1"/>
      </rPr>
      <t xml:space="preserve">   </t>
    </r>
    <r>
      <rPr>
        <sz val="11"/>
        <color theme="1"/>
        <rFont val="Aptos"/>
        <family val="2"/>
      </rPr>
      <t>Rarely seen now.</t>
    </r>
  </si>
  <si>
    <r>
      <t>18.</t>
    </r>
    <r>
      <rPr>
        <sz val="7"/>
        <color theme="1"/>
        <rFont val="Times New Roman"/>
        <family val="1"/>
      </rPr>
      <t xml:space="preserve">   </t>
    </r>
    <r>
      <rPr>
        <sz val="11"/>
        <color theme="1"/>
        <rFont val="Aptos"/>
        <family val="2"/>
      </rPr>
      <t>Can you tell us where or when you can see these old Emirate traditions.  (You can choose more than one reasons)</t>
    </r>
  </si>
  <si>
    <r>
      <t>o</t>
    </r>
    <r>
      <rPr>
        <sz val="7"/>
        <color theme="1"/>
        <rFont val="Times New Roman"/>
        <family val="1"/>
      </rPr>
      <t xml:space="preserve">   </t>
    </r>
    <r>
      <rPr>
        <sz val="11"/>
        <color theme="1"/>
        <rFont val="Aptos"/>
        <family val="2"/>
      </rPr>
      <t>Schools</t>
    </r>
  </si>
  <si>
    <r>
      <t>o</t>
    </r>
    <r>
      <rPr>
        <sz val="7"/>
        <color theme="1"/>
        <rFont val="Times New Roman"/>
        <family val="1"/>
      </rPr>
      <t xml:space="preserve">   </t>
    </r>
    <r>
      <rPr>
        <sz val="11"/>
        <color theme="1"/>
        <rFont val="Aptos"/>
        <family val="2"/>
      </rPr>
      <t>Festivals/Public Events/Celebrations</t>
    </r>
  </si>
  <si>
    <r>
      <t>o</t>
    </r>
    <r>
      <rPr>
        <sz val="7"/>
        <color theme="1"/>
        <rFont val="Times New Roman"/>
        <family val="1"/>
      </rPr>
      <t xml:space="preserve">   </t>
    </r>
    <r>
      <rPr>
        <sz val="11"/>
        <color theme="1"/>
        <rFont val="Aptos"/>
        <family val="2"/>
      </rPr>
      <t>My neighborhood</t>
    </r>
  </si>
  <si>
    <r>
      <t>o</t>
    </r>
    <r>
      <rPr>
        <sz val="7"/>
        <color theme="1"/>
        <rFont val="Times New Roman"/>
        <family val="1"/>
      </rPr>
      <t xml:space="preserve">   </t>
    </r>
    <r>
      <rPr>
        <sz val="11"/>
        <color theme="1"/>
        <rFont val="Aptos"/>
        <family val="2"/>
      </rPr>
      <t>My family</t>
    </r>
  </si>
  <si>
    <r>
      <t>o</t>
    </r>
    <r>
      <rPr>
        <sz val="7"/>
        <color theme="1"/>
        <rFont val="Times New Roman"/>
        <family val="1"/>
      </rPr>
      <t xml:space="preserve">   </t>
    </r>
    <r>
      <rPr>
        <sz val="11"/>
        <color theme="1"/>
        <rFont val="Aptos"/>
        <family val="2"/>
      </rPr>
      <t>Heritage sites</t>
    </r>
  </si>
  <si>
    <r>
      <t>o</t>
    </r>
    <r>
      <rPr>
        <sz val="7"/>
        <color theme="1"/>
        <rFont val="Times New Roman"/>
        <family val="1"/>
      </rPr>
      <t xml:space="preserve">   </t>
    </r>
    <r>
      <rPr>
        <sz val="11"/>
        <color theme="1"/>
        <rFont val="Aptos"/>
        <family val="2"/>
      </rPr>
      <t>Touristic attractions</t>
    </r>
  </si>
  <si>
    <r>
      <t>19.</t>
    </r>
    <r>
      <rPr>
        <sz val="7"/>
        <color theme="1"/>
        <rFont val="Times New Roman"/>
        <family val="1"/>
      </rPr>
      <t xml:space="preserve">   </t>
    </r>
    <r>
      <rPr>
        <sz val="11"/>
        <color theme="1"/>
        <rFont val="Aptos"/>
        <family val="2"/>
      </rPr>
      <t>Dubai has people from many different countries. Do you notice traditions, festivals, foods, music, or arts from these other cultures becoming popular or well-known in Dubai?</t>
    </r>
  </si>
  <si>
    <r>
      <t>o</t>
    </r>
    <r>
      <rPr>
        <sz val="7"/>
        <color theme="1"/>
        <rFont val="Times New Roman"/>
        <family val="1"/>
      </rPr>
      <t xml:space="preserve">   </t>
    </r>
    <r>
      <rPr>
        <sz val="11"/>
        <color theme="1"/>
        <rFont val="Aptos"/>
        <family val="2"/>
      </rPr>
      <t>Yes, very much.</t>
    </r>
  </si>
  <si>
    <r>
      <t>o</t>
    </r>
    <r>
      <rPr>
        <sz val="7"/>
        <color theme="1"/>
        <rFont val="Times New Roman"/>
        <family val="1"/>
      </rPr>
      <t xml:space="preserve">   </t>
    </r>
    <r>
      <rPr>
        <sz val="11"/>
        <color theme="1"/>
        <rFont val="Aptos"/>
        <family val="2"/>
      </rPr>
      <t>Yes, sometimes I notice them.</t>
    </r>
  </si>
  <si>
    <r>
      <t>20.</t>
    </r>
    <r>
      <rPr>
        <sz val="7"/>
        <color theme="1"/>
        <rFont val="Times New Roman"/>
        <family val="1"/>
      </rPr>
      <t xml:space="preserve">   </t>
    </r>
    <r>
      <rPr>
        <sz val="11"/>
        <color theme="1"/>
        <rFont val="Aptos"/>
        <family val="2"/>
      </rPr>
      <t>Can you name any of these traditions, festivals, foods, music, or arts from other cultures. </t>
    </r>
  </si>
  <si>
    <r>
      <t>21.</t>
    </r>
    <r>
      <rPr>
        <sz val="7"/>
        <color theme="1"/>
        <rFont val="Times New Roman"/>
        <family val="1"/>
      </rPr>
      <t xml:space="preserve">   </t>
    </r>
    <r>
      <rPr>
        <sz val="11"/>
        <color theme="1"/>
        <rFont val="Aptos"/>
        <family val="2"/>
      </rPr>
      <t>Why do you think these traditions from other cultures are becoming important or visible in Dubai? (You can choose more than one reasons)</t>
    </r>
  </si>
  <si>
    <r>
      <t>o</t>
    </r>
    <r>
      <rPr>
        <sz val="7"/>
        <color theme="1"/>
        <rFont val="Times New Roman"/>
        <family val="1"/>
      </rPr>
      <t xml:space="preserve">   </t>
    </r>
    <r>
      <rPr>
        <sz val="11"/>
        <color theme="1"/>
        <rFont val="Aptos"/>
        <family val="2"/>
      </rPr>
      <t>They make Dubai a more lively and interesting place.</t>
    </r>
  </si>
  <si>
    <r>
      <t>o</t>
    </r>
    <r>
      <rPr>
        <sz val="7"/>
        <color theme="1"/>
        <rFont val="Times New Roman"/>
        <family val="1"/>
      </rPr>
      <t xml:space="preserve">   </t>
    </r>
    <r>
      <rPr>
        <sz val="11"/>
        <color theme="1"/>
        <rFont val="Aptos"/>
        <family val="2"/>
      </rPr>
      <t>They help people from different backgrounds learn about each other.</t>
    </r>
  </si>
  <si>
    <r>
      <t>o</t>
    </r>
    <r>
      <rPr>
        <sz val="7"/>
        <color theme="1"/>
        <rFont val="Times New Roman"/>
        <family val="1"/>
      </rPr>
      <t xml:space="preserve">   </t>
    </r>
    <r>
      <rPr>
        <sz val="11"/>
        <color theme="1"/>
        <rFont val="Aptos"/>
        <family val="2"/>
      </rPr>
      <t>Many people in Dubai come from these cultures and share them.</t>
    </r>
  </si>
  <si>
    <r>
      <t>o</t>
    </r>
    <r>
      <rPr>
        <sz val="7"/>
        <color theme="1"/>
        <rFont val="Times New Roman"/>
        <family val="1"/>
      </rPr>
      <t xml:space="preserve">   </t>
    </r>
    <r>
      <rPr>
        <sz val="11"/>
        <color theme="1"/>
        <rFont val="Aptos"/>
        <family val="2"/>
      </rPr>
      <t>They are enjoyable and people like them.</t>
    </r>
  </si>
  <si>
    <r>
      <t>22.</t>
    </r>
    <r>
      <rPr>
        <sz val="7"/>
        <color theme="1"/>
        <rFont val="Times New Roman"/>
        <family val="1"/>
      </rPr>
      <t xml:space="preserve">   </t>
    </r>
    <r>
      <rPr>
        <sz val="11"/>
        <color theme="1"/>
        <rFont val="Aptos"/>
        <family val="2"/>
      </rPr>
      <t>Do you see new ways of doing things in Dubai that mix ideas from Emirati culture AND other cultures together? (Like new types of food, music, art, or ways to celebrate).</t>
    </r>
  </si>
  <si>
    <r>
      <t>o</t>
    </r>
    <r>
      <rPr>
        <sz val="7"/>
        <color theme="1"/>
        <rFont val="Times New Roman"/>
        <family val="1"/>
      </rPr>
      <t xml:space="preserve">   </t>
    </r>
    <r>
      <rPr>
        <sz val="11"/>
        <color theme="1"/>
        <rFont val="Aptos"/>
        <family val="2"/>
      </rPr>
      <t>Yes, I see this happening often.</t>
    </r>
  </si>
  <si>
    <r>
      <t>o</t>
    </r>
    <r>
      <rPr>
        <sz val="7"/>
        <color theme="1"/>
        <rFont val="Times New Roman"/>
        <family val="1"/>
      </rPr>
      <t xml:space="preserve">   </t>
    </r>
    <r>
      <rPr>
        <sz val="11"/>
        <color theme="1"/>
        <rFont val="Aptos"/>
        <family val="2"/>
      </rPr>
      <t>Yes, sometimes.</t>
    </r>
  </si>
  <si>
    <r>
      <t>23.</t>
    </r>
    <r>
      <rPr>
        <sz val="7"/>
        <color theme="1"/>
        <rFont val="Times New Roman"/>
        <family val="1"/>
      </rPr>
      <t xml:space="preserve">   </t>
    </r>
    <r>
      <rPr>
        <sz val="11"/>
        <color theme="1"/>
        <rFont val="Aptos"/>
        <family val="2"/>
      </rPr>
      <t>Are you worried that some old skills or crafts (like how to make traditional Emirati crafts, special foods, or other handmade things) are being lost in Dubai?</t>
    </r>
  </si>
  <si>
    <r>
      <t>o</t>
    </r>
    <r>
      <rPr>
        <sz val="7"/>
        <color theme="1"/>
        <rFont val="Times New Roman"/>
        <family val="1"/>
      </rPr>
      <t xml:space="preserve">   </t>
    </r>
    <r>
      <rPr>
        <sz val="11"/>
        <color theme="1"/>
        <rFont val="Aptos"/>
        <family val="2"/>
      </rPr>
      <t>No, not worried.</t>
    </r>
  </si>
  <si>
    <r>
      <t>24.</t>
    </r>
    <r>
      <rPr>
        <sz val="7"/>
        <color theme="1"/>
        <rFont val="Times New Roman"/>
        <family val="1"/>
      </rPr>
      <t xml:space="preserve">   </t>
    </r>
    <r>
      <rPr>
        <sz val="11"/>
        <color theme="1"/>
        <rFont val="Aptos"/>
        <family val="2"/>
      </rPr>
      <t>How do you usually find out about or experience Dubai's different cultural traditions (Emirati and from other communities)? ( You can choose more than one reasons)</t>
    </r>
  </si>
  <si>
    <r>
      <t>o</t>
    </r>
    <r>
      <rPr>
        <sz val="7"/>
        <color theme="1"/>
        <rFont val="Times New Roman"/>
        <family val="1"/>
      </rPr>
      <t xml:space="preserve">   </t>
    </r>
    <r>
      <rPr>
        <sz val="11"/>
        <color theme="1"/>
        <rFont val="Aptos"/>
        <family val="2"/>
      </rPr>
      <t>From my family and friends.</t>
    </r>
  </si>
  <si>
    <r>
      <t>o</t>
    </r>
    <r>
      <rPr>
        <sz val="7"/>
        <color theme="1"/>
        <rFont val="Times New Roman"/>
        <family val="1"/>
      </rPr>
      <t xml:space="preserve">   </t>
    </r>
    <r>
      <rPr>
        <sz val="11"/>
        <color theme="1"/>
        <rFont val="Aptos"/>
        <family val="2"/>
      </rPr>
      <t>At big public events, festivals, or celebrations.</t>
    </r>
  </si>
  <si>
    <r>
      <t>o</t>
    </r>
    <r>
      <rPr>
        <sz val="7"/>
        <color theme="1"/>
        <rFont val="Times New Roman"/>
        <family val="1"/>
      </rPr>
      <t xml:space="preserve">   </t>
    </r>
    <r>
      <rPr>
        <sz val="11"/>
        <color theme="1"/>
        <rFont val="Aptos"/>
        <family val="2"/>
      </rPr>
      <t>By visiting museums or cultural places.</t>
    </r>
  </si>
  <si>
    <r>
      <t>o</t>
    </r>
    <r>
      <rPr>
        <sz val="7"/>
        <color theme="1"/>
        <rFont val="Times New Roman"/>
        <family val="1"/>
      </rPr>
      <t xml:space="preserve">   </t>
    </r>
    <r>
      <rPr>
        <sz val="11"/>
        <color theme="1"/>
        <rFont val="Aptos"/>
        <family val="2"/>
      </rPr>
      <t>At school or in classes.</t>
    </r>
  </si>
  <si>
    <r>
      <t>o</t>
    </r>
    <r>
      <rPr>
        <sz val="7"/>
        <color theme="1"/>
        <rFont val="Times New Roman"/>
        <family val="1"/>
      </rPr>
      <t xml:space="preserve">   </t>
    </r>
    <r>
      <rPr>
        <sz val="11"/>
        <color theme="1"/>
        <rFont val="Aptos"/>
        <family val="2"/>
      </rPr>
      <t>On TV, radio, or social media (like Instagram, TikTok, Facebook, YouTube).</t>
    </r>
  </si>
  <si>
    <r>
      <t>o</t>
    </r>
    <r>
      <rPr>
        <sz val="7"/>
        <color theme="1"/>
        <rFont val="Times New Roman"/>
        <family val="1"/>
      </rPr>
      <t xml:space="preserve">   </t>
    </r>
    <r>
      <rPr>
        <sz val="11"/>
        <color theme="1"/>
        <rFont val="Aptos"/>
        <family val="2"/>
      </rPr>
      <t>Through everyday life and meeting different people.</t>
    </r>
  </si>
  <si>
    <r>
      <t>o</t>
    </r>
    <r>
      <rPr>
        <sz val="7"/>
        <color theme="1"/>
        <rFont val="Times New Roman"/>
        <family val="1"/>
      </rPr>
      <t xml:space="preserve">   </t>
    </r>
    <r>
      <rPr>
        <sz val="11"/>
        <color theme="1"/>
        <rFont val="Aptos"/>
        <family val="2"/>
      </rPr>
      <t>By trying different foods from around the world available in Dubai.</t>
    </r>
  </si>
  <si>
    <r>
      <t>o</t>
    </r>
    <r>
      <rPr>
        <sz val="7"/>
        <color theme="1"/>
        <rFont val="Times New Roman"/>
        <family val="1"/>
      </rPr>
      <t xml:space="preserve">   </t>
    </r>
    <r>
      <rPr>
        <sz val="11"/>
        <color theme="1"/>
        <rFont val="Aptos"/>
        <family val="2"/>
      </rPr>
      <t>I don't often look for these things.</t>
    </r>
  </si>
  <si>
    <t>Section 4 Your Feelings and Ideas About Dubai's Heritage</t>
  </si>
  <si>
    <t>What do you think about protecting and sharing Dubai’s heritage?</t>
  </si>
  <si>
    <r>
      <t>25.</t>
    </r>
    <r>
      <rPr>
        <sz val="7"/>
        <color theme="1"/>
        <rFont val="Times New Roman"/>
        <family val="1"/>
      </rPr>
      <t xml:space="preserve">   </t>
    </r>
    <r>
      <rPr>
        <sz val="11"/>
        <color theme="1"/>
        <rFont val="Aptos"/>
        <family val="2"/>
      </rPr>
      <t>How important is it to you that Dubai protects its heritage – meaning its old places, traditions, skills, and stories from ALL cultures that are part of the city?</t>
    </r>
  </si>
  <si>
    <r>
      <t>o</t>
    </r>
    <r>
      <rPr>
        <sz val="7"/>
        <color theme="1"/>
        <rFont val="Times New Roman"/>
        <family val="1"/>
      </rPr>
      <t xml:space="preserve">   </t>
    </r>
    <r>
      <rPr>
        <sz val="11"/>
        <color theme="1"/>
        <rFont val="Aptos"/>
        <family val="2"/>
      </rPr>
      <t>Very important.</t>
    </r>
  </si>
  <si>
    <r>
      <t>o</t>
    </r>
    <r>
      <rPr>
        <sz val="7"/>
        <color theme="1"/>
        <rFont val="Times New Roman"/>
        <family val="1"/>
      </rPr>
      <t xml:space="preserve">   </t>
    </r>
    <r>
      <rPr>
        <sz val="11"/>
        <color theme="1"/>
        <rFont val="Aptos"/>
        <family val="2"/>
      </rPr>
      <t>Quite important.</t>
    </r>
  </si>
  <si>
    <r>
      <t>o</t>
    </r>
    <r>
      <rPr>
        <sz val="7"/>
        <color theme="1"/>
        <rFont val="Times New Roman"/>
        <family val="1"/>
      </rPr>
      <t xml:space="preserve">   </t>
    </r>
    <r>
      <rPr>
        <sz val="11"/>
        <color theme="1"/>
        <rFont val="Aptos"/>
        <family val="2"/>
      </rPr>
      <t>Not sure / It's okay.</t>
    </r>
  </si>
  <si>
    <r>
      <t>o</t>
    </r>
    <r>
      <rPr>
        <sz val="7"/>
        <color theme="1"/>
        <rFont val="Times New Roman"/>
        <family val="1"/>
      </rPr>
      <t xml:space="preserve">   </t>
    </r>
    <r>
      <rPr>
        <sz val="11"/>
        <color theme="1"/>
        <rFont val="Aptos"/>
        <family val="2"/>
      </rPr>
      <t>Not very important.</t>
    </r>
  </si>
  <si>
    <r>
      <t>o</t>
    </r>
    <r>
      <rPr>
        <sz val="7"/>
        <color theme="1"/>
        <rFont val="Times New Roman"/>
        <family val="1"/>
      </rPr>
      <t xml:space="preserve">   </t>
    </r>
    <r>
      <rPr>
        <sz val="11"/>
        <color theme="1"/>
        <rFont val="Aptos"/>
        <family val="2"/>
      </rPr>
      <t>Not important at all.</t>
    </r>
  </si>
  <si>
    <r>
      <t>26.</t>
    </r>
    <r>
      <rPr>
        <sz val="7"/>
        <color theme="1"/>
        <rFont val="Times New Roman"/>
        <family val="1"/>
      </rPr>
      <t xml:space="preserve">   </t>
    </r>
    <r>
      <rPr>
        <sz val="11"/>
        <color theme="1"/>
        <rFont val="Aptos"/>
        <family val="2"/>
      </rPr>
      <t>How much do you think Dubai's heritage (both old Emirati heritage and the cultures of people who moved here) matters to what Dubai is like today and how the world sees Dubai?</t>
    </r>
  </si>
  <si>
    <r>
      <t>o</t>
    </r>
    <r>
      <rPr>
        <sz val="7"/>
        <color theme="1"/>
        <rFont val="Times New Roman"/>
        <family val="1"/>
      </rPr>
      <t xml:space="preserve">   </t>
    </r>
    <r>
      <rPr>
        <sz val="11"/>
        <color theme="1"/>
        <rFont val="Aptos"/>
        <family val="2"/>
      </rPr>
      <t>It matters a lot.</t>
    </r>
  </si>
  <si>
    <r>
      <t>o</t>
    </r>
    <r>
      <rPr>
        <sz val="7"/>
        <color theme="1"/>
        <rFont val="Times New Roman"/>
        <family val="1"/>
      </rPr>
      <t xml:space="preserve">   </t>
    </r>
    <r>
      <rPr>
        <sz val="11"/>
        <color theme="1"/>
        <rFont val="Aptos"/>
        <family val="2"/>
      </rPr>
      <t>It matters somewhat.</t>
    </r>
  </si>
  <si>
    <r>
      <t>o</t>
    </r>
    <r>
      <rPr>
        <sz val="7"/>
        <color theme="1"/>
        <rFont val="Times New Roman"/>
        <family val="1"/>
      </rPr>
      <t xml:space="preserve">   </t>
    </r>
    <r>
      <rPr>
        <sz val="11"/>
        <color theme="1"/>
        <rFont val="Aptos"/>
        <family val="2"/>
      </rPr>
      <t>It matters a little.</t>
    </r>
  </si>
  <si>
    <r>
      <t>o</t>
    </r>
    <r>
      <rPr>
        <sz val="7"/>
        <color theme="1"/>
        <rFont val="Times New Roman"/>
        <family val="1"/>
      </rPr>
      <t xml:space="preserve">   </t>
    </r>
    <r>
      <rPr>
        <sz val="11"/>
        <color theme="1"/>
        <rFont val="Aptos"/>
        <family val="2"/>
      </rPr>
      <t>It doesn't matter much.</t>
    </r>
  </si>
  <si>
    <r>
      <t>27.</t>
    </r>
    <r>
      <rPr>
        <sz val="7"/>
        <color theme="1"/>
        <rFont val="Times New Roman"/>
        <family val="1"/>
      </rPr>
      <t xml:space="preserve">   </t>
    </r>
    <r>
      <rPr>
        <sz val="11"/>
        <color theme="1"/>
        <rFont val="Aptos"/>
        <family val="2"/>
      </rPr>
      <t>Please tell us if you agree or disagree with this: "The mix of many cultures in Dubai, and the traditions these cultures bring, is a special part of Dubai's heritage for today and the future."</t>
    </r>
  </si>
  <si>
    <r>
      <t>o</t>
    </r>
    <r>
      <rPr>
        <sz val="7"/>
        <color theme="1"/>
        <rFont val="Times New Roman"/>
        <family val="1"/>
      </rPr>
      <t xml:space="preserve">   </t>
    </r>
    <r>
      <rPr>
        <sz val="11"/>
        <color theme="1"/>
        <rFont val="Aptos"/>
        <family val="2"/>
      </rPr>
      <t>Strongly agree – I agree a lot.</t>
    </r>
  </si>
  <si>
    <r>
      <t>o</t>
    </r>
    <r>
      <rPr>
        <sz val="7"/>
        <color theme="1"/>
        <rFont val="Times New Roman"/>
        <family val="1"/>
      </rPr>
      <t xml:space="preserve">   </t>
    </r>
    <r>
      <rPr>
        <sz val="11"/>
        <color theme="1"/>
        <rFont val="Aptos"/>
        <family val="2"/>
      </rPr>
      <t>Agree.</t>
    </r>
  </si>
  <si>
    <r>
      <t>o</t>
    </r>
    <r>
      <rPr>
        <sz val="7"/>
        <color theme="1"/>
        <rFont val="Times New Roman"/>
        <family val="1"/>
      </rPr>
      <t xml:space="preserve">   </t>
    </r>
    <r>
      <rPr>
        <sz val="11"/>
        <color theme="1"/>
        <rFont val="Aptos"/>
        <family val="2"/>
      </rPr>
      <t>Not sure / Neither agree nor disagree.</t>
    </r>
  </si>
  <si>
    <r>
      <t>o</t>
    </r>
    <r>
      <rPr>
        <sz val="7"/>
        <color theme="1"/>
        <rFont val="Times New Roman"/>
        <family val="1"/>
      </rPr>
      <t xml:space="preserve">   </t>
    </r>
    <r>
      <rPr>
        <sz val="11"/>
        <color theme="1"/>
        <rFont val="Aptos"/>
        <family val="2"/>
      </rPr>
      <t>Disagree.</t>
    </r>
  </si>
  <si>
    <r>
      <t>o</t>
    </r>
    <r>
      <rPr>
        <sz val="7"/>
        <color theme="1"/>
        <rFont val="Times New Roman"/>
        <family val="1"/>
      </rPr>
      <t xml:space="preserve">   </t>
    </r>
    <r>
      <rPr>
        <sz val="11"/>
        <color theme="1"/>
        <rFont val="Aptos"/>
        <family val="2"/>
      </rPr>
      <t>Strongly disagree – I disagree a lot.</t>
    </r>
  </si>
  <si>
    <r>
      <t>28.</t>
    </r>
    <r>
      <rPr>
        <sz val="7"/>
        <color theme="1"/>
        <rFont val="Times New Roman"/>
        <family val="1"/>
      </rPr>
      <t xml:space="preserve">   </t>
    </r>
    <r>
      <rPr>
        <sz val="11"/>
        <color theme="1"/>
        <rFont val="Aptos"/>
        <family val="2"/>
      </rPr>
      <t>How important is it for Dubai to officially recognize and help protect the cultural traditions and contributions of all the different communities living here?</t>
    </r>
  </si>
  <si>
    <r>
      <t>o</t>
    </r>
    <r>
      <rPr>
        <sz val="7"/>
        <color theme="1"/>
        <rFont val="Times New Roman"/>
        <family val="1"/>
      </rPr>
      <t xml:space="preserve">   </t>
    </r>
    <r>
      <rPr>
        <sz val="11"/>
        <color theme="1"/>
        <rFont val="Aptos"/>
        <family val="2"/>
      </rPr>
      <t>Important.</t>
    </r>
  </si>
  <si>
    <r>
      <t>o</t>
    </r>
    <r>
      <rPr>
        <sz val="7"/>
        <color theme="1"/>
        <rFont val="Times New Roman"/>
        <family val="1"/>
      </rPr>
      <t xml:space="preserve">   </t>
    </r>
    <r>
      <rPr>
        <sz val="11"/>
        <color theme="1"/>
        <rFont val="Aptos"/>
        <family val="2"/>
      </rPr>
      <t>Not sure / It's okay either way.</t>
    </r>
  </si>
  <si>
    <r>
      <t>29.</t>
    </r>
    <r>
      <rPr>
        <sz val="7"/>
        <color theme="1"/>
        <rFont val="Times New Roman"/>
        <family val="1"/>
      </rPr>
      <t xml:space="preserve">   </t>
    </r>
    <r>
      <rPr>
        <sz val="11"/>
        <color theme="1"/>
        <rFont val="Aptos"/>
        <family val="2"/>
      </rPr>
      <t>What do you think makes it difficult to protect all of Dubai's heritage (old places, traditions, skills)? (You can choose as many as you think apply.)</t>
    </r>
  </si>
  <si>
    <r>
      <t>o</t>
    </r>
    <r>
      <rPr>
        <sz val="7"/>
        <color theme="1"/>
        <rFont val="Times New Roman"/>
        <family val="1"/>
      </rPr>
      <t xml:space="preserve">   </t>
    </r>
    <r>
      <rPr>
        <sz val="11"/>
        <color theme="1"/>
        <rFont val="Aptos"/>
        <family val="2"/>
      </rPr>
      <t>There is so much new building and development happening fast.</t>
    </r>
  </si>
  <si>
    <r>
      <t>o</t>
    </r>
    <r>
      <rPr>
        <sz val="7"/>
        <color theme="1"/>
        <rFont val="Times New Roman"/>
        <family val="1"/>
      </rPr>
      <t xml:space="preserve">   </t>
    </r>
    <r>
      <rPr>
        <sz val="11"/>
        <color theme="1"/>
        <rFont val="Aptos"/>
        <family val="2"/>
      </rPr>
      <t>Maybe people don't know enough about the heritage.</t>
    </r>
  </si>
  <si>
    <r>
      <t>o</t>
    </r>
    <r>
      <rPr>
        <sz val="7"/>
        <color theme="1"/>
        <rFont val="Times New Roman"/>
        <family val="1"/>
      </rPr>
      <t xml:space="preserve">   </t>
    </r>
    <r>
      <rPr>
        <sz val="11"/>
        <color theme="1"/>
        <rFont val="Aptos"/>
        <family val="2"/>
      </rPr>
      <t>It might cost too much money or need too much effort.</t>
    </r>
  </si>
  <si>
    <r>
      <t>o</t>
    </r>
    <r>
      <rPr>
        <sz val="7"/>
        <color theme="1"/>
        <rFont val="Times New Roman"/>
        <family val="1"/>
      </rPr>
      <t xml:space="preserve">   </t>
    </r>
    <r>
      <rPr>
        <sz val="11"/>
        <color theme="1"/>
        <rFont val="Aptos"/>
        <family val="2"/>
      </rPr>
      <t>Younger people might not be as interested in old ways.</t>
    </r>
  </si>
  <si>
    <r>
      <t>o</t>
    </r>
    <r>
      <rPr>
        <sz val="7"/>
        <color theme="1"/>
        <rFont val="Times New Roman"/>
        <family val="1"/>
      </rPr>
      <t xml:space="preserve">   </t>
    </r>
    <r>
      <rPr>
        <sz val="11"/>
        <color theme="1"/>
        <rFont val="Aptos"/>
        <family val="2"/>
      </rPr>
      <t>It's hard to include so many different cultures fairly.</t>
    </r>
  </si>
  <si>
    <r>
      <t>30.</t>
    </r>
    <r>
      <rPr>
        <sz val="7"/>
        <color theme="1"/>
        <rFont val="Times New Roman"/>
        <family val="1"/>
      </rPr>
      <t xml:space="preserve">   </t>
    </r>
    <r>
      <rPr>
        <sz val="11"/>
        <color theme="1"/>
        <rFont val="Aptos"/>
        <family val="2"/>
      </rPr>
      <t>What is the BEST way, in your opinion, for Dubai to protect and share its heritage (from all its cultures)? (Rank the most important.)</t>
    </r>
  </si>
  <si>
    <t>Teach more about it in schools.</t>
  </si>
  <si>
    <t>Have more public festivals, events, and cultural shows.</t>
  </si>
  <si>
    <t>Do more to protect and repair old buildings.</t>
  </si>
  <si>
    <t>Create more museums or places where people can learn about heritage.</t>
  </si>
  <si>
    <t>Give more support to people who practice old crafts and traditions.</t>
  </si>
  <si>
    <t>Use social media, TV, and movies to show Dubai's heritage.</t>
  </si>
  <si>
    <r>
      <t>31.</t>
    </r>
    <r>
      <rPr>
        <sz val="7"/>
        <color theme="1"/>
        <rFont val="Times New Roman"/>
        <family val="1"/>
      </rPr>
      <t xml:space="preserve">   </t>
    </r>
    <r>
      <rPr>
        <sz val="11"/>
        <color theme="1"/>
        <rFont val="Aptos"/>
        <family val="2"/>
      </rPr>
      <t>How easy is for you to have access to heritage places or activities?</t>
    </r>
  </si>
  <si>
    <t>Heritage place</t>
  </si>
  <si>
    <t>Religious buildings</t>
  </si>
  <si>
    <t>Art Galleries</t>
  </si>
  <si>
    <t>Wildlife Sanctuaries</t>
  </si>
  <si>
    <t>Desert Conservation Reserves</t>
  </si>
  <si>
    <t>Landmarks</t>
  </si>
  <si>
    <t>Markets/ Souqs</t>
  </si>
  <si>
    <t>Archeological Sites</t>
  </si>
  <si>
    <r>
      <t>32.</t>
    </r>
    <r>
      <rPr>
        <sz val="7"/>
        <color theme="1"/>
        <rFont val="Times New Roman"/>
        <family val="1"/>
      </rPr>
      <t xml:space="preserve">   </t>
    </r>
    <r>
      <rPr>
        <sz val="11"/>
        <color theme="1"/>
        <rFont val="Aptos"/>
        <family val="2"/>
      </rPr>
      <t>Would you like to learn more about Dubai's heritage or join in heritage activities if they were easy to find and join?</t>
    </r>
  </si>
  <si>
    <r>
      <t>o</t>
    </r>
    <r>
      <rPr>
        <sz val="7"/>
        <color theme="1"/>
        <rFont val="Times New Roman"/>
        <family val="1"/>
      </rPr>
      <t xml:space="preserve">   </t>
    </r>
    <r>
      <rPr>
        <sz val="11"/>
        <color theme="1"/>
        <rFont val="Aptos"/>
        <family val="2"/>
      </rPr>
      <t>Yes, I would be very interested.</t>
    </r>
  </si>
  <si>
    <r>
      <t>o</t>
    </r>
    <r>
      <rPr>
        <sz val="7"/>
        <color theme="1"/>
        <rFont val="Times New Roman"/>
        <family val="1"/>
      </rPr>
      <t xml:space="preserve">   </t>
    </r>
    <r>
      <rPr>
        <sz val="11"/>
        <color theme="1"/>
        <rFont val="Aptos"/>
        <family val="2"/>
      </rPr>
      <t>Yes, I might be interested.</t>
    </r>
  </si>
  <si>
    <r>
      <t>o</t>
    </r>
    <r>
      <rPr>
        <sz val="7"/>
        <color theme="1"/>
        <rFont val="Times New Roman"/>
        <family val="1"/>
      </rPr>
      <t xml:space="preserve">   </t>
    </r>
    <r>
      <rPr>
        <sz val="11"/>
        <color theme="1"/>
        <rFont val="Aptos"/>
        <family val="2"/>
      </rPr>
      <t>Maybe, depends on what it is.</t>
    </r>
  </si>
  <si>
    <r>
      <t>o</t>
    </r>
    <r>
      <rPr>
        <sz val="7"/>
        <color theme="1"/>
        <rFont val="Times New Roman"/>
        <family val="1"/>
      </rPr>
      <t xml:space="preserve">   </t>
    </r>
    <r>
      <rPr>
        <sz val="11"/>
        <color theme="1"/>
        <rFont val="Aptos"/>
        <family val="2"/>
      </rPr>
      <t>No, not really interested.</t>
    </r>
  </si>
  <si>
    <t>Thank you very much!</t>
  </si>
  <si>
    <t>We really appreciate you taking the time to share your thoughts. Your answers will help a lot to understand Dubai's special heritage.</t>
  </si>
  <si>
    <t>1.        How old are you?</t>
  </si>
  <si>
    <t>2.        Where are you from?</t>
  </si>
  <si>
    <t>3.        How long have you lived in Dubai?</t>
  </si>
  <si>
    <t>4.        In which area of Dubai do you currently live? </t>
  </si>
  <si>
    <t>Do you know of any specific old buildings or historical places in Dubai that you feel are very important?</t>
  </si>
  <si>
    <t>6.        Do you know of any specific old buildings or historical places in Dubai that you feel are very important?</t>
  </si>
  <si>
    <t>7.        If you know some important old places, what kind of places are they mostly? (You can choose more than one if you like)</t>
  </si>
  <si>
    <t>8.        Thinking about these important old places, why do you feel they are important? (You can choose more than one reasons)</t>
  </si>
  <si>
    <t>9.        Which of this places you know or visited.( You can choose more than one)</t>
  </si>
  <si>
    <t>10.   What do you think is the condition of most of these old places in Dubai?</t>
  </si>
  <si>
    <t>11.   Are you worried that some types of old buildings in Dubai are disappearing too quickly?</t>
  </si>
  <si>
    <t>12.   Dubai has people from all over the world. Do you see any buildings or places made or mainly used by these different communities (like their special places for worship, community halls, or cultural markets) that you think are now an important part of Dubai's culture?</t>
  </si>
  <si>
    <t>13.   If you said yes above, why do you think these places from different communities are important for Dubai? (You can choose more than one reasons)</t>
  </si>
  <si>
    <t>countries</t>
  </si>
  <si>
    <t xml:space="preserve">count </t>
  </si>
  <si>
    <t>percent</t>
  </si>
  <si>
    <t>Which of the following Emirati traditions do you know?  (You can choose more than one)</t>
  </si>
  <si>
    <t>Al Sadu, traditional weaving skills</t>
  </si>
  <si>
    <t>Al-Ayyala, a traditional performing art</t>
  </si>
  <si>
    <t>Al-Razfa, a traditional performing art</t>
  </si>
  <si>
    <t>Majlis, a cultural and social space</t>
  </si>
  <si>
    <t>Al Azi, art of performing praise, pride and fortitude poetry</t>
  </si>
  <si>
    <t>Al Aflaj, traditional irrigation network system in the UAE, oral traditions</t>
  </si>
  <si>
    <t>Camel racing, a social practice and a festive heritage</t>
  </si>
  <si>
    <t>Arabic calligraphy</t>
  </si>
  <si>
    <t>Date palm weaving</t>
  </si>
  <si>
    <t>Al Talli, traditional embroidery skills</t>
  </si>
  <si>
    <t>Alheda'a, oral traditions of calling camel flocks</t>
  </si>
  <si>
    <t>Harees dish</t>
  </si>
  <si>
    <t>Arabic coffee</t>
  </si>
  <si>
    <t>Al Gaffal Dhow Race</t>
  </si>
  <si>
    <t>Carrom board game</t>
  </si>
  <si>
    <t>If you know some old Emirati traditions, why do you think they are important? (You can choose more than one reasons)</t>
  </si>
  <si>
    <t>They teach about Dubai's history and culture.</t>
  </si>
  <si>
    <t>They are a key part of what it means to be Emirati.</t>
  </si>
  <si>
    <t>They are interesting, beautiful, or fun.</t>
  </si>
  <si>
    <t>Do you see these old Emirati traditions practiced much today?</t>
  </si>
  <si>
    <t>Can you tell us where or when you can see these old Emirate traditions.  (You can choose more than one reasons)</t>
  </si>
  <si>
    <t>My neighborhood</t>
  </si>
  <si>
    <t>Dubai has people from many different countries. Do you notice traditions, festivals, foods, music, or arts from these other cultures becoming popular or well-known in Dubai?</t>
  </si>
  <si>
    <t>Why do you think these traditions from other cultures are becoming important or visible in Dubai? (You can choose more than one reasons)</t>
  </si>
  <si>
    <t>They make Dubai a more lively and interesting place.</t>
  </si>
  <si>
    <t>They help people from different backgrounds learn about each other.</t>
  </si>
  <si>
    <t>Many people in Dubai come from these cultures and share them.</t>
  </si>
  <si>
    <t>They are enjoyable and people like them.</t>
  </si>
  <si>
    <t xml:space="preserve">percent </t>
  </si>
  <si>
    <t>Do you see new ways of doing things in Dubai that mix ideas from Emirati culture AND other cultures together? (Like new types of food, music, art, or ways to celebrate).</t>
  </si>
  <si>
    <t>Are you worried that some old skills or crafts (like how to make traditional Emirati crafts, special foods, or other handmade things) are being lost in Dubai?</t>
  </si>
  <si>
    <t>By visiting museums or cultural places.</t>
  </si>
  <si>
    <t>By trying different foods from around the world available in Dubai.</t>
  </si>
  <si>
    <t xml:space="preserve">Other(Build multicultural trust, Financial interests , these traditions generates wealth , </t>
  </si>
  <si>
    <t>How important is it to you that Dubai protects its heritage – meaning its old places, traditions, skills, and stories from ALL cultures that are part of the city?</t>
  </si>
  <si>
    <t>How much do you think Dubai's heritage (both old Emirati heritage and the cultures of people who moved here) matters to what Dubai is like today and how the world sees Dubai?</t>
  </si>
  <si>
    <t>Please tell us if you agree or disagree with this: "The mix of many cultures in Dubai, and the traditions these cultures bring, is a special part of Dubai's heritage for today and the future."</t>
  </si>
  <si>
    <t>Disagree.</t>
  </si>
  <si>
    <t>Strongly disagree – I disagree a lot.</t>
  </si>
  <si>
    <t>How important is it for Dubai to officially recognize and help protect the cultural traditions and contributions of all the different communities living here?</t>
  </si>
  <si>
    <t>IMPORTANT DETAIL</t>
  </si>
  <si>
    <t>In order to insert the PivotTable you selected, we had to organize your data in columns with a single header row.</t>
  </si>
  <si>
    <t>Field1</t>
  </si>
  <si>
    <t>Count of Field1</t>
  </si>
  <si>
    <t>What do you think makes it difficult to protect all of Dubai's heritage (old places, traditions, skills)? (You can choose as many as you think apply.)</t>
  </si>
  <si>
    <t>It's hard to include so many different cultures fairly.</t>
  </si>
  <si>
    <t>Other (there are way too many expats here who forget that they are living in Dubai-UAE and don't have the respect for the local culture, It should just be the way it was many years ago with string attachement to roots and rules being follow)</t>
  </si>
  <si>
    <t>What is the BEST way, in your opinion, for Dubai to protect and share its heritage (from all its cultures)? (Rank the most important.)</t>
  </si>
  <si>
    <t>How easy is for you to have access to heritage places or activities?</t>
  </si>
  <si>
    <t>Would you like to learn more about Dubai's heritage or join in heritage activities if they were easy to find and join?</t>
  </si>
  <si>
    <t>Maybe, depends on what it is.</t>
  </si>
  <si>
    <t>Count of Acceptable</t>
  </si>
  <si>
    <t>Count of How easy is for you to have access to heritage places or activities? [Art Galleries]</t>
  </si>
  <si>
    <t>In which area of Dubai do you currently live? </t>
  </si>
  <si>
    <t>area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</si>
</sst>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Aptos Narrow"/>
      <family val="2"/>
      <scheme val="minor"/>
    </font>
    <font>
      <b/>
      <sz val="11"/>
      <color theme="1"/>
      <name val="Aptos Narrow"/>
      <family val="2"/>
      <scheme val="minor"/>
    </font>
    <font>
      <b/>
      <sz val="11"/>
      <color theme="0"/>
      <name val="Aptos Narrow"/>
      <family val="2"/>
      <scheme val="minor"/>
    </font>
    <font>
      <b/>
      <sz val="10"/>
      <color rgb="FF001D35"/>
      <name val="Arial"/>
      <family val="2"/>
    </font>
    <font>
      <sz val="11"/>
      <color theme="1"/>
      <name val="Aptos Narrow"/>
      <family val="2"/>
      <scheme val="minor"/>
    </font>
    <font>
      <sz val="11"/>
      <color theme="1"/>
      <name val="Aptos"/>
      <family val="2"/>
    </font>
    <font>
      <sz val="7"/>
      <color theme="1"/>
      <name val="Times New Roman"/>
      <family val="1"/>
    </font>
    <font>
      <sz val="11"/>
      <color theme="1"/>
      <name val="Courier New"/>
      <family val="3"/>
    </font>
    <font>
      <sz val="11"/>
      <color theme="1"/>
      <name val="Courier New"/>
      <family val="1"/>
    </font>
    <font>
      <b/>
      <sz val="11"/>
      <color theme="1"/>
      <name val="Aptos"/>
      <family val="1"/>
    </font>
    <font>
      <b/>
      <sz val="7"/>
      <color theme="1"/>
      <name val="Times New Roman"/>
      <family val="1"/>
    </font>
    <font>
      <b/>
      <sz val="11"/>
      <color theme="1"/>
      <name val="Aptos"/>
      <family val="2"/>
    </font>
    <font>
      <u/>
      <sz val="11"/>
      <color theme="10"/>
      <name val="Aptos Narrow"/>
      <family val="2"/>
      <scheme val="minor"/>
    </font>
    <font>
      <b/>
      <i/>
      <sz val="11"/>
      <color theme="1"/>
      <name val="Aptos Narrow"/>
      <family val="2"/>
      <scheme val="minor"/>
    </font>
    <font>
      <b/>
      <sz val="7"/>
      <color theme="1"/>
      <name val="Aptos Narrow"/>
      <family val="2"/>
      <scheme val="minor"/>
    </font>
    <font>
      <sz val="7"/>
      <color theme="1"/>
      <name val="Aptos Narrow"/>
      <family val="2"/>
      <scheme val="minor"/>
    </font>
    <font>
      <b/>
      <sz val="12"/>
      <color theme="1"/>
      <name val="Aptos"/>
      <family val="2"/>
    </font>
    <font>
      <b/>
      <i/>
      <sz val="11"/>
      <color theme="1"/>
      <name val="Aptos"/>
      <family val="2"/>
    </font>
    <font>
      <i/>
      <sz val="11"/>
      <color theme="1"/>
      <name val="Aptos"/>
      <family val="2"/>
    </font>
    <font>
      <sz val="11"/>
      <color rgb="FF4472C4"/>
      <name val="Aptos Narrow"/>
      <family val="2"/>
      <scheme val="minor"/>
    </font>
    <font>
      <sz val="11"/>
      <color rgb="FF333333"/>
      <name val="Aptos Narrow"/>
      <family val="2"/>
      <scheme val="minor"/>
    </font>
  </fonts>
  <fills count="5">
    <fill>
      <patternFill patternType="none"/>
    </fill>
    <fill>
      <patternFill patternType="gray125"/>
    </fill>
    <fill>
      <patternFill patternType="solid">
        <fgColor theme="9"/>
        <bgColor theme="9"/>
      </patternFill>
    </fill>
    <fill>
      <patternFill patternType="solid">
        <fgColor theme="9" tint="0.79998168889431442"/>
        <bgColor theme="9" tint="0.79998168889431442"/>
      </patternFill>
    </fill>
    <fill>
      <patternFill patternType="solid">
        <fgColor theme="4" tint="0.59999389629810485"/>
        <bgColor indexed="64"/>
      </patternFill>
    </fill>
  </fills>
  <borders count="7">
    <border>
      <left/>
      <right/>
      <top/>
      <bottom/>
      <diagonal/>
    </border>
    <border>
      <left/>
      <right/>
      <top style="thin">
        <color theme="9" tint="0.39997558519241921"/>
      </top>
      <bottom style="thin">
        <color theme="9" tint="0.39997558519241921"/>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thin">
        <color theme="4" tint="0.39997558519241921"/>
      </bottom>
      <diagonal/>
    </border>
  </borders>
  <cellStyleXfs count="3">
    <xf numFmtId="0" fontId="0" fillId="0" borderId="0"/>
    <xf numFmtId="9" fontId="4" fillId="0" borderId="0" applyFont="0" applyFill="0" applyBorder="0" applyAlignment="0" applyProtection="0"/>
    <xf numFmtId="0" fontId="12" fillId="0" borderId="0" applyNumberFormat="0" applyFill="0" applyBorder="0" applyAlignment="0" applyProtection="0"/>
  </cellStyleXfs>
  <cellXfs count="47">
    <xf numFmtId="0" fontId="0" fillId="0" borderId="0" xfId="0"/>
    <xf numFmtId="22" fontId="0" fillId="0" borderId="0" xfId="0" applyNumberFormat="1"/>
    <xf numFmtId="0" fontId="1" fillId="0" borderId="0" xfId="0" applyFont="1"/>
    <xf numFmtId="0" fontId="0" fillId="0" borderId="0" xfId="0" pivotButton="1"/>
    <xf numFmtId="0" fontId="0" fillId="0" borderId="0" xfId="0" applyAlignment="1">
      <alignment horizontal="left"/>
    </xf>
    <xf numFmtId="0" fontId="2" fillId="2" borderId="1" xfId="0" applyFont="1" applyFill="1" applyBorder="1"/>
    <xf numFmtId="0" fontId="0" fillId="3" borderId="1" xfId="0" applyFill="1" applyBorder="1"/>
    <xf numFmtId="0" fontId="0" fillId="0" borderId="1" xfId="0" applyBorder="1"/>
    <xf numFmtId="0" fontId="3" fillId="0" borderId="0" xfId="0" applyFont="1"/>
    <xf numFmtId="0" fontId="0" fillId="0" borderId="0" xfId="0" applyAlignment="1">
      <alignment horizontal="left" indent="1"/>
    </xf>
    <xf numFmtId="9" fontId="0" fillId="0" borderId="0" xfId="1" applyFont="1"/>
    <xf numFmtId="9" fontId="0" fillId="0" borderId="0" xfId="0" applyNumberFormat="1"/>
    <xf numFmtId="0" fontId="5" fillId="0" borderId="0" xfId="0" applyFont="1" applyAlignment="1">
      <alignment horizontal="left" vertical="center" indent="6"/>
    </xf>
    <xf numFmtId="0" fontId="7" fillId="0" borderId="0" xfId="0" applyFont="1" applyAlignment="1">
      <alignment horizontal="left" vertical="center" indent="13"/>
    </xf>
    <xf numFmtId="0" fontId="8" fillId="0" borderId="0" xfId="0" applyFont="1" applyAlignment="1">
      <alignment vertical="center"/>
    </xf>
    <xf numFmtId="0" fontId="5" fillId="0" borderId="0" xfId="0" applyFont="1" applyAlignment="1">
      <alignment vertical="center"/>
    </xf>
    <xf numFmtId="0" fontId="5" fillId="0" borderId="0" xfId="0" applyFont="1" applyAlignment="1">
      <alignment horizontal="left" vertical="center" indent="13"/>
    </xf>
    <xf numFmtId="0" fontId="11" fillId="0" borderId="0" xfId="0" applyFont="1" applyAlignment="1">
      <alignment vertical="center"/>
    </xf>
    <xf numFmtId="0" fontId="12" fillId="0" borderId="0" xfId="2" applyAlignment="1">
      <alignment horizontal="left" vertical="center" indent="13"/>
    </xf>
    <xf numFmtId="0" fontId="0" fillId="0" borderId="0" xfId="0" applyAlignment="1">
      <alignment horizontal="left" vertical="center" indent="13"/>
    </xf>
    <xf numFmtId="0" fontId="1" fillId="0" borderId="0" xfId="0" applyFont="1" applyAlignment="1">
      <alignment vertical="center"/>
    </xf>
    <xf numFmtId="0" fontId="13" fillId="4" borderId="0" xfId="0" applyFont="1" applyFill="1"/>
    <xf numFmtId="0" fontId="0" fillId="4" borderId="0" xfId="0" applyFill="1"/>
    <xf numFmtId="0" fontId="1" fillId="0" borderId="0" xfId="0" applyFont="1" applyAlignment="1">
      <alignment horizontal="right"/>
    </xf>
    <xf numFmtId="0" fontId="1" fillId="0" borderId="0" xfId="0" applyFont="1" applyAlignment="1">
      <alignment wrapText="1"/>
    </xf>
    <xf numFmtId="0" fontId="11" fillId="0" borderId="0" xfId="0" applyFont="1" applyAlignment="1">
      <alignment vertical="center" wrapText="1"/>
    </xf>
    <xf numFmtId="0" fontId="16" fillId="0" borderId="0" xfId="0" applyFont="1" applyAlignment="1">
      <alignment vertical="center"/>
    </xf>
    <xf numFmtId="0" fontId="5" fillId="0" borderId="0" xfId="0" applyFont="1" applyAlignment="1">
      <alignment horizontal="left" vertical="center" indent="1"/>
    </xf>
    <xf numFmtId="0" fontId="5" fillId="0" borderId="2" xfId="0" applyFont="1" applyBorder="1" applyAlignment="1">
      <alignment vertical="center" wrapText="1"/>
    </xf>
    <xf numFmtId="0" fontId="18" fillId="0" borderId="3" xfId="0" applyFont="1" applyBorder="1" applyAlignment="1">
      <alignment vertical="center" wrapText="1"/>
    </xf>
    <xf numFmtId="0" fontId="18" fillId="0" borderId="3" xfId="0" applyFont="1" applyBorder="1" applyAlignment="1">
      <alignment horizontal="center" vertical="center" wrapText="1"/>
    </xf>
    <xf numFmtId="0" fontId="5" fillId="0" borderId="4" xfId="0" applyFont="1" applyBorder="1" applyAlignment="1">
      <alignment vertical="center" wrapText="1"/>
    </xf>
    <xf numFmtId="0" fontId="5" fillId="0" borderId="5" xfId="0" applyFont="1" applyBorder="1" applyAlignment="1">
      <alignment vertical="center" wrapText="1"/>
    </xf>
    <xf numFmtId="0" fontId="5" fillId="0" borderId="4" xfId="0" applyFont="1" applyBorder="1" applyAlignment="1">
      <alignment horizontal="center" vertical="center" wrapText="1"/>
    </xf>
    <xf numFmtId="0" fontId="17" fillId="0" borderId="0" xfId="0" applyFont="1" applyAlignment="1">
      <alignment vertical="center"/>
    </xf>
    <xf numFmtId="0" fontId="12" fillId="0" borderId="0" xfId="2" applyAlignment="1">
      <alignment horizontal="left" vertical="center" indent="6"/>
    </xf>
    <xf numFmtId="0" fontId="0" fillId="0" borderId="0" xfId="0" applyAlignment="1">
      <alignment wrapText="1"/>
    </xf>
    <xf numFmtId="0" fontId="9" fillId="0" borderId="0" xfId="0" applyFont="1" applyAlignment="1">
      <alignment horizontal="left" vertical="center" wrapText="1"/>
    </xf>
    <xf numFmtId="0" fontId="1" fillId="0" borderId="6" xfId="0" applyFont="1" applyBorder="1" applyAlignment="1">
      <alignment horizontal="left"/>
    </xf>
    <xf numFmtId="0" fontId="1" fillId="0" borderId="6" xfId="0" applyFont="1" applyBorder="1"/>
    <xf numFmtId="0" fontId="5" fillId="0" borderId="0" xfId="0" applyFont="1" applyAlignment="1">
      <alignment vertical="center" wrapText="1"/>
    </xf>
    <xf numFmtId="0" fontId="5" fillId="0" borderId="0" xfId="0" applyFont="1" applyAlignment="1">
      <alignment horizontal="left" vertical="center"/>
    </xf>
    <xf numFmtId="0" fontId="11" fillId="0" borderId="0" xfId="0" applyFont="1" applyAlignment="1">
      <alignment horizontal="left" vertical="center" wrapText="1"/>
    </xf>
    <xf numFmtId="0" fontId="19" fillId="0" borderId="0" xfId="0" applyFont="1"/>
    <xf numFmtId="0" fontId="20" fillId="0" borderId="0" xfId="0" applyFont="1"/>
    <xf numFmtId="9" fontId="5" fillId="0" borderId="5" xfId="1" applyFont="1" applyBorder="1" applyAlignment="1">
      <alignment vertical="center" wrapText="1"/>
    </xf>
    <xf numFmtId="0" fontId="1" fillId="0" borderId="0" xfId="0" applyFont="1" applyAlignment="1">
      <alignment horizontal="left" wrapText="1"/>
    </xf>
  </cellXfs>
  <cellStyles count="3">
    <cellStyle name="Hyperlink" xfId="2" builtinId="8"/>
    <cellStyle name="Normal" xfId="0" builtinId="0"/>
    <cellStyle name="Percent" xfId="1" builtinId="5"/>
  </cellStyles>
  <dxfs count="51">
    <dxf>
      <alignment wrapText="1"/>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27" formatCode="m/d/yyyy\ h:mm"/>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pivotCacheDefinition" Target="pivotCache/pivotCacheDefinition3.xml"/><Relationship Id="rId26" Type="http://schemas.openxmlformats.org/officeDocument/2006/relationships/pivotCacheDefinition" Target="pivotCache/pivotCacheDefinition11.xml"/><Relationship Id="rId39" Type="http://schemas.microsoft.com/office/2017/06/relationships/rdArray" Target="richData/rdarray.xml"/><Relationship Id="rId21" Type="http://schemas.openxmlformats.org/officeDocument/2006/relationships/pivotCacheDefinition" Target="pivotCache/pivotCacheDefinition6.xml"/><Relationship Id="rId34" Type="http://schemas.openxmlformats.org/officeDocument/2006/relationships/sharedStrings" Target="sharedStrings.xml"/><Relationship Id="rId42" Type="http://schemas.microsoft.com/office/2017/06/relationships/rdSupportingPropertyBag" Target="richData/rdsupportingpropertybag.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pivotCacheDefinition" Target="pivotCache/pivotCacheDefinition1.xml"/><Relationship Id="rId29" Type="http://schemas.openxmlformats.org/officeDocument/2006/relationships/pivotCacheDefinition" Target="pivotCache/pivotCacheDefinition1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pivotCacheDefinition" Target="pivotCache/pivotCacheDefinition9.xml"/><Relationship Id="rId32" Type="http://schemas.openxmlformats.org/officeDocument/2006/relationships/connections" Target="connections.xml"/><Relationship Id="rId37" Type="http://schemas.microsoft.com/office/2017/06/relationships/rdRichValue" Target="richData/rdrichvalue.xml"/><Relationship Id="rId40" Type="http://schemas.microsoft.com/office/2017/06/relationships/richStyles" Target="richData/richStyles.xml"/><Relationship Id="rId45"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pivotCacheDefinition" Target="pivotCache/pivotCacheDefinition8.xml"/><Relationship Id="rId28" Type="http://schemas.openxmlformats.org/officeDocument/2006/relationships/pivotCacheDefinition" Target="pivotCache/pivotCacheDefinition13.xml"/><Relationship Id="rId36" Type="http://schemas.microsoft.com/office/2020/07/relationships/rdRichValueWebImage" Target="richData/rdRichValueWebImage.xml"/><Relationship Id="rId10" Type="http://schemas.openxmlformats.org/officeDocument/2006/relationships/worksheet" Target="worksheets/sheet10.xml"/><Relationship Id="rId19" Type="http://schemas.openxmlformats.org/officeDocument/2006/relationships/pivotCacheDefinition" Target="pivotCache/pivotCacheDefinition4.xml"/><Relationship Id="rId31" Type="http://schemas.openxmlformats.org/officeDocument/2006/relationships/theme" Target="theme/theme1.xml"/><Relationship Id="rId44"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pivotCacheDefinition" Target="pivotCache/pivotCacheDefinition7.xml"/><Relationship Id="rId27" Type="http://schemas.openxmlformats.org/officeDocument/2006/relationships/pivotCacheDefinition" Target="pivotCache/pivotCacheDefinition12.xml"/><Relationship Id="rId30" Type="http://schemas.openxmlformats.org/officeDocument/2006/relationships/pivotCacheDefinition" Target="pivotCache/pivotCacheDefinition15.xml"/><Relationship Id="rId35" Type="http://schemas.openxmlformats.org/officeDocument/2006/relationships/sheetMetadata" Target="metadata.xml"/><Relationship Id="rId43" Type="http://schemas.microsoft.com/office/2017/06/relationships/rdRichValueTypes" Target="richData/rdRichValueTyp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pivotCacheDefinition" Target="pivotCache/pivotCacheDefinition2.xml"/><Relationship Id="rId25" Type="http://schemas.openxmlformats.org/officeDocument/2006/relationships/pivotCacheDefinition" Target="pivotCache/pivotCacheDefinition10.xml"/><Relationship Id="rId33" Type="http://schemas.openxmlformats.org/officeDocument/2006/relationships/styles" Target="styles.xml"/><Relationship Id="rId38" Type="http://schemas.microsoft.com/office/2017/06/relationships/rdRichValueStructure" Target="richData/rdrichvaluestructure.xml"/><Relationship Id="rId20" Type="http://schemas.openxmlformats.org/officeDocument/2006/relationships/pivotCacheDefinition" Target="pivotCache/pivotCacheDefinition5.xml"/><Relationship Id="rId41" Type="http://schemas.microsoft.com/office/2017/06/relationships/rdSupportingPropertyBagStructure" Target="richData/rdsupportingpropertybagstructure.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2.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3.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4.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5.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6.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7.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8.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29.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0.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Ex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What do you think makes it difficult to protect all of Dubai's heritage (old places, traditions, skills)?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stacked"/>
        <c:varyColors val="0"/>
        <c:ser>
          <c:idx val="0"/>
          <c:order val="0"/>
          <c:tx>
            <c:strRef>
              <c:f>'q29.q30,q31,q32'!$B$1</c:f>
              <c:strCache>
                <c:ptCount val="1"/>
                <c:pt idx="0">
                  <c:v>count</c:v>
                </c:pt>
              </c:strCache>
            </c:strRef>
          </c:tx>
          <c:spPr>
            <a:solidFill>
              <a:schemeClr val="accent1"/>
            </a:solidFill>
            <a:ln>
              <a:noFill/>
            </a:ln>
            <a:effectLst/>
          </c:spPr>
          <c:invertIfNegative val="0"/>
          <c:cat>
            <c:strRef>
              <c:f>'q29.q30,q31,q32'!$A$2:$A$8</c:f>
              <c:strCache>
                <c:ptCount val="7"/>
                <c:pt idx="0">
                  <c:v>There is so much new building and development happening fast.</c:v>
                </c:pt>
                <c:pt idx="1">
                  <c:v>Maybe people don't know enough about the heritage.</c:v>
                </c:pt>
                <c:pt idx="2">
                  <c:v>It might cost too much money or need too much effort.</c:v>
                </c:pt>
                <c:pt idx="3">
                  <c:v>Younger people might not be as interested in old ways.</c:v>
                </c:pt>
                <c:pt idx="4">
                  <c:v>It's hard to include so many different cultures fairly.</c:v>
                </c:pt>
                <c:pt idx="5">
                  <c:v>I'm not sure.</c:v>
                </c:pt>
                <c:pt idx="6">
                  <c:v>Other (there are way too many expats here who forget that they are living in Dubai-UAE and don't have the respect for the local culture, It should just be the way it was many years ago with string attachement to roots and rules being follow)</c:v>
                </c:pt>
              </c:strCache>
            </c:strRef>
          </c:cat>
          <c:val>
            <c:numRef>
              <c:f>'q29.q30,q31,q32'!$B$2:$B$8</c:f>
              <c:numCache>
                <c:formatCode>General</c:formatCode>
                <c:ptCount val="7"/>
                <c:pt idx="0">
                  <c:v>90</c:v>
                </c:pt>
                <c:pt idx="1">
                  <c:v>80</c:v>
                </c:pt>
                <c:pt idx="2">
                  <c:v>19</c:v>
                </c:pt>
                <c:pt idx="3">
                  <c:v>67</c:v>
                </c:pt>
                <c:pt idx="4">
                  <c:v>24</c:v>
                </c:pt>
                <c:pt idx="5">
                  <c:v>4</c:v>
                </c:pt>
                <c:pt idx="6">
                  <c:v>2</c:v>
                </c:pt>
              </c:numCache>
            </c:numRef>
          </c:val>
          <c:extLst>
            <c:ext xmlns:c16="http://schemas.microsoft.com/office/drawing/2014/chart" uri="{C3380CC4-5D6E-409C-BE32-E72D297353CC}">
              <c16:uniqueId val="{00000000-DF01-4196-88A4-5B4BFD530A19}"/>
            </c:ext>
          </c:extLst>
        </c:ser>
        <c:dLbls>
          <c:showLegendKey val="0"/>
          <c:showVal val="0"/>
          <c:showCatName val="0"/>
          <c:showSerName val="0"/>
          <c:showPercent val="0"/>
          <c:showBubbleSize val="0"/>
        </c:dLbls>
        <c:gapWidth val="150"/>
        <c:overlap val="100"/>
        <c:axId val="1613340223"/>
        <c:axId val="1613339743"/>
        <c:extLst>
          <c:ext xmlns:c15="http://schemas.microsoft.com/office/drawing/2012/chart" uri="{02D57815-91ED-43cb-92C2-25804820EDAC}">
            <c15:filteredBarSeries>
              <c15:ser>
                <c:idx val="1"/>
                <c:order val="1"/>
                <c:tx>
                  <c:strRef>
                    <c:extLst>
                      <c:ext uri="{02D57815-91ED-43cb-92C2-25804820EDAC}">
                        <c15:formulaRef>
                          <c15:sqref>'q29.q30,q31,q32'!$C$1</c15:sqref>
                        </c15:formulaRef>
                      </c:ext>
                    </c:extLst>
                    <c:strCache>
                      <c:ptCount val="1"/>
                      <c:pt idx="0">
                        <c:v>percent</c:v>
                      </c:pt>
                    </c:strCache>
                  </c:strRef>
                </c:tx>
                <c:spPr>
                  <a:solidFill>
                    <a:schemeClr val="accent2"/>
                  </a:solidFill>
                  <a:ln>
                    <a:noFill/>
                  </a:ln>
                  <a:effectLst/>
                </c:spPr>
                <c:invertIfNegative val="0"/>
                <c:cat>
                  <c:strRef>
                    <c:extLst>
                      <c:ext uri="{02D57815-91ED-43cb-92C2-25804820EDAC}">
                        <c15:formulaRef>
                          <c15:sqref>'q29.q30,q31,q32'!$A$2:$A$8</c15:sqref>
                        </c15:formulaRef>
                      </c:ext>
                    </c:extLst>
                    <c:strCache>
                      <c:ptCount val="7"/>
                      <c:pt idx="0">
                        <c:v>There is so much new building and development happening fast.</c:v>
                      </c:pt>
                      <c:pt idx="1">
                        <c:v>Maybe people don't know enough about the heritage.</c:v>
                      </c:pt>
                      <c:pt idx="2">
                        <c:v>It might cost too much money or need too much effort.</c:v>
                      </c:pt>
                      <c:pt idx="3">
                        <c:v>Younger people might not be as interested in old ways.</c:v>
                      </c:pt>
                      <c:pt idx="4">
                        <c:v>It's hard to include so many different cultures fairly.</c:v>
                      </c:pt>
                      <c:pt idx="5">
                        <c:v>I'm not sure.</c:v>
                      </c:pt>
                      <c:pt idx="6">
                        <c:v>Other (there are way too many expats here who forget that they are living in Dubai-UAE and don't have the respect for the local culture, It should just be the way it was many years ago with string attachement to roots and rules being follow)</c:v>
                      </c:pt>
                    </c:strCache>
                  </c:strRef>
                </c:cat>
                <c:val>
                  <c:numRef>
                    <c:extLst>
                      <c:ext uri="{02D57815-91ED-43cb-92C2-25804820EDAC}">
                        <c15:formulaRef>
                          <c15:sqref>'q29.q30,q31,q32'!$C$2:$C$8</c15:sqref>
                        </c15:formulaRef>
                      </c:ext>
                    </c:extLst>
                    <c:numCache>
                      <c:formatCode>0%</c:formatCode>
                      <c:ptCount val="7"/>
                      <c:pt idx="0">
                        <c:v>0.31468531468531469</c:v>
                      </c:pt>
                      <c:pt idx="1">
                        <c:v>0.27972027972027974</c:v>
                      </c:pt>
                      <c:pt idx="2">
                        <c:v>6.6433566433566432E-2</c:v>
                      </c:pt>
                      <c:pt idx="3">
                        <c:v>0.23426573426573427</c:v>
                      </c:pt>
                      <c:pt idx="4">
                        <c:v>8.3916083916083919E-2</c:v>
                      </c:pt>
                      <c:pt idx="5">
                        <c:v>1.3986013986013986E-2</c:v>
                      </c:pt>
                      <c:pt idx="6">
                        <c:v>6.993006993006993E-3</c:v>
                      </c:pt>
                    </c:numCache>
                  </c:numRef>
                </c:val>
                <c:extLst>
                  <c:ext xmlns:c16="http://schemas.microsoft.com/office/drawing/2014/chart" uri="{C3380CC4-5D6E-409C-BE32-E72D297353CC}">
                    <c16:uniqueId val="{00000001-DF01-4196-88A4-5B4BFD530A19}"/>
                  </c:ext>
                </c:extLst>
              </c15:ser>
            </c15:filteredBarSeries>
          </c:ext>
        </c:extLst>
      </c:barChart>
      <c:catAx>
        <c:axId val="161334022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13339743"/>
        <c:crosses val="autoZero"/>
        <c:auto val="1"/>
        <c:lblAlgn val="ctr"/>
        <c:lblOffset val="100"/>
        <c:noMultiLvlLbl val="0"/>
      </c:catAx>
      <c:valAx>
        <c:axId val="1613339743"/>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1334022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cap="none" baseline="0"/>
              <a:t>Would you like to learn more about Dubai's heritage or join in heritage activities if they were easy to find and join?</a:t>
            </a:r>
          </a:p>
        </c:rich>
      </c:tx>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1"/>
          <c:order val="1"/>
          <c:tx>
            <c:strRef>
              <c:f>'q29.q30,q31,q32'!$C$66</c:f>
              <c:strCache>
                <c:ptCount val="1"/>
                <c:pt idx="0">
                  <c:v>percent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6-1081-4271-B2D7-F6F3092A9825}"/>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1081-4271-B2D7-F6F3092A9825}"/>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8-1081-4271-B2D7-F6F3092A9825}"/>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9-1081-4271-B2D7-F6F3092A9825}"/>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6-1081-4271-B2D7-F6F3092A9825}"/>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7-1081-4271-B2D7-F6F3092A9825}"/>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8-1081-4271-B2D7-F6F3092A9825}"/>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9-1081-4271-B2D7-F6F3092A9825}"/>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'q29.q30,q31,q32'!$A$67:$A$70</c:f>
              <c:strCache>
                <c:ptCount val="4"/>
                <c:pt idx="0">
                  <c:v>Yes, I would be very interested.</c:v>
                </c:pt>
                <c:pt idx="1">
                  <c:v>Yes, I might be interested.</c:v>
                </c:pt>
                <c:pt idx="2">
                  <c:v>Maybe, depends on what it is.</c:v>
                </c:pt>
                <c:pt idx="3">
                  <c:v>No, not really interested.</c:v>
                </c:pt>
              </c:strCache>
            </c:strRef>
          </c:cat>
          <c:val>
            <c:numRef>
              <c:f>'q29.q30,q31,q32'!$C$67:$C$70</c:f>
              <c:numCache>
                <c:formatCode>0%</c:formatCode>
                <c:ptCount val="4"/>
                <c:pt idx="0">
                  <c:v>0.47199999999999998</c:v>
                </c:pt>
                <c:pt idx="1">
                  <c:v>0.33600000000000002</c:v>
                </c:pt>
                <c:pt idx="2">
                  <c:v>0.16800000000000001</c:v>
                </c:pt>
                <c:pt idx="3">
                  <c:v>2.4E-2</c:v>
                </c:pt>
              </c:numCache>
            </c:numRef>
          </c:val>
          <c:extLst>
            <c:ext xmlns:c16="http://schemas.microsoft.com/office/drawing/2014/chart" uri="{C3380CC4-5D6E-409C-BE32-E72D297353CC}">
              <c16:uniqueId val="{00000001-1081-4271-B2D7-F6F3092A9825}"/>
            </c:ext>
          </c:extLst>
        </c:ser>
        <c:dLbls>
          <c:dLblPos val="outEnd"/>
          <c:showLegendKey val="0"/>
          <c:showVal val="0"/>
          <c:showCatName val="1"/>
          <c:showSerName val="0"/>
          <c:showPercent val="0"/>
          <c:showBubbleSize val="0"/>
          <c:showLeaderLines val="1"/>
        </c:dLbls>
        <c:extLst>
          <c:ext xmlns:c15="http://schemas.microsoft.com/office/drawing/2012/chart" uri="{02D57815-91ED-43cb-92C2-25804820EDAC}">
            <c15:filteredPieSeries>
              <c15:ser>
                <c:idx val="0"/>
                <c:order val="0"/>
                <c:tx>
                  <c:strRef>
                    <c:extLst>
                      <c:ext uri="{02D57815-91ED-43cb-92C2-25804820EDAC}">
                        <c15:formulaRef>
                          <c15:sqref>'q29.q30,q31,q32'!$B$66</c15:sqref>
                        </c15:formulaRef>
                      </c:ext>
                    </c:extLst>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1081-4271-B2D7-F6F3092A9825}"/>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1081-4271-B2D7-F6F3092A9825}"/>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1081-4271-B2D7-F6F3092A9825}"/>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1081-4271-B2D7-F6F3092A9825}"/>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2-1081-4271-B2D7-F6F3092A9825}"/>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3-1081-4271-B2D7-F6F3092A9825}"/>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4-1081-4271-B2D7-F6F3092A9825}"/>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5-1081-4271-B2D7-F6F3092A9825}"/>
                      </c:ext>
                    </c:extLst>
                  </c:dLbl>
                  <c:spPr>
                    <a:noFill/>
                    <a:ln>
                      <a:noFill/>
                    </a:ln>
                    <a:effectLst/>
                  </c:spPr>
                  <c:dLblPos val="outEnd"/>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'q29.q30,q31,q32'!$A$67:$A$70</c15:sqref>
                        </c15:formulaRef>
                      </c:ext>
                    </c:extLst>
                    <c:strCache>
                      <c:ptCount val="4"/>
                      <c:pt idx="0">
                        <c:v>Yes, I would be very interested.</c:v>
                      </c:pt>
                      <c:pt idx="1">
                        <c:v>Yes, I might be interested.</c:v>
                      </c:pt>
                      <c:pt idx="2">
                        <c:v>Maybe, depends on what it is.</c:v>
                      </c:pt>
                      <c:pt idx="3">
                        <c:v>No, not really interested.</c:v>
                      </c:pt>
                    </c:strCache>
                  </c:strRef>
                </c:cat>
                <c:val>
                  <c:numRef>
                    <c:extLst>
                      <c:ext uri="{02D57815-91ED-43cb-92C2-25804820EDAC}">
                        <c15:formulaRef>
                          <c15:sqref>'q29.q30,q31,q32'!$B$67:$B$70</c15:sqref>
                        </c15:formulaRef>
                      </c:ext>
                    </c:extLst>
                    <c:numCache>
                      <c:formatCode>General</c:formatCode>
                      <c:ptCount val="4"/>
                      <c:pt idx="0">
                        <c:v>59</c:v>
                      </c:pt>
                      <c:pt idx="1">
                        <c:v>42</c:v>
                      </c:pt>
                      <c:pt idx="2">
                        <c:v>21</c:v>
                      </c:pt>
                      <c:pt idx="3">
                        <c:v>3</c:v>
                      </c:pt>
                    </c:numCache>
                  </c:numRef>
                </c:val>
                <c:extLst>
                  <c:ext xmlns:c16="http://schemas.microsoft.com/office/drawing/2014/chart" uri="{C3380CC4-5D6E-409C-BE32-E72D297353CC}">
                    <c16:uniqueId val="{00000000-1081-4271-B2D7-F6F3092A9825}"/>
                  </c:ext>
                </c:extLst>
              </c15:ser>
            </c15:filteredPieSeries>
          </c:ext>
        </c:extLst>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What is the BEST way, in your opinion, for Dubai to protect and share its heritage (from all its cultures)?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'q29.q30,q31,q32'!$B$22</c:f>
              <c:strCache>
                <c:ptCount val="1"/>
                <c:pt idx="0">
                  <c:v>Best way</c:v>
                </c:pt>
              </c:strCache>
            </c:strRef>
          </c:tx>
          <c:spPr>
            <a:solidFill>
              <a:schemeClr val="accent1"/>
            </a:solidFill>
            <a:ln>
              <a:noFill/>
            </a:ln>
            <a:effectLst/>
          </c:spPr>
          <c:invertIfNegative val="0"/>
          <c:cat>
            <c:strRef>
              <c:f>'q29.q30,q31,q32'!$A$23:$A$28</c:f>
              <c:strCache>
                <c:ptCount val="6"/>
                <c:pt idx="0">
                  <c:v>Teach more about it in schools.</c:v>
                </c:pt>
                <c:pt idx="1">
                  <c:v>Have more public festivals, events, and cultural shows.</c:v>
                </c:pt>
                <c:pt idx="2">
                  <c:v>Do more to protect and repair old buildings.</c:v>
                </c:pt>
                <c:pt idx="3">
                  <c:v>Create more museums or places where people can learn about heritage.</c:v>
                </c:pt>
                <c:pt idx="4">
                  <c:v>Give more support to people who practice old crafts and traditions.</c:v>
                </c:pt>
                <c:pt idx="5">
                  <c:v>Use social media, TV, and movies to show Dubai's heritage.</c:v>
                </c:pt>
              </c:strCache>
            </c:strRef>
          </c:cat>
          <c:val>
            <c:numRef>
              <c:f>'q29.q30,q31,q32'!$B$23:$B$28</c:f>
              <c:numCache>
                <c:formatCode>0%</c:formatCode>
                <c:ptCount val="6"/>
                <c:pt idx="0">
                  <c:v>0.43089430894308944</c:v>
                </c:pt>
                <c:pt idx="1">
                  <c:v>0.45528455284552843</c:v>
                </c:pt>
                <c:pt idx="2">
                  <c:v>0.45528455284552843</c:v>
                </c:pt>
                <c:pt idx="3">
                  <c:v>0.33870967741935482</c:v>
                </c:pt>
                <c:pt idx="4">
                  <c:v>0.45161290322580644</c:v>
                </c:pt>
                <c:pt idx="5">
                  <c:v>0.51219512195121952</c:v>
                </c:pt>
              </c:numCache>
            </c:numRef>
          </c:val>
          <c:extLst>
            <c:ext xmlns:c16="http://schemas.microsoft.com/office/drawing/2014/chart" uri="{C3380CC4-5D6E-409C-BE32-E72D297353CC}">
              <c16:uniqueId val="{00000000-4681-4E8F-B036-A5072D3E0F39}"/>
            </c:ext>
          </c:extLst>
        </c:ser>
        <c:ser>
          <c:idx val="1"/>
          <c:order val="1"/>
          <c:tx>
            <c:strRef>
              <c:f>'q29.q30,q31,q32'!$C$22</c:f>
              <c:strCache>
                <c:ptCount val="1"/>
                <c:pt idx="0">
                  <c:v>Good way</c:v>
                </c:pt>
              </c:strCache>
            </c:strRef>
          </c:tx>
          <c:spPr>
            <a:solidFill>
              <a:schemeClr val="accent2"/>
            </a:solidFill>
            <a:ln>
              <a:noFill/>
            </a:ln>
            <a:effectLst/>
          </c:spPr>
          <c:invertIfNegative val="0"/>
          <c:cat>
            <c:strRef>
              <c:f>'q29.q30,q31,q32'!$A$23:$A$28</c:f>
              <c:strCache>
                <c:ptCount val="6"/>
                <c:pt idx="0">
                  <c:v>Teach more about it in schools.</c:v>
                </c:pt>
                <c:pt idx="1">
                  <c:v>Have more public festivals, events, and cultural shows.</c:v>
                </c:pt>
                <c:pt idx="2">
                  <c:v>Do more to protect and repair old buildings.</c:v>
                </c:pt>
                <c:pt idx="3">
                  <c:v>Create more museums or places where people can learn about heritage.</c:v>
                </c:pt>
                <c:pt idx="4">
                  <c:v>Give more support to people who practice old crafts and traditions.</c:v>
                </c:pt>
                <c:pt idx="5">
                  <c:v>Use social media, TV, and movies to show Dubai's heritage.</c:v>
                </c:pt>
              </c:strCache>
            </c:strRef>
          </c:cat>
          <c:val>
            <c:numRef>
              <c:f>'q29.q30,q31,q32'!$C$23:$C$28</c:f>
              <c:numCache>
                <c:formatCode>0%</c:formatCode>
                <c:ptCount val="6"/>
                <c:pt idx="0">
                  <c:v>0.3902439024390244</c:v>
                </c:pt>
                <c:pt idx="1">
                  <c:v>0.3902439024390244</c:v>
                </c:pt>
                <c:pt idx="2">
                  <c:v>0.3902439024390244</c:v>
                </c:pt>
                <c:pt idx="3">
                  <c:v>0.33870967741935482</c:v>
                </c:pt>
                <c:pt idx="4">
                  <c:v>0.36290322580645162</c:v>
                </c:pt>
                <c:pt idx="5">
                  <c:v>0.33333333333333331</c:v>
                </c:pt>
              </c:numCache>
            </c:numRef>
          </c:val>
          <c:extLst>
            <c:ext xmlns:c16="http://schemas.microsoft.com/office/drawing/2014/chart" uri="{C3380CC4-5D6E-409C-BE32-E72D297353CC}">
              <c16:uniqueId val="{00000001-4681-4E8F-B036-A5072D3E0F39}"/>
            </c:ext>
          </c:extLst>
        </c:ser>
        <c:ser>
          <c:idx val="2"/>
          <c:order val="2"/>
          <c:tx>
            <c:strRef>
              <c:f>'q29.q30,q31,q32'!$D$22</c:f>
              <c:strCache>
                <c:ptCount val="1"/>
                <c:pt idx="0">
                  <c:v>Acceptable</c:v>
                </c:pt>
              </c:strCache>
            </c:strRef>
          </c:tx>
          <c:spPr>
            <a:solidFill>
              <a:schemeClr val="accent3"/>
            </a:solidFill>
            <a:ln>
              <a:noFill/>
            </a:ln>
            <a:effectLst/>
          </c:spPr>
          <c:invertIfNegative val="0"/>
          <c:cat>
            <c:strRef>
              <c:f>'q29.q30,q31,q32'!$A$23:$A$28</c:f>
              <c:strCache>
                <c:ptCount val="6"/>
                <c:pt idx="0">
                  <c:v>Teach more about it in schools.</c:v>
                </c:pt>
                <c:pt idx="1">
                  <c:v>Have more public festivals, events, and cultural shows.</c:v>
                </c:pt>
                <c:pt idx="2">
                  <c:v>Do more to protect and repair old buildings.</c:v>
                </c:pt>
                <c:pt idx="3">
                  <c:v>Create more museums or places where people can learn about heritage.</c:v>
                </c:pt>
                <c:pt idx="4">
                  <c:v>Give more support to people who practice old crafts and traditions.</c:v>
                </c:pt>
                <c:pt idx="5">
                  <c:v>Use social media, TV, and movies to show Dubai's heritage.</c:v>
                </c:pt>
              </c:strCache>
            </c:strRef>
          </c:cat>
          <c:val>
            <c:numRef>
              <c:f>'q29.q30,q31,q32'!$D$23:$D$28</c:f>
              <c:numCache>
                <c:formatCode>0%</c:formatCode>
                <c:ptCount val="6"/>
                <c:pt idx="0">
                  <c:v>0.15447154471544716</c:v>
                </c:pt>
                <c:pt idx="1">
                  <c:v>0.12195121951219512</c:v>
                </c:pt>
                <c:pt idx="2">
                  <c:v>0.12195121951219512</c:v>
                </c:pt>
                <c:pt idx="3">
                  <c:v>0.2661290322580645</c:v>
                </c:pt>
                <c:pt idx="4">
                  <c:v>0.16935483870967741</c:v>
                </c:pt>
                <c:pt idx="5">
                  <c:v>0.11382113821138211</c:v>
                </c:pt>
              </c:numCache>
            </c:numRef>
          </c:val>
          <c:extLst>
            <c:ext xmlns:c16="http://schemas.microsoft.com/office/drawing/2014/chart" uri="{C3380CC4-5D6E-409C-BE32-E72D297353CC}">
              <c16:uniqueId val="{00000002-4681-4E8F-B036-A5072D3E0F39}"/>
            </c:ext>
          </c:extLst>
        </c:ser>
        <c:ser>
          <c:idx val="3"/>
          <c:order val="3"/>
          <c:tx>
            <c:strRef>
              <c:f>'q29.q30,q31,q32'!$E$22</c:f>
              <c:strCache>
                <c:ptCount val="1"/>
                <c:pt idx="0">
                  <c:v>Not so important</c:v>
                </c:pt>
              </c:strCache>
            </c:strRef>
          </c:tx>
          <c:spPr>
            <a:solidFill>
              <a:schemeClr val="accent4"/>
            </a:solidFill>
            <a:ln>
              <a:noFill/>
            </a:ln>
            <a:effectLst/>
          </c:spPr>
          <c:invertIfNegative val="0"/>
          <c:cat>
            <c:strRef>
              <c:f>'q29.q30,q31,q32'!$A$23:$A$28</c:f>
              <c:strCache>
                <c:ptCount val="6"/>
                <c:pt idx="0">
                  <c:v>Teach more about it in schools.</c:v>
                </c:pt>
                <c:pt idx="1">
                  <c:v>Have more public festivals, events, and cultural shows.</c:v>
                </c:pt>
                <c:pt idx="2">
                  <c:v>Do more to protect and repair old buildings.</c:v>
                </c:pt>
                <c:pt idx="3">
                  <c:v>Create more museums or places where people can learn about heritage.</c:v>
                </c:pt>
                <c:pt idx="4">
                  <c:v>Give more support to people who practice old crafts and traditions.</c:v>
                </c:pt>
                <c:pt idx="5">
                  <c:v>Use social media, TV, and movies to show Dubai's heritage.</c:v>
                </c:pt>
              </c:strCache>
            </c:strRef>
          </c:cat>
          <c:val>
            <c:numRef>
              <c:f>'q29.q30,q31,q32'!$E$23:$E$28</c:f>
              <c:numCache>
                <c:formatCode>0%</c:formatCode>
                <c:ptCount val="6"/>
                <c:pt idx="0">
                  <c:v>2.4390243902439025E-2</c:v>
                </c:pt>
                <c:pt idx="1">
                  <c:v>3.2520325203252036E-2</c:v>
                </c:pt>
                <c:pt idx="2">
                  <c:v>3.2520325203252036E-2</c:v>
                </c:pt>
                <c:pt idx="3">
                  <c:v>4.0322580645161289E-2</c:v>
                </c:pt>
                <c:pt idx="4">
                  <c:v>1.6129032258064516E-2</c:v>
                </c:pt>
                <c:pt idx="5">
                  <c:v>4.065040650406504E-2</c:v>
                </c:pt>
              </c:numCache>
            </c:numRef>
          </c:val>
          <c:extLst>
            <c:ext xmlns:c16="http://schemas.microsoft.com/office/drawing/2014/chart" uri="{C3380CC4-5D6E-409C-BE32-E72D297353CC}">
              <c16:uniqueId val="{00000003-4681-4E8F-B036-A5072D3E0F39}"/>
            </c:ext>
          </c:extLst>
        </c:ser>
        <c:ser>
          <c:idx val="4"/>
          <c:order val="4"/>
          <c:tx>
            <c:strRef>
              <c:f>'q29.q30,q31,q32'!$F$22</c:f>
              <c:strCache>
                <c:ptCount val="1"/>
                <c:pt idx="0">
                  <c:v>It will have no impact</c:v>
                </c:pt>
              </c:strCache>
            </c:strRef>
          </c:tx>
          <c:spPr>
            <a:solidFill>
              <a:schemeClr val="accent5"/>
            </a:solidFill>
            <a:ln>
              <a:noFill/>
            </a:ln>
            <a:effectLst/>
          </c:spPr>
          <c:invertIfNegative val="0"/>
          <c:cat>
            <c:strRef>
              <c:f>'q29.q30,q31,q32'!$A$23:$A$28</c:f>
              <c:strCache>
                <c:ptCount val="6"/>
                <c:pt idx="0">
                  <c:v>Teach more about it in schools.</c:v>
                </c:pt>
                <c:pt idx="1">
                  <c:v>Have more public festivals, events, and cultural shows.</c:v>
                </c:pt>
                <c:pt idx="2">
                  <c:v>Do more to protect and repair old buildings.</c:v>
                </c:pt>
                <c:pt idx="3">
                  <c:v>Create more museums or places where people can learn about heritage.</c:v>
                </c:pt>
                <c:pt idx="4">
                  <c:v>Give more support to people who practice old crafts and traditions.</c:v>
                </c:pt>
                <c:pt idx="5">
                  <c:v>Use social media, TV, and movies to show Dubai's heritage.</c:v>
                </c:pt>
              </c:strCache>
            </c:strRef>
          </c:cat>
          <c:val>
            <c:numRef>
              <c:f>'q29.q30,q31,q32'!$F$23:$F$28</c:f>
              <c:numCache>
                <c:formatCode>General</c:formatCode>
                <c:ptCount val="6"/>
                <c:pt idx="3" formatCode="0%">
                  <c:v>1.6129032258064516E-2</c:v>
                </c:pt>
              </c:numCache>
            </c:numRef>
          </c:val>
          <c:extLst>
            <c:ext xmlns:c16="http://schemas.microsoft.com/office/drawing/2014/chart" uri="{C3380CC4-5D6E-409C-BE32-E72D297353CC}">
              <c16:uniqueId val="{00000004-4681-4E8F-B036-A5072D3E0F39}"/>
            </c:ext>
          </c:extLst>
        </c:ser>
        <c:dLbls>
          <c:showLegendKey val="0"/>
          <c:showVal val="0"/>
          <c:showCatName val="0"/>
          <c:showSerName val="0"/>
          <c:showPercent val="0"/>
          <c:showBubbleSize val="0"/>
        </c:dLbls>
        <c:gapWidth val="219"/>
        <c:overlap val="-27"/>
        <c:axId val="1639679263"/>
        <c:axId val="1639671327"/>
      </c:barChart>
      <c:catAx>
        <c:axId val="163967926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39671327"/>
        <c:crosses val="autoZero"/>
        <c:auto val="1"/>
        <c:lblAlgn val="ctr"/>
        <c:lblOffset val="100"/>
        <c:noMultiLvlLbl val="0"/>
      </c:catAx>
      <c:valAx>
        <c:axId val="163967132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39679263"/>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How easy is for you to have access to heritage places or activities?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'q29.q30,q31,q32'!$B$32</c:f>
              <c:strCache>
                <c:ptCount val="1"/>
                <c:pt idx="0">
                  <c:v>Very easy</c:v>
                </c:pt>
              </c:strCache>
            </c:strRef>
          </c:tx>
          <c:spPr>
            <a:solidFill>
              <a:schemeClr val="accent1"/>
            </a:solidFill>
            <a:ln>
              <a:noFill/>
            </a:ln>
            <a:effectLst/>
          </c:spPr>
          <c:invertIfNegative val="0"/>
          <c:cat>
            <c:strRef>
              <c:f>'q29.q30,q31,q32'!$A$33:$A$42</c:f>
              <c:strCache>
                <c:ptCount val="10"/>
                <c:pt idx="0">
                  <c:v>Heritage place</c:v>
                </c:pt>
                <c:pt idx="1">
                  <c:v>Religious buildings</c:v>
                </c:pt>
                <c:pt idx="2">
                  <c:v>Festivals/Public Events/Celebrations</c:v>
                </c:pt>
                <c:pt idx="3">
                  <c:v>Museums</c:v>
                </c:pt>
                <c:pt idx="4">
                  <c:v>Art Galleries</c:v>
                </c:pt>
                <c:pt idx="5">
                  <c:v>Wildlife Sanctuaries</c:v>
                </c:pt>
                <c:pt idx="6">
                  <c:v>Desert Conservation Reserves</c:v>
                </c:pt>
                <c:pt idx="7">
                  <c:v>Landmarks</c:v>
                </c:pt>
                <c:pt idx="8">
                  <c:v>Markets/ Souqs</c:v>
                </c:pt>
                <c:pt idx="9">
                  <c:v>Archeological Sites</c:v>
                </c:pt>
              </c:strCache>
            </c:strRef>
          </c:cat>
          <c:val>
            <c:numRef>
              <c:f>'q29.q30,q31,q32'!$B$33:$B$42</c:f>
              <c:numCache>
                <c:formatCode>0%</c:formatCode>
                <c:ptCount val="10"/>
                <c:pt idx="0">
                  <c:v>0.30645161290322581</c:v>
                </c:pt>
                <c:pt idx="1">
                  <c:v>0.29268292682926828</c:v>
                </c:pt>
                <c:pt idx="2">
                  <c:v>0.37096774193548387</c:v>
                </c:pt>
                <c:pt idx="3">
                  <c:v>0.38709677419354838</c:v>
                </c:pt>
                <c:pt idx="4">
                  <c:v>0.34399999999999997</c:v>
                </c:pt>
                <c:pt idx="5">
                  <c:v>0.28000000000000003</c:v>
                </c:pt>
                <c:pt idx="6">
                  <c:v>0.26400000000000001</c:v>
                </c:pt>
                <c:pt idx="7">
                  <c:v>0.47199999999999998</c:v>
                </c:pt>
                <c:pt idx="8">
                  <c:v>0.504</c:v>
                </c:pt>
                <c:pt idx="9">
                  <c:v>0.23200000000000001</c:v>
                </c:pt>
              </c:numCache>
            </c:numRef>
          </c:val>
          <c:extLst>
            <c:ext xmlns:c16="http://schemas.microsoft.com/office/drawing/2014/chart" uri="{C3380CC4-5D6E-409C-BE32-E72D297353CC}">
              <c16:uniqueId val="{00000000-C12E-4B74-A451-D784958B4BB1}"/>
            </c:ext>
          </c:extLst>
        </c:ser>
        <c:ser>
          <c:idx val="1"/>
          <c:order val="1"/>
          <c:tx>
            <c:strRef>
              <c:f>'q29.q30,q31,q32'!$C$32</c:f>
              <c:strCache>
                <c:ptCount val="1"/>
                <c:pt idx="0">
                  <c:v>Easy</c:v>
                </c:pt>
              </c:strCache>
            </c:strRef>
          </c:tx>
          <c:spPr>
            <a:solidFill>
              <a:schemeClr val="accent2"/>
            </a:solidFill>
            <a:ln>
              <a:noFill/>
            </a:ln>
            <a:effectLst/>
          </c:spPr>
          <c:invertIfNegative val="0"/>
          <c:cat>
            <c:strRef>
              <c:f>'q29.q30,q31,q32'!$A$33:$A$42</c:f>
              <c:strCache>
                <c:ptCount val="10"/>
                <c:pt idx="0">
                  <c:v>Heritage place</c:v>
                </c:pt>
                <c:pt idx="1">
                  <c:v>Religious buildings</c:v>
                </c:pt>
                <c:pt idx="2">
                  <c:v>Festivals/Public Events/Celebrations</c:v>
                </c:pt>
                <c:pt idx="3">
                  <c:v>Museums</c:v>
                </c:pt>
                <c:pt idx="4">
                  <c:v>Art Galleries</c:v>
                </c:pt>
                <c:pt idx="5">
                  <c:v>Wildlife Sanctuaries</c:v>
                </c:pt>
                <c:pt idx="6">
                  <c:v>Desert Conservation Reserves</c:v>
                </c:pt>
                <c:pt idx="7">
                  <c:v>Landmarks</c:v>
                </c:pt>
                <c:pt idx="8">
                  <c:v>Markets/ Souqs</c:v>
                </c:pt>
                <c:pt idx="9">
                  <c:v>Archeological Sites</c:v>
                </c:pt>
              </c:strCache>
            </c:strRef>
          </c:cat>
          <c:val>
            <c:numRef>
              <c:f>'q29.q30,q31,q32'!$C$33:$C$42</c:f>
              <c:numCache>
                <c:formatCode>0%</c:formatCode>
                <c:ptCount val="10"/>
                <c:pt idx="0">
                  <c:v>0.41129032258064518</c:v>
                </c:pt>
                <c:pt idx="1">
                  <c:v>0.3983739837398374</c:v>
                </c:pt>
                <c:pt idx="2">
                  <c:v>0.49193548387096775</c:v>
                </c:pt>
                <c:pt idx="3">
                  <c:v>0.43548387096774194</c:v>
                </c:pt>
                <c:pt idx="4">
                  <c:v>0.44</c:v>
                </c:pt>
                <c:pt idx="5">
                  <c:v>0.4</c:v>
                </c:pt>
                <c:pt idx="6">
                  <c:v>0.35199999999999998</c:v>
                </c:pt>
                <c:pt idx="7">
                  <c:v>0.35199999999999998</c:v>
                </c:pt>
                <c:pt idx="8">
                  <c:v>0.38400000000000001</c:v>
                </c:pt>
                <c:pt idx="9">
                  <c:v>0.45600000000000002</c:v>
                </c:pt>
              </c:numCache>
            </c:numRef>
          </c:val>
          <c:extLst>
            <c:ext xmlns:c16="http://schemas.microsoft.com/office/drawing/2014/chart" uri="{C3380CC4-5D6E-409C-BE32-E72D297353CC}">
              <c16:uniqueId val="{00000001-C12E-4B74-A451-D784958B4BB1}"/>
            </c:ext>
          </c:extLst>
        </c:ser>
        <c:ser>
          <c:idx val="2"/>
          <c:order val="2"/>
          <c:tx>
            <c:strRef>
              <c:f>'q29.q30,q31,q32'!$D$32</c:f>
              <c:strCache>
                <c:ptCount val="1"/>
                <c:pt idx="0">
                  <c:v>Somewhat easy</c:v>
                </c:pt>
              </c:strCache>
            </c:strRef>
          </c:tx>
          <c:spPr>
            <a:solidFill>
              <a:schemeClr val="accent3"/>
            </a:solidFill>
            <a:ln>
              <a:noFill/>
            </a:ln>
            <a:effectLst/>
          </c:spPr>
          <c:invertIfNegative val="0"/>
          <c:cat>
            <c:strRef>
              <c:f>'q29.q30,q31,q32'!$A$33:$A$42</c:f>
              <c:strCache>
                <c:ptCount val="10"/>
                <c:pt idx="0">
                  <c:v>Heritage place</c:v>
                </c:pt>
                <c:pt idx="1">
                  <c:v>Religious buildings</c:v>
                </c:pt>
                <c:pt idx="2">
                  <c:v>Festivals/Public Events/Celebrations</c:v>
                </c:pt>
                <c:pt idx="3">
                  <c:v>Museums</c:v>
                </c:pt>
                <c:pt idx="4">
                  <c:v>Art Galleries</c:v>
                </c:pt>
                <c:pt idx="5">
                  <c:v>Wildlife Sanctuaries</c:v>
                </c:pt>
                <c:pt idx="6">
                  <c:v>Desert Conservation Reserves</c:v>
                </c:pt>
                <c:pt idx="7">
                  <c:v>Landmarks</c:v>
                </c:pt>
                <c:pt idx="8">
                  <c:v>Markets/ Souqs</c:v>
                </c:pt>
                <c:pt idx="9">
                  <c:v>Archeological Sites</c:v>
                </c:pt>
              </c:strCache>
            </c:strRef>
          </c:cat>
          <c:val>
            <c:numRef>
              <c:f>'q29.q30,q31,q32'!$D$33:$D$42</c:f>
              <c:numCache>
                <c:formatCode>0%</c:formatCode>
                <c:ptCount val="10"/>
                <c:pt idx="0">
                  <c:v>0.22580645161290322</c:v>
                </c:pt>
                <c:pt idx="1">
                  <c:v>0.23577235772357724</c:v>
                </c:pt>
                <c:pt idx="2">
                  <c:v>0.12903225806451613</c:v>
                </c:pt>
                <c:pt idx="3">
                  <c:v>0.15322580645161291</c:v>
                </c:pt>
                <c:pt idx="4">
                  <c:v>0.184</c:v>
                </c:pt>
                <c:pt idx="5">
                  <c:v>0.248</c:v>
                </c:pt>
                <c:pt idx="6">
                  <c:v>0.27200000000000002</c:v>
                </c:pt>
                <c:pt idx="7">
                  <c:v>0.14399999999999999</c:v>
                </c:pt>
                <c:pt idx="8">
                  <c:v>0.104</c:v>
                </c:pt>
                <c:pt idx="9">
                  <c:v>0.216</c:v>
                </c:pt>
              </c:numCache>
            </c:numRef>
          </c:val>
          <c:extLst>
            <c:ext xmlns:c16="http://schemas.microsoft.com/office/drawing/2014/chart" uri="{C3380CC4-5D6E-409C-BE32-E72D297353CC}">
              <c16:uniqueId val="{00000002-C12E-4B74-A451-D784958B4BB1}"/>
            </c:ext>
          </c:extLst>
        </c:ser>
        <c:ser>
          <c:idx val="3"/>
          <c:order val="3"/>
          <c:tx>
            <c:strRef>
              <c:f>'q29.q30,q31,q32'!$E$32</c:f>
              <c:strCache>
                <c:ptCount val="1"/>
                <c:pt idx="0">
                  <c:v>Not easy</c:v>
                </c:pt>
              </c:strCache>
            </c:strRef>
          </c:tx>
          <c:spPr>
            <a:solidFill>
              <a:schemeClr val="accent4"/>
            </a:solidFill>
            <a:ln>
              <a:noFill/>
            </a:ln>
            <a:effectLst/>
          </c:spPr>
          <c:invertIfNegative val="0"/>
          <c:cat>
            <c:strRef>
              <c:f>'q29.q30,q31,q32'!$A$33:$A$42</c:f>
              <c:strCache>
                <c:ptCount val="10"/>
                <c:pt idx="0">
                  <c:v>Heritage place</c:v>
                </c:pt>
                <c:pt idx="1">
                  <c:v>Religious buildings</c:v>
                </c:pt>
                <c:pt idx="2">
                  <c:v>Festivals/Public Events/Celebrations</c:v>
                </c:pt>
                <c:pt idx="3">
                  <c:v>Museums</c:v>
                </c:pt>
                <c:pt idx="4">
                  <c:v>Art Galleries</c:v>
                </c:pt>
                <c:pt idx="5">
                  <c:v>Wildlife Sanctuaries</c:v>
                </c:pt>
                <c:pt idx="6">
                  <c:v>Desert Conservation Reserves</c:v>
                </c:pt>
                <c:pt idx="7">
                  <c:v>Landmarks</c:v>
                </c:pt>
                <c:pt idx="8">
                  <c:v>Markets/ Souqs</c:v>
                </c:pt>
                <c:pt idx="9">
                  <c:v>Archeological Sites</c:v>
                </c:pt>
              </c:strCache>
            </c:strRef>
          </c:cat>
          <c:val>
            <c:numRef>
              <c:f>'q29.q30,q31,q32'!$E$33:$E$42</c:f>
              <c:numCache>
                <c:formatCode>0%</c:formatCode>
                <c:ptCount val="10"/>
                <c:pt idx="0">
                  <c:v>5.6451612903225805E-2</c:v>
                </c:pt>
                <c:pt idx="1">
                  <c:v>5.6910569105691054E-2</c:v>
                </c:pt>
                <c:pt idx="2">
                  <c:v>8.0645161290322578E-3</c:v>
                </c:pt>
                <c:pt idx="3">
                  <c:v>2.4193548387096774E-2</c:v>
                </c:pt>
                <c:pt idx="4">
                  <c:v>3.2000000000000001E-2</c:v>
                </c:pt>
                <c:pt idx="5">
                  <c:v>6.4000000000000001E-2</c:v>
                </c:pt>
                <c:pt idx="6">
                  <c:v>0.104</c:v>
                </c:pt>
                <c:pt idx="7">
                  <c:v>3.2000000000000001E-2</c:v>
                </c:pt>
                <c:pt idx="8">
                  <c:v>8.0000000000000002E-3</c:v>
                </c:pt>
                <c:pt idx="9">
                  <c:v>9.6000000000000002E-2</c:v>
                </c:pt>
              </c:numCache>
            </c:numRef>
          </c:val>
          <c:extLst>
            <c:ext xmlns:c16="http://schemas.microsoft.com/office/drawing/2014/chart" uri="{C3380CC4-5D6E-409C-BE32-E72D297353CC}">
              <c16:uniqueId val="{00000003-C12E-4B74-A451-D784958B4BB1}"/>
            </c:ext>
          </c:extLst>
        </c:ser>
        <c:ser>
          <c:idx val="4"/>
          <c:order val="4"/>
          <c:tx>
            <c:strRef>
              <c:f>'q29.q30,q31,q32'!$F$32</c:f>
              <c:strCache>
                <c:ptCount val="1"/>
                <c:pt idx="0">
                  <c:v>Impossible</c:v>
                </c:pt>
              </c:strCache>
            </c:strRef>
          </c:tx>
          <c:spPr>
            <a:solidFill>
              <a:schemeClr val="accent5"/>
            </a:solidFill>
            <a:ln>
              <a:noFill/>
            </a:ln>
            <a:effectLst/>
          </c:spPr>
          <c:invertIfNegative val="0"/>
          <c:cat>
            <c:strRef>
              <c:f>'q29.q30,q31,q32'!$A$33:$A$42</c:f>
              <c:strCache>
                <c:ptCount val="10"/>
                <c:pt idx="0">
                  <c:v>Heritage place</c:v>
                </c:pt>
                <c:pt idx="1">
                  <c:v>Religious buildings</c:v>
                </c:pt>
                <c:pt idx="2">
                  <c:v>Festivals/Public Events/Celebrations</c:v>
                </c:pt>
                <c:pt idx="3">
                  <c:v>Museums</c:v>
                </c:pt>
                <c:pt idx="4">
                  <c:v>Art Galleries</c:v>
                </c:pt>
                <c:pt idx="5">
                  <c:v>Wildlife Sanctuaries</c:v>
                </c:pt>
                <c:pt idx="6">
                  <c:v>Desert Conservation Reserves</c:v>
                </c:pt>
                <c:pt idx="7">
                  <c:v>Landmarks</c:v>
                </c:pt>
                <c:pt idx="8">
                  <c:v>Markets/ Souqs</c:v>
                </c:pt>
                <c:pt idx="9">
                  <c:v>Archeological Sites</c:v>
                </c:pt>
              </c:strCache>
            </c:strRef>
          </c:cat>
          <c:val>
            <c:numRef>
              <c:f>'q29.q30,q31,q32'!$F$33:$F$42</c:f>
              <c:numCache>
                <c:formatCode>0%</c:formatCode>
                <c:ptCount val="10"/>
                <c:pt idx="1">
                  <c:v>1.6260162601626018E-2</c:v>
                </c:pt>
                <c:pt idx="5">
                  <c:v>8.0000000000000002E-3</c:v>
                </c:pt>
                <c:pt idx="6">
                  <c:v>8.0000000000000002E-3</c:v>
                </c:pt>
              </c:numCache>
            </c:numRef>
          </c:val>
          <c:extLst>
            <c:ext xmlns:c16="http://schemas.microsoft.com/office/drawing/2014/chart" uri="{C3380CC4-5D6E-409C-BE32-E72D297353CC}">
              <c16:uniqueId val="{00000004-C12E-4B74-A451-D784958B4BB1}"/>
            </c:ext>
          </c:extLst>
        </c:ser>
        <c:dLbls>
          <c:showLegendKey val="0"/>
          <c:showVal val="0"/>
          <c:showCatName val="0"/>
          <c:showSerName val="0"/>
          <c:showPercent val="0"/>
          <c:showBubbleSize val="0"/>
        </c:dLbls>
        <c:gapWidth val="219"/>
        <c:overlap val="-27"/>
        <c:axId val="1639679263"/>
        <c:axId val="1639671327"/>
      </c:barChart>
      <c:catAx>
        <c:axId val="163967926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39671327"/>
        <c:crosses val="autoZero"/>
        <c:auto val="1"/>
        <c:lblAlgn val="ctr"/>
        <c:lblOffset val="100"/>
        <c:noMultiLvlLbl val="0"/>
      </c:catAx>
      <c:valAx>
        <c:axId val="163967132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39679263"/>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sz="1400" cap="none" baseline="0"/>
              <a:t>How important is it to you that Dubai protects its heritage – meaning its old places, traditions, skills, and stories from ALL cultures that are part of the city?</a:t>
            </a:r>
          </a:p>
        </c:rich>
      </c:tx>
      <c:layout>
        <c:manualLayout>
          <c:xMode val="edge"/>
          <c:yMode val="edge"/>
          <c:x val="0.1208200438552776"/>
          <c:y val="4.6296296296296294E-3"/>
        </c:manualLayout>
      </c:layout>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1.2278873656328061E-2"/>
          <c:y val="0.31482903178769317"/>
          <c:w val="0.80497539936391727"/>
          <c:h val="0.61233267716535433"/>
        </c:manualLayout>
      </c:layout>
      <c:pie3DChart>
        <c:varyColors val="1"/>
        <c:ser>
          <c:idx val="1"/>
          <c:order val="1"/>
          <c:tx>
            <c:strRef>
              <c:f>'q25,q26,q27,q28'!$C$1</c:f>
              <c:strCache>
                <c:ptCount val="1"/>
                <c:pt idx="0">
                  <c:v>percent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6C3D-4672-9709-1627D34FB459}"/>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6C3D-4672-9709-1627D34FB459}"/>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6C3D-4672-9709-1627D34FB459}"/>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6C3D-4672-9709-1627D34FB459}"/>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2-6C3D-4672-9709-1627D34FB459}"/>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3-6C3D-4672-9709-1627D34FB459}"/>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4-6C3D-4672-9709-1627D34FB459}"/>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5-6C3D-4672-9709-1627D34FB459}"/>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'q25,q26,q27,q28'!$A$2:$A$5</c:f>
              <c:strCache>
                <c:ptCount val="4"/>
                <c:pt idx="0">
                  <c:v>Very important.</c:v>
                </c:pt>
                <c:pt idx="1">
                  <c:v>Quite important.</c:v>
                </c:pt>
                <c:pt idx="2">
                  <c:v>Not sure / It's okay.</c:v>
                </c:pt>
                <c:pt idx="3">
                  <c:v>Not very important.</c:v>
                </c:pt>
              </c:strCache>
            </c:strRef>
          </c:cat>
          <c:val>
            <c:numRef>
              <c:f>'q25,q26,q27,q28'!$C$2:$C$5</c:f>
              <c:numCache>
                <c:formatCode>0%</c:formatCode>
                <c:ptCount val="4"/>
                <c:pt idx="0">
                  <c:v>0.64227642276422769</c:v>
                </c:pt>
                <c:pt idx="1">
                  <c:v>0.22764227642276422</c:v>
                </c:pt>
                <c:pt idx="2">
                  <c:v>0.11382113821138211</c:v>
                </c:pt>
                <c:pt idx="3">
                  <c:v>1.6260162601626018E-2</c:v>
                </c:pt>
              </c:numCache>
            </c:numRef>
          </c:val>
          <c:extLst>
            <c:ext xmlns:c16="http://schemas.microsoft.com/office/drawing/2014/chart" uri="{C3380CC4-5D6E-409C-BE32-E72D297353CC}">
              <c16:uniqueId val="{00000001-6C3D-4672-9709-1627D34FB459}"/>
            </c:ext>
          </c:extLst>
        </c:ser>
        <c:dLbls>
          <c:dLblPos val="outEnd"/>
          <c:showLegendKey val="0"/>
          <c:showVal val="0"/>
          <c:showCatName val="1"/>
          <c:showSerName val="0"/>
          <c:showPercent val="0"/>
          <c:showBubbleSize val="0"/>
          <c:showLeaderLines val="1"/>
        </c:dLbls>
        <c:extLst>
          <c:ext xmlns:c15="http://schemas.microsoft.com/office/drawing/2012/chart" uri="{02D57815-91ED-43cb-92C2-25804820EDAC}">
            <c15:filteredPieSeries>
              <c15:ser>
                <c:idx val="0"/>
                <c:order val="0"/>
                <c:tx>
                  <c:strRef>
                    <c:extLst>
                      <c:ext uri="{02D57815-91ED-43cb-92C2-25804820EDAC}">
                        <c15:formulaRef>
                          <c15:sqref>'q25,q26,q27,q28'!$B$1</c15:sqref>
                        </c15:formulaRef>
                      </c:ext>
                    </c:extLst>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6-6C3D-4672-9709-1627D34FB459}"/>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6C3D-4672-9709-1627D34FB459}"/>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8-6C3D-4672-9709-1627D34FB459}"/>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9-6C3D-4672-9709-1627D34FB459}"/>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6-6C3D-4672-9709-1627D34FB459}"/>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7-6C3D-4672-9709-1627D34FB459}"/>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8-6C3D-4672-9709-1627D34FB459}"/>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9-6C3D-4672-9709-1627D34FB459}"/>
                      </c:ext>
                    </c:extLst>
                  </c:dLbl>
                  <c:spPr>
                    <a:noFill/>
                    <a:ln>
                      <a:noFill/>
                    </a:ln>
                    <a:effectLst/>
                  </c:spPr>
                  <c:dLblPos val="outEnd"/>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'q25,q26,q27,q28'!$A$2:$A$5</c15:sqref>
                        </c15:formulaRef>
                      </c:ext>
                    </c:extLst>
                    <c:strCache>
                      <c:ptCount val="4"/>
                      <c:pt idx="0">
                        <c:v>Very important.</c:v>
                      </c:pt>
                      <c:pt idx="1">
                        <c:v>Quite important.</c:v>
                      </c:pt>
                      <c:pt idx="2">
                        <c:v>Not sure / It's okay.</c:v>
                      </c:pt>
                      <c:pt idx="3">
                        <c:v>Not very important.</c:v>
                      </c:pt>
                    </c:strCache>
                  </c:strRef>
                </c:cat>
                <c:val>
                  <c:numRef>
                    <c:extLst>
                      <c:ext uri="{02D57815-91ED-43cb-92C2-25804820EDAC}">
                        <c15:formulaRef>
                          <c15:sqref>'q25,q26,q27,q28'!$B$2:$B$5</c15:sqref>
                        </c15:formulaRef>
                      </c:ext>
                    </c:extLst>
                    <c:numCache>
                      <c:formatCode>General</c:formatCode>
                      <c:ptCount val="4"/>
                      <c:pt idx="0">
                        <c:v>79</c:v>
                      </c:pt>
                      <c:pt idx="1">
                        <c:v>28</c:v>
                      </c:pt>
                      <c:pt idx="2">
                        <c:v>14</c:v>
                      </c:pt>
                      <c:pt idx="3">
                        <c:v>2</c:v>
                      </c:pt>
                    </c:numCache>
                  </c:numRef>
                </c:val>
                <c:extLst>
                  <c:ext xmlns:c16="http://schemas.microsoft.com/office/drawing/2014/chart" uri="{C3380CC4-5D6E-409C-BE32-E72D297353CC}">
                    <c16:uniqueId val="{00000000-6C3D-4672-9709-1627D34FB459}"/>
                  </c:ext>
                </c:extLst>
              </c15:ser>
            </c15:filteredPieSeries>
          </c:ext>
        </c:extLst>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sz="1400" cap="none" baseline="0"/>
              <a:t>How much do you think Dubai's heritage matters to what Dubai is like today and how the world sees Dubai?</a:t>
            </a:r>
          </a:p>
        </c:rich>
      </c:tx>
      <c:layout>
        <c:manualLayout>
          <c:xMode val="edge"/>
          <c:yMode val="edge"/>
          <c:x val="0.1208200438552776"/>
          <c:y val="4.6296296296296294E-3"/>
        </c:manualLayout>
      </c:layout>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1.2278873656328061E-2"/>
          <c:y val="0.31482903178769317"/>
          <c:w val="0.80497539936391727"/>
          <c:h val="0.61233267716535433"/>
        </c:manualLayout>
      </c:layout>
      <c:pie3DChart>
        <c:varyColors val="1"/>
        <c:ser>
          <c:idx val="1"/>
          <c:order val="1"/>
          <c:tx>
            <c:strRef>
              <c:f>'q25,q26,q27,q28'!$C$9</c:f>
              <c:strCache>
                <c:ptCount val="1"/>
                <c:pt idx="0">
                  <c:v>percent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0369-4285-B0DB-9A3F93F62906}"/>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0369-4285-B0DB-9A3F93F62906}"/>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0369-4285-B0DB-9A3F93F62906}"/>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0369-4285-B0DB-9A3F93F62906}"/>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2-0369-4285-B0DB-9A3F93F62906}"/>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1-0369-4285-B0DB-9A3F93F62906}"/>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3-0369-4285-B0DB-9A3F93F62906}"/>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5-0369-4285-B0DB-9A3F93F62906}"/>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7-0369-4285-B0DB-9A3F93F62906}"/>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12-0369-4285-B0DB-9A3F93F62906}"/>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'q25,q26,q27,q28'!$A$10:$A$14</c:f>
              <c:strCache>
                <c:ptCount val="5"/>
                <c:pt idx="0">
                  <c:v>It matters a lot.</c:v>
                </c:pt>
                <c:pt idx="1">
                  <c:v>It matters somewhat.</c:v>
                </c:pt>
                <c:pt idx="2">
                  <c:v>It matters a little.</c:v>
                </c:pt>
                <c:pt idx="3">
                  <c:v>It doesn't matter much.</c:v>
                </c:pt>
                <c:pt idx="4">
                  <c:v>I'm not sure.</c:v>
                </c:pt>
              </c:strCache>
            </c:strRef>
          </c:cat>
          <c:val>
            <c:numRef>
              <c:f>'q25,q26,q27,q28'!$C$10:$C$14</c:f>
              <c:numCache>
                <c:formatCode>0%</c:formatCode>
                <c:ptCount val="5"/>
                <c:pt idx="0">
                  <c:v>0.61788617886178865</c:v>
                </c:pt>
                <c:pt idx="1">
                  <c:v>0.27642276422764228</c:v>
                </c:pt>
                <c:pt idx="2">
                  <c:v>6.5040650406504072E-2</c:v>
                </c:pt>
                <c:pt idx="3">
                  <c:v>2.4390243902439025E-2</c:v>
                </c:pt>
                <c:pt idx="4">
                  <c:v>1.6260162601626018E-2</c:v>
                </c:pt>
              </c:numCache>
            </c:numRef>
          </c:val>
          <c:extLst>
            <c:ext xmlns:c16="http://schemas.microsoft.com/office/drawing/2014/chart" uri="{C3380CC4-5D6E-409C-BE32-E72D297353CC}">
              <c16:uniqueId val="{00000008-0369-4285-B0DB-9A3F93F62906}"/>
            </c:ext>
          </c:extLst>
        </c:ser>
        <c:dLbls>
          <c:dLblPos val="outEnd"/>
          <c:showLegendKey val="0"/>
          <c:showVal val="0"/>
          <c:showCatName val="1"/>
          <c:showSerName val="0"/>
          <c:showPercent val="0"/>
          <c:showBubbleSize val="0"/>
          <c:showLeaderLines val="1"/>
        </c:dLbls>
        <c:extLst>
          <c:ext xmlns:c15="http://schemas.microsoft.com/office/drawing/2012/chart" uri="{02D57815-91ED-43cb-92C2-25804820EDAC}">
            <c15:filteredPieSeries>
              <c15:ser>
                <c:idx val="0"/>
                <c:order val="0"/>
                <c:tx>
                  <c:strRef>
                    <c:extLst>
                      <c:ext uri="{02D57815-91ED-43cb-92C2-25804820EDAC}">
                        <c15:formulaRef>
                          <c15:sqref>'q25,q26,q27,q28'!$B$9</c15:sqref>
                        </c15:formulaRef>
                      </c:ext>
                    </c:extLst>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A-0369-4285-B0DB-9A3F93F62906}"/>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C-0369-4285-B0DB-9A3F93F62906}"/>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E-0369-4285-B0DB-9A3F93F62906}"/>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0-0369-4285-B0DB-9A3F93F62906}"/>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3-0369-4285-B0DB-9A3F93F62906}"/>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A-0369-4285-B0DB-9A3F93F62906}"/>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C-0369-4285-B0DB-9A3F93F62906}"/>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E-0369-4285-B0DB-9A3F93F62906}"/>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10-0369-4285-B0DB-9A3F93F62906}"/>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13-0369-4285-B0DB-9A3F93F62906}"/>
                      </c:ext>
                    </c:extLst>
                  </c:dLbl>
                  <c:spPr>
                    <a:noFill/>
                    <a:ln>
                      <a:noFill/>
                    </a:ln>
                    <a:effectLst/>
                  </c:spPr>
                  <c:dLblPos val="outEnd"/>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'q25,q26,q27,q28'!$A$10:$A$14</c15:sqref>
                        </c15:formulaRef>
                      </c:ext>
                    </c:extLst>
                    <c:strCache>
                      <c:ptCount val="5"/>
                      <c:pt idx="0">
                        <c:v>It matters a lot.</c:v>
                      </c:pt>
                      <c:pt idx="1">
                        <c:v>It matters somewhat.</c:v>
                      </c:pt>
                      <c:pt idx="2">
                        <c:v>It matters a little.</c:v>
                      </c:pt>
                      <c:pt idx="3">
                        <c:v>It doesn't matter much.</c:v>
                      </c:pt>
                      <c:pt idx="4">
                        <c:v>I'm not sure.</c:v>
                      </c:pt>
                    </c:strCache>
                  </c:strRef>
                </c:cat>
                <c:val>
                  <c:numRef>
                    <c:extLst>
                      <c:ext uri="{02D57815-91ED-43cb-92C2-25804820EDAC}">
                        <c15:formulaRef>
                          <c15:sqref>'q25,q26,q27,q28'!$B$10:$B$14</c15:sqref>
                        </c15:formulaRef>
                      </c:ext>
                    </c:extLst>
                    <c:numCache>
                      <c:formatCode>General</c:formatCode>
                      <c:ptCount val="5"/>
                      <c:pt idx="0">
                        <c:v>76</c:v>
                      </c:pt>
                      <c:pt idx="1">
                        <c:v>34</c:v>
                      </c:pt>
                      <c:pt idx="2">
                        <c:v>8</c:v>
                      </c:pt>
                      <c:pt idx="3">
                        <c:v>3</c:v>
                      </c:pt>
                      <c:pt idx="4">
                        <c:v>2</c:v>
                      </c:pt>
                    </c:numCache>
                  </c:numRef>
                </c:val>
                <c:extLst>
                  <c:ext xmlns:c16="http://schemas.microsoft.com/office/drawing/2014/chart" uri="{C3380CC4-5D6E-409C-BE32-E72D297353CC}">
                    <c16:uniqueId val="{00000011-0369-4285-B0DB-9A3F93F62906}"/>
                  </c:ext>
                </c:extLst>
              </c15:ser>
            </c15:filteredPieSeries>
          </c:ext>
        </c:extLst>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sz="1400" cap="none" baseline="0"/>
              <a:t>"The mix of many cultures in Dubai, and the traditions these cultures bring, is a special part of Dubai's heritage for today and the future."</a:t>
            </a:r>
          </a:p>
        </c:rich>
      </c:tx>
      <c:layout>
        <c:manualLayout>
          <c:xMode val="edge"/>
          <c:yMode val="edge"/>
          <c:x val="0.1208200438552776"/>
          <c:y val="4.6296296296296294E-3"/>
        </c:manualLayout>
      </c:layout>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1.2278873656328061E-2"/>
          <c:y val="0.31482903178769317"/>
          <c:w val="0.80497539936391727"/>
          <c:h val="0.61233267716535433"/>
        </c:manualLayout>
      </c:layout>
      <c:pie3DChart>
        <c:varyColors val="1"/>
        <c:ser>
          <c:idx val="1"/>
          <c:order val="1"/>
          <c:tx>
            <c:strRef>
              <c:f>'q25,q26,q27,q28'!$C$17</c:f>
              <c:strCache>
                <c:ptCount val="1"/>
                <c:pt idx="0">
                  <c:v>percent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5F3E-4741-93A3-BBC7D8CF427E}"/>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5F3E-4741-93A3-BBC7D8CF427E}"/>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5F3E-4741-93A3-BBC7D8CF427E}"/>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1-5F3E-4741-93A3-BBC7D8CF427E}"/>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3-5F3E-4741-93A3-BBC7D8CF427E}"/>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5-5F3E-4741-93A3-BBC7D8CF427E}"/>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'q25,q26,q27,q28'!$A$18:$A$20</c:f>
              <c:strCache>
                <c:ptCount val="3"/>
                <c:pt idx="0">
                  <c:v>Strongly agree – I agree a lot.</c:v>
                </c:pt>
                <c:pt idx="1">
                  <c:v>Agree.</c:v>
                </c:pt>
                <c:pt idx="2">
                  <c:v>Not sure / Neither agree nor disagree.</c:v>
                </c:pt>
              </c:strCache>
            </c:strRef>
          </c:cat>
          <c:val>
            <c:numRef>
              <c:f>'q25,q26,q27,q28'!$C$18:$C$20</c:f>
              <c:numCache>
                <c:formatCode>0%</c:formatCode>
                <c:ptCount val="3"/>
                <c:pt idx="0">
                  <c:v>0.47540983606557374</c:v>
                </c:pt>
                <c:pt idx="1">
                  <c:v>0.4344262295081967</c:v>
                </c:pt>
                <c:pt idx="2">
                  <c:v>9.0163934426229511E-2</c:v>
                </c:pt>
              </c:numCache>
            </c:numRef>
          </c:val>
          <c:extLst>
            <c:ext xmlns:c16="http://schemas.microsoft.com/office/drawing/2014/chart" uri="{C3380CC4-5D6E-409C-BE32-E72D297353CC}">
              <c16:uniqueId val="{0000000A-5F3E-4741-93A3-BBC7D8CF427E}"/>
            </c:ext>
          </c:extLst>
        </c:ser>
        <c:dLbls>
          <c:dLblPos val="outEnd"/>
          <c:showLegendKey val="0"/>
          <c:showVal val="0"/>
          <c:showCatName val="1"/>
          <c:showSerName val="0"/>
          <c:showPercent val="0"/>
          <c:showBubbleSize val="0"/>
          <c:showLeaderLines val="1"/>
        </c:dLbls>
        <c:extLst>
          <c:ext xmlns:c15="http://schemas.microsoft.com/office/drawing/2012/chart" uri="{02D57815-91ED-43cb-92C2-25804820EDAC}">
            <c15:filteredPieSeries>
              <c15:ser>
                <c:idx val="0"/>
                <c:order val="0"/>
                <c:tx>
                  <c:strRef>
                    <c:extLst>
                      <c:ext uri="{02D57815-91ED-43cb-92C2-25804820EDAC}">
                        <c15:formulaRef>
                          <c15:sqref>'q25,q26,q27,q28'!$B$17</c15:sqref>
                        </c15:formulaRef>
                      </c:ext>
                    </c:extLst>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C-5F3E-4741-93A3-BBC7D8CF427E}"/>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E-5F3E-4741-93A3-BBC7D8CF427E}"/>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0-5F3E-4741-93A3-BBC7D8CF427E}"/>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C-5F3E-4741-93A3-BBC7D8CF427E}"/>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E-5F3E-4741-93A3-BBC7D8CF427E}"/>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10-5F3E-4741-93A3-BBC7D8CF427E}"/>
                      </c:ext>
                    </c:extLst>
                  </c:dLbl>
                  <c:spPr>
                    <a:noFill/>
                    <a:ln>
                      <a:noFill/>
                    </a:ln>
                    <a:effectLst/>
                  </c:spPr>
                  <c:dLblPos val="outEnd"/>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'q25,q26,q27,q28'!$A$18:$A$20</c15:sqref>
                        </c15:formulaRef>
                      </c:ext>
                    </c:extLst>
                    <c:strCache>
                      <c:ptCount val="3"/>
                      <c:pt idx="0">
                        <c:v>Strongly agree – I agree a lot.</c:v>
                      </c:pt>
                      <c:pt idx="1">
                        <c:v>Agree.</c:v>
                      </c:pt>
                      <c:pt idx="2">
                        <c:v>Not sure / Neither agree nor disagree.</c:v>
                      </c:pt>
                    </c:strCache>
                  </c:strRef>
                </c:cat>
                <c:val>
                  <c:numRef>
                    <c:extLst>
                      <c:ext uri="{02D57815-91ED-43cb-92C2-25804820EDAC}">
                        <c15:formulaRef>
                          <c15:sqref>'q25,q26,q27,q28'!$B$18:$B$20</c15:sqref>
                        </c15:formulaRef>
                      </c:ext>
                    </c:extLst>
                    <c:numCache>
                      <c:formatCode>General</c:formatCode>
                      <c:ptCount val="3"/>
                      <c:pt idx="0">
                        <c:v>58</c:v>
                      </c:pt>
                      <c:pt idx="1">
                        <c:v>53</c:v>
                      </c:pt>
                      <c:pt idx="2">
                        <c:v>11</c:v>
                      </c:pt>
                    </c:numCache>
                  </c:numRef>
                </c:val>
                <c:extLst>
                  <c:ext xmlns:c16="http://schemas.microsoft.com/office/drawing/2014/chart" uri="{C3380CC4-5D6E-409C-BE32-E72D297353CC}">
                    <c16:uniqueId val="{00000015-5F3E-4741-93A3-BBC7D8CF427E}"/>
                  </c:ext>
                </c:extLst>
              </c15:ser>
            </c15:filteredPieSeries>
          </c:ext>
        </c:extLst>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sz="1400" cap="none" baseline="0"/>
              <a:t>How important is it for Dubai to officially recognize and help protect the cultural traditions and contributions of all the different communities living here?</a:t>
            </a:r>
          </a:p>
        </c:rich>
      </c:tx>
      <c:layout>
        <c:manualLayout>
          <c:xMode val="edge"/>
          <c:yMode val="edge"/>
          <c:x val="0.1208200438552776"/>
          <c:y val="4.6296296296296294E-3"/>
        </c:manualLayout>
      </c:layout>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9328741012979626E-3"/>
          <c:y val="0.35649569845435986"/>
          <c:w val="0.80497539936391727"/>
          <c:h val="0.61233267716535433"/>
        </c:manualLayout>
      </c:layout>
      <c:pie3DChart>
        <c:varyColors val="1"/>
        <c:ser>
          <c:idx val="1"/>
          <c:order val="1"/>
          <c:tx>
            <c:strRef>
              <c:f>'q25,q26,q27,q28'!$C$25</c:f>
              <c:strCache>
                <c:ptCount val="1"/>
                <c:pt idx="0">
                  <c:v>percent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4BA4-442E-9360-A3FCDD542DFA}"/>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4BA4-442E-9360-A3FCDD542DFA}"/>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4BA4-442E-9360-A3FCDD542DFA}"/>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E-4BA4-442E-9360-A3FCDD542DFA}"/>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F-4BA4-442E-9360-A3FCDD542DFA}"/>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1-4BA4-442E-9360-A3FCDD542DFA}"/>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3-4BA4-442E-9360-A3FCDD542DFA}"/>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5-4BA4-442E-9360-A3FCDD542DFA}"/>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E-4BA4-442E-9360-A3FCDD542DFA}"/>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F-4BA4-442E-9360-A3FCDD542DFA}"/>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'q25,q26,q27,q28'!$A$26:$A$30</c:f>
              <c:strCache>
                <c:ptCount val="5"/>
                <c:pt idx="0">
                  <c:v>Very important.</c:v>
                </c:pt>
                <c:pt idx="1">
                  <c:v>Important.</c:v>
                </c:pt>
                <c:pt idx="2">
                  <c:v>Not sure / It's okay either way.</c:v>
                </c:pt>
                <c:pt idx="3">
                  <c:v>Not very important.</c:v>
                </c:pt>
                <c:pt idx="4">
                  <c:v>Not important at all.</c:v>
                </c:pt>
              </c:strCache>
            </c:strRef>
          </c:cat>
          <c:val>
            <c:numRef>
              <c:f>'q25,q26,q27,q28'!$C$26:$C$30</c:f>
              <c:numCache>
                <c:formatCode>0%</c:formatCode>
                <c:ptCount val="5"/>
                <c:pt idx="0">
                  <c:v>0.56451612903225812</c:v>
                </c:pt>
                <c:pt idx="1">
                  <c:v>0.33870967741935482</c:v>
                </c:pt>
                <c:pt idx="2">
                  <c:v>7.2580645161290328E-2</c:v>
                </c:pt>
                <c:pt idx="3">
                  <c:v>1.6129032258064516E-2</c:v>
                </c:pt>
                <c:pt idx="4">
                  <c:v>8.0645161290322578E-3</c:v>
                </c:pt>
              </c:numCache>
            </c:numRef>
          </c:val>
          <c:extLst>
            <c:ext xmlns:c16="http://schemas.microsoft.com/office/drawing/2014/chart" uri="{C3380CC4-5D6E-409C-BE32-E72D297353CC}">
              <c16:uniqueId val="{00000006-4BA4-442E-9360-A3FCDD542DFA}"/>
            </c:ext>
          </c:extLst>
        </c:ser>
        <c:dLbls>
          <c:dLblPos val="outEnd"/>
          <c:showLegendKey val="0"/>
          <c:showVal val="0"/>
          <c:showCatName val="1"/>
          <c:showSerName val="0"/>
          <c:showPercent val="0"/>
          <c:showBubbleSize val="0"/>
          <c:showLeaderLines val="1"/>
        </c:dLbls>
        <c:extLst>
          <c:ext xmlns:c15="http://schemas.microsoft.com/office/drawing/2012/chart" uri="{02D57815-91ED-43cb-92C2-25804820EDAC}">
            <c15:filteredPieSeries>
              <c15:ser>
                <c:idx val="0"/>
                <c:order val="0"/>
                <c:tx>
                  <c:strRef>
                    <c:extLst>
                      <c:ext uri="{02D57815-91ED-43cb-92C2-25804820EDAC}">
                        <c15:formulaRef>
                          <c15:sqref>'q25,q26,q27,q28'!$B$25</c15:sqref>
                        </c15:formulaRef>
                      </c:ext>
                    </c:extLst>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8-4BA4-442E-9360-A3FCDD542DFA}"/>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A-4BA4-442E-9360-A3FCDD542DFA}"/>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C-4BA4-442E-9360-A3FCDD542DFA}"/>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0-4BA4-442E-9360-A3FCDD542DFA}"/>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1-4BA4-442E-9360-A3FCDD542DFA}"/>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8-4BA4-442E-9360-A3FCDD542DFA}"/>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A-4BA4-442E-9360-A3FCDD542DFA}"/>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C-4BA4-442E-9360-A3FCDD542DFA}"/>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10-4BA4-442E-9360-A3FCDD542DFA}"/>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11-4BA4-442E-9360-A3FCDD542DFA}"/>
                      </c:ext>
                    </c:extLst>
                  </c:dLbl>
                  <c:spPr>
                    <a:noFill/>
                    <a:ln>
                      <a:noFill/>
                    </a:ln>
                    <a:effectLst/>
                  </c:spPr>
                  <c:dLblPos val="outEnd"/>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'q25,q26,q27,q28'!$A$26:$A$30</c15:sqref>
                        </c15:formulaRef>
                      </c:ext>
                    </c:extLst>
                    <c:strCache>
                      <c:ptCount val="5"/>
                      <c:pt idx="0">
                        <c:v>Very important.</c:v>
                      </c:pt>
                      <c:pt idx="1">
                        <c:v>Important.</c:v>
                      </c:pt>
                      <c:pt idx="2">
                        <c:v>Not sure / It's okay either way.</c:v>
                      </c:pt>
                      <c:pt idx="3">
                        <c:v>Not very important.</c:v>
                      </c:pt>
                      <c:pt idx="4">
                        <c:v>Not important at all.</c:v>
                      </c:pt>
                    </c:strCache>
                  </c:strRef>
                </c:cat>
                <c:val>
                  <c:numRef>
                    <c:extLst>
                      <c:ext uri="{02D57815-91ED-43cb-92C2-25804820EDAC}">
                        <c15:formulaRef>
                          <c15:sqref>'q25,q26,q27,q28'!$B$26:$B$30</c15:sqref>
                        </c15:formulaRef>
                      </c:ext>
                    </c:extLst>
                    <c:numCache>
                      <c:formatCode>General</c:formatCode>
                      <c:ptCount val="5"/>
                      <c:pt idx="0">
                        <c:v>70</c:v>
                      </c:pt>
                      <c:pt idx="1">
                        <c:v>42</c:v>
                      </c:pt>
                      <c:pt idx="2">
                        <c:v>9</c:v>
                      </c:pt>
                      <c:pt idx="3">
                        <c:v>2</c:v>
                      </c:pt>
                      <c:pt idx="4">
                        <c:v>1</c:v>
                      </c:pt>
                    </c:numCache>
                  </c:numRef>
                </c:val>
                <c:extLst>
                  <c:ext xmlns:c16="http://schemas.microsoft.com/office/drawing/2014/chart" uri="{C3380CC4-5D6E-409C-BE32-E72D297353CC}">
                    <c16:uniqueId val="{0000000D-4BA4-442E-9360-A3FCDD542DFA}"/>
                  </c:ext>
                </c:extLst>
              </c15:ser>
            </c15:filteredPieSeries>
          </c:ext>
        </c:extLst>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cap="none" baseline="0"/>
              <a:t>Why do you think these traditions from other cultures are becoming important or visible in Dubai? </a:t>
            </a:r>
          </a:p>
        </c:rich>
      </c:tx>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1"/>
          <c:order val="1"/>
          <c:tx>
            <c:strRef>
              <c:f>'q21,q22,q23,q24'!$C$1</c:f>
              <c:strCache>
                <c:ptCount val="1"/>
                <c:pt idx="0">
                  <c:v>percent </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FE1E-4DDD-954D-CF5198863800}"/>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FE1E-4DDD-954D-CF5198863800}"/>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FE1E-4DDD-954D-CF5198863800}"/>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FE1E-4DDD-954D-CF5198863800}"/>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6-FE1E-4DDD-954D-CF5198863800}"/>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2-FE1E-4DDD-954D-CF5198863800}"/>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3-FE1E-4DDD-954D-CF5198863800}"/>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4-FE1E-4DDD-954D-CF5198863800}"/>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5-FE1E-4DDD-954D-CF5198863800}"/>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6-FE1E-4DDD-954D-CF5198863800}"/>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'q21,q22,q23,q24'!$A$2:$A$6</c:f>
              <c:strCache>
                <c:ptCount val="5"/>
                <c:pt idx="0">
                  <c:v>They make Dubai a more lively and interesting place.</c:v>
                </c:pt>
                <c:pt idx="1">
                  <c:v>They help people from different backgrounds learn about each other.</c:v>
                </c:pt>
                <c:pt idx="2">
                  <c:v>Many people in Dubai come from these cultures and share them.</c:v>
                </c:pt>
                <c:pt idx="3">
                  <c:v>They are enjoyable and people like them.</c:v>
                </c:pt>
                <c:pt idx="4">
                  <c:v>Other(Build multicultural trust, Financial interests , these traditions generates wealth , </c:v>
                </c:pt>
              </c:strCache>
            </c:strRef>
          </c:cat>
          <c:val>
            <c:numRef>
              <c:f>'q21,q22,q23,q24'!$C$2:$C$6</c:f>
              <c:numCache>
                <c:formatCode>0%</c:formatCode>
                <c:ptCount val="5"/>
                <c:pt idx="0">
                  <c:v>0.30067567567567566</c:v>
                </c:pt>
                <c:pt idx="1">
                  <c:v>0.30067567567567566</c:v>
                </c:pt>
                <c:pt idx="2">
                  <c:v>0.23986486486486486</c:v>
                </c:pt>
                <c:pt idx="3">
                  <c:v>0.15202702702702703</c:v>
                </c:pt>
                <c:pt idx="4">
                  <c:v>6.7567567567567571E-3</c:v>
                </c:pt>
              </c:numCache>
            </c:numRef>
          </c:val>
          <c:extLst>
            <c:ext xmlns:c16="http://schemas.microsoft.com/office/drawing/2014/chart" uri="{C3380CC4-5D6E-409C-BE32-E72D297353CC}">
              <c16:uniqueId val="{00000001-FE1E-4DDD-954D-CF5198863800}"/>
            </c:ext>
          </c:extLst>
        </c:ser>
        <c:dLbls>
          <c:dLblPos val="outEnd"/>
          <c:showLegendKey val="0"/>
          <c:showVal val="0"/>
          <c:showCatName val="1"/>
          <c:showSerName val="0"/>
          <c:showPercent val="0"/>
          <c:showBubbleSize val="0"/>
          <c:showLeaderLines val="1"/>
        </c:dLbls>
        <c:extLst>
          <c:ext xmlns:c15="http://schemas.microsoft.com/office/drawing/2012/chart" uri="{02D57815-91ED-43cb-92C2-25804820EDAC}">
            <c15:filteredPieSeries>
              <c15:ser>
                <c:idx val="0"/>
                <c:order val="0"/>
                <c:tx>
                  <c:strRef>
                    <c:extLst>
                      <c:ext uri="{02D57815-91ED-43cb-92C2-25804820EDAC}">
                        <c15:formulaRef>
                          <c15:sqref>'q21,q22,q23,q24'!$B$1</c15:sqref>
                        </c15:formulaRef>
                      </c:ext>
                    </c:extLst>
                    <c:strCache>
                      <c:ptCount val="1"/>
                      <c:pt idx="0">
                        <c:v>count </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FE1E-4DDD-954D-CF5198863800}"/>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8-FE1E-4DDD-954D-CF5198863800}"/>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9-FE1E-4DDD-954D-CF5198863800}"/>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A-FE1E-4DDD-954D-CF5198863800}"/>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B-FE1E-4DDD-954D-CF5198863800}"/>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7-FE1E-4DDD-954D-CF5198863800}"/>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8-FE1E-4DDD-954D-CF5198863800}"/>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9-FE1E-4DDD-954D-CF5198863800}"/>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A-FE1E-4DDD-954D-CF5198863800}"/>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B-FE1E-4DDD-954D-CF5198863800}"/>
                      </c:ext>
                    </c:extLst>
                  </c:dLbl>
                  <c:spPr>
                    <a:noFill/>
                    <a:ln>
                      <a:noFill/>
                    </a:ln>
                    <a:effectLst/>
                  </c:spPr>
                  <c:dLblPos val="outEnd"/>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'q21,q22,q23,q24'!$A$2:$A$6</c15:sqref>
                        </c15:formulaRef>
                      </c:ext>
                    </c:extLst>
                    <c:strCache>
                      <c:ptCount val="5"/>
                      <c:pt idx="0">
                        <c:v>They make Dubai a more lively and interesting place.</c:v>
                      </c:pt>
                      <c:pt idx="1">
                        <c:v>They help people from different backgrounds learn about each other.</c:v>
                      </c:pt>
                      <c:pt idx="2">
                        <c:v>Many people in Dubai come from these cultures and share them.</c:v>
                      </c:pt>
                      <c:pt idx="3">
                        <c:v>They are enjoyable and people like them.</c:v>
                      </c:pt>
                      <c:pt idx="4">
                        <c:v>Other(Build multicultural trust, Financial interests , these traditions generates wealth , </c:v>
                      </c:pt>
                    </c:strCache>
                  </c:strRef>
                </c:cat>
                <c:val>
                  <c:numRef>
                    <c:extLst>
                      <c:ext uri="{02D57815-91ED-43cb-92C2-25804820EDAC}">
                        <c15:formulaRef>
                          <c15:sqref>'q21,q22,q23,q24'!$B$2:$B$6</c15:sqref>
                        </c15:formulaRef>
                      </c:ext>
                    </c:extLst>
                    <c:numCache>
                      <c:formatCode>General</c:formatCode>
                      <c:ptCount val="5"/>
                      <c:pt idx="0">
                        <c:v>89</c:v>
                      </c:pt>
                      <c:pt idx="1">
                        <c:v>89</c:v>
                      </c:pt>
                      <c:pt idx="2">
                        <c:v>71</c:v>
                      </c:pt>
                      <c:pt idx="3">
                        <c:v>45</c:v>
                      </c:pt>
                      <c:pt idx="4">
                        <c:v>2</c:v>
                      </c:pt>
                    </c:numCache>
                  </c:numRef>
                </c:val>
                <c:extLst>
                  <c:ext xmlns:c16="http://schemas.microsoft.com/office/drawing/2014/chart" uri="{C3380CC4-5D6E-409C-BE32-E72D297353CC}">
                    <c16:uniqueId val="{00000000-FE1E-4DDD-954D-CF5198863800}"/>
                  </c:ext>
                </c:extLst>
              </c15:ser>
            </c15:filteredPieSeries>
          </c:ext>
        </c:extLst>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cap="none" baseline="0"/>
              <a:t>Do you see new ways of doing things in Dubai that mix ideas from Emirati culture AND other cultures together? or visible in Dubai? </a:t>
            </a:r>
          </a:p>
        </c:rich>
      </c:tx>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1"/>
          <c:order val="1"/>
          <c:tx>
            <c:strRef>
              <c:f>'q21,q22,q23,q24'!$C$9</c:f>
              <c:strCache>
                <c:ptCount val="1"/>
                <c:pt idx="0">
                  <c:v>percent </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0CE9-4D83-AD96-791644480D72}"/>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0CE9-4D83-AD96-791644480D72}"/>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0CE9-4D83-AD96-791644480D72}"/>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0CE9-4D83-AD96-791644480D72}"/>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1-0CE9-4D83-AD96-791644480D72}"/>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3-0CE9-4D83-AD96-791644480D72}"/>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5-0CE9-4D83-AD96-791644480D72}"/>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7-0CE9-4D83-AD96-791644480D72}"/>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'q21,q22,q23,q24'!$A$10:$A$13</c:f>
              <c:strCache>
                <c:ptCount val="4"/>
                <c:pt idx="0">
                  <c:v>Yes, I see this happening often.</c:v>
                </c:pt>
                <c:pt idx="1">
                  <c:v>Yes, sometimes.</c:v>
                </c:pt>
                <c:pt idx="2">
                  <c:v>No, not really.</c:v>
                </c:pt>
                <c:pt idx="3">
                  <c:v>I'm not sure.</c:v>
                </c:pt>
              </c:strCache>
            </c:strRef>
          </c:cat>
          <c:val>
            <c:numRef>
              <c:f>'q21,q22,q23,q24'!$C$10:$C$13</c:f>
              <c:numCache>
                <c:formatCode>0%</c:formatCode>
                <c:ptCount val="4"/>
                <c:pt idx="0">
                  <c:v>0.26400000000000001</c:v>
                </c:pt>
                <c:pt idx="1">
                  <c:v>0.46400000000000002</c:v>
                </c:pt>
                <c:pt idx="2">
                  <c:v>0.20799999999999999</c:v>
                </c:pt>
                <c:pt idx="3">
                  <c:v>6.4000000000000001E-2</c:v>
                </c:pt>
              </c:numCache>
            </c:numRef>
          </c:val>
          <c:extLst>
            <c:ext xmlns:c16="http://schemas.microsoft.com/office/drawing/2014/chart" uri="{C3380CC4-5D6E-409C-BE32-E72D297353CC}">
              <c16:uniqueId val="{0000000A-0CE9-4D83-AD96-791644480D72}"/>
            </c:ext>
          </c:extLst>
        </c:ser>
        <c:dLbls>
          <c:dLblPos val="outEnd"/>
          <c:showLegendKey val="0"/>
          <c:showVal val="0"/>
          <c:showCatName val="1"/>
          <c:showSerName val="0"/>
          <c:showPercent val="0"/>
          <c:showBubbleSize val="0"/>
          <c:showLeaderLines val="1"/>
        </c:dLbls>
        <c:extLst>
          <c:ext xmlns:c15="http://schemas.microsoft.com/office/drawing/2012/chart" uri="{02D57815-91ED-43cb-92C2-25804820EDAC}">
            <c15:filteredPieSeries>
              <c15:ser>
                <c:idx val="0"/>
                <c:order val="0"/>
                <c:tx>
                  <c:strRef>
                    <c:extLst>
                      <c:ext uri="{02D57815-91ED-43cb-92C2-25804820EDAC}">
                        <c15:formulaRef>
                          <c15:sqref>'q21,q22,q23,q24'!$B$9</c15:sqref>
                        </c15:formulaRef>
                      </c:ext>
                    </c:extLst>
                    <c:strCache>
                      <c:ptCount val="1"/>
                      <c:pt idx="0">
                        <c:v>count </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C-0CE9-4D83-AD96-791644480D72}"/>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E-0CE9-4D83-AD96-791644480D72}"/>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0-0CE9-4D83-AD96-791644480D72}"/>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2-0CE9-4D83-AD96-791644480D72}"/>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C-0CE9-4D83-AD96-791644480D72}"/>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E-0CE9-4D83-AD96-791644480D72}"/>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10-0CE9-4D83-AD96-791644480D72}"/>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12-0CE9-4D83-AD96-791644480D72}"/>
                      </c:ext>
                    </c:extLst>
                  </c:dLbl>
                  <c:spPr>
                    <a:noFill/>
                    <a:ln>
                      <a:noFill/>
                    </a:ln>
                    <a:effectLst/>
                  </c:spPr>
                  <c:dLblPos val="outEnd"/>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'q21,q22,q23,q24'!$A$10:$A$13</c15:sqref>
                        </c15:formulaRef>
                      </c:ext>
                    </c:extLst>
                    <c:strCache>
                      <c:ptCount val="4"/>
                      <c:pt idx="0">
                        <c:v>Yes, I see this happening often.</c:v>
                      </c:pt>
                      <c:pt idx="1">
                        <c:v>Yes, sometimes.</c:v>
                      </c:pt>
                      <c:pt idx="2">
                        <c:v>No, not really.</c:v>
                      </c:pt>
                      <c:pt idx="3">
                        <c:v>I'm not sure.</c:v>
                      </c:pt>
                    </c:strCache>
                  </c:strRef>
                </c:cat>
                <c:val>
                  <c:numRef>
                    <c:extLst>
                      <c:ext uri="{02D57815-91ED-43cb-92C2-25804820EDAC}">
                        <c15:formulaRef>
                          <c15:sqref>'q21,q22,q23,q24'!$B$10:$B$13</c15:sqref>
                        </c15:formulaRef>
                      </c:ext>
                    </c:extLst>
                    <c:numCache>
                      <c:formatCode>General</c:formatCode>
                      <c:ptCount val="4"/>
                      <c:pt idx="0">
                        <c:v>33</c:v>
                      </c:pt>
                      <c:pt idx="1">
                        <c:v>58</c:v>
                      </c:pt>
                      <c:pt idx="2">
                        <c:v>26</c:v>
                      </c:pt>
                      <c:pt idx="3">
                        <c:v>8</c:v>
                      </c:pt>
                    </c:numCache>
                  </c:numRef>
                </c:val>
                <c:extLst>
                  <c:ext xmlns:c16="http://schemas.microsoft.com/office/drawing/2014/chart" uri="{C3380CC4-5D6E-409C-BE32-E72D297353CC}">
                    <c16:uniqueId val="{00000015-0CE9-4D83-AD96-791644480D72}"/>
                  </c:ext>
                </c:extLst>
              </c15:ser>
            </c15:filteredPieSeries>
          </c:ext>
        </c:extLst>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cap="none" baseline="0"/>
              <a:t>Are you worried that some old skills or crafts are being lost in Dubai?</a:t>
            </a:r>
          </a:p>
        </c:rich>
      </c:tx>
      <c:layout>
        <c:manualLayout>
          <c:xMode val="edge"/>
          <c:yMode val="edge"/>
          <c:x val="0.12503930817610062"/>
          <c:y val="3.1380753138075312E-2"/>
        </c:manualLayout>
      </c:layout>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1"/>
          <c:order val="1"/>
          <c:tx>
            <c:strRef>
              <c:f>'q21,q22,q23,q24'!$C$16</c:f>
              <c:strCache>
                <c:ptCount val="1"/>
                <c:pt idx="0">
                  <c:v>percent </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0DA1-4ED2-9057-53861AFCE86A}"/>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0DA1-4ED2-9057-53861AFCE86A}"/>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0DA1-4ED2-9057-53861AFCE86A}"/>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0DA1-4ED2-9057-53861AFCE86A}"/>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1-0DA1-4ED2-9057-53861AFCE86A}"/>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3-0DA1-4ED2-9057-53861AFCE86A}"/>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5-0DA1-4ED2-9057-53861AFCE86A}"/>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7-0DA1-4ED2-9057-53861AFCE86A}"/>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'q21,q22,q23,q24'!$A$17:$A$20</c:f>
              <c:strCache>
                <c:ptCount val="4"/>
                <c:pt idx="0">
                  <c:v>Yes, very worried.</c:v>
                </c:pt>
                <c:pt idx="1">
                  <c:v>Yes, a little worried.</c:v>
                </c:pt>
                <c:pt idx="2">
                  <c:v>No, not worried.</c:v>
                </c:pt>
                <c:pt idx="3">
                  <c:v>I'm not sure.</c:v>
                </c:pt>
              </c:strCache>
            </c:strRef>
          </c:cat>
          <c:val>
            <c:numRef>
              <c:f>'q21,q22,q23,q24'!$C$17:$C$20</c:f>
              <c:numCache>
                <c:formatCode>0%</c:formatCode>
                <c:ptCount val="4"/>
                <c:pt idx="0">
                  <c:v>0.104</c:v>
                </c:pt>
                <c:pt idx="1">
                  <c:v>0.54400000000000004</c:v>
                </c:pt>
                <c:pt idx="2">
                  <c:v>0.26400000000000001</c:v>
                </c:pt>
                <c:pt idx="3">
                  <c:v>8.7999999999999995E-2</c:v>
                </c:pt>
              </c:numCache>
            </c:numRef>
          </c:val>
          <c:extLst>
            <c:ext xmlns:c16="http://schemas.microsoft.com/office/drawing/2014/chart" uri="{C3380CC4-5D6E-409C-BE32-E72D297353CC}">
              <c16:uniqueId val="{00000008-0DA1-4ED2-9057-53861AFCE86A}"/>
            </c:ext>
          </c:extLst>
        </c:ser>
        <c:dLbls>
          <c:dLblPos val="outEnd"/>
          <c:showLegendKey val="0"/>
          <c:showVal val="0"/>
          <c:showCatName val="1"/>
          <c:showSerName val="0"/>
          <c:showPercent val="0"/>
          <c:showBubbleSize val="0"/>
          <c:showLeaderLines val="1"/>
        </c:dLbls>
        <c:extLst>
          <c:ext xmlns:c15="http://schemas.microsoft.com/office/drawing/2012/chart" uri="{02D57815-91ED-43cb-92C2-25804820EDAC}">
            <c15:filteredPieSeries>
              <c15:ser>
                <c:idx val="0"/>
                <c:order val="0"/>
                <c:tx>
                  <c:strRef>
                    <c:extLst>
                      <c:ext uri="{02D57815-91ED-43cb-92C2-25804820EDAC}">
                        <c15:formulaRef>
                          <c15:sqref>'q21,q22,q23,q24'!$B$16</c15:sqref>
                        </c15:formulaRef>
                      </c:ext>
                    </c:extLst>
                    <c:strCache>
                      <c:ptCount val="1"/>
                      <c:pt idx="0">
                        <c:v>count </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A-0DA1-4ED2-9057-53861AFCE86A}"/>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C-0DA1-4ED2-9057-53861AFCE86A}"/>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E-0DA1-4ED2-9057-53861AFCE86A}"/>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0-0DA1-4ED2-9057-53861AFCE86A}"/>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A-0DA1-4ED2-9057-53861AFCE86A}"/>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C-0DA1-4ED2-9057-53861AFCE86A}"/>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E-0DA1-4ED2-9057-53861AFCE86A}"/>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10-0DA1-4ED2-9057-53861AFCE86A}"/>
                      </c:ext>
                    </c:extLst>
                  </c:dLbl>
                  <c:spPr>
                    <a:noFill/>
                    <a:ln>
                      <a:noFill/>
                    </a:ln>
                    <a:effectLst/>
                  </c:spPr>
                  <c:dLblPos val="outEnd"/>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'q21,q22,q23,q24'!$A$17:$A$20</c15:sqref>
                        </c15:formulaRef>
                      </c:ext>
                    </c:extLst>
                    <c:strCache>
                      <c:ptCount val="4"/>
                      <c:pt idx="0">
                        <c:v>Yes, very worried.</c:v>
                      </c:pt>
                      <c:pt idx="1">
                        <c:v>Yes, a little worried.</c:v>
                      </c:pt>
                      <c:pt idx="2">
                        <c:v>No, not worried.</c:v>
                      </c:pt>
                      <c:pt idx="3">
                        <c:v>I'm not sure.</c:v>
                      </c:pt>
                    </c:strCache>
                  </c:strRef>
                </c:cat>
                <c:val>
                  <c:numRef>
                    <c:extLst>
                      <c:ext uri="{02D57815-91ED-43cb-92C2-25804820EDAC}">
                        <c15:formulaRef>
                          <c15:sqref>'q21,q22,q23,q24'!$B$17:$B$20</c15:sqref>
                        </c15:formulaRef>
                      </c:ext>
                    </c:extLst>
                    <c:numCache>
                      <c:formatCode>General</c:formatCode>
                      <c:ptCount val="4"/>
                      <c:pt idx="0">
                        <c:v>13</c:v>
                      </c:pt>
                      <c:pt idx="1">
                        <c:v>68</c:v>
                      </c:pt>
                      <c:pt idx="2">
                        <c:v>33</c:v>
                      </c:pt>
                      <c:pt idx="3">
                        <c:v>11</c:v>
                      </c:pt>
                    </c:numCache>
                  </c:numRef>
                </c:val>
                <c:extLst>
                  <c:ext xmlns:c16="http://schemas.microsoft.com/office/drawing/2014/chart" uri="{C3380CC4-5D6E-409C-BE32-E72D297353CC}">
                    <c16:uniqueId val="{00000011-0DA1-4ED2-9057-53861AFCE86A}"/>
                  </c:ext>
                </c:extLst>
              </c15:ser>
            </c15:filteredPieSeries>
          </c:ext>
        </c:extLst>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How do you usually find out about or experience Dubai's different cultural traditions?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0"/>
        <c:ser>
          <c:idx val="0"/>
          <c:order val="0"/>
          <c:tx>
            <c:strRef>
              <c:f>'q21,q22,q23,q24'!$B$23</c:f>
              <c:strCache>
                <c:ptCount val="1"/>
                <c:pt idx="0">
                  <c:v>count </c:v>
                </c:pt>
              </c:strCache>
            </c:strRef>
          </c:tx>
          <c:spPr>
            <a:solidFill>
              <a:schemeClr val="accent1"/>
            </a:solidFill>
            <a:ln>
              <a:noFill/>
            </a:ln>
            <a:effectLst/>
          </c:spPr>
          <c:invertIfNegative val="0"/>
          <c:cat>
            <c:strRef>
              <c:f>'q21,q22,q23,q24'!$A$24:$A$31</c:f>
              <c:strCache>
                <c:ptCount val="8"/>
                <c:pt idx="0">
                  <c:v>From my family and friends.</c:v>
                </c:pt>
                <c:pt idx="1">
                  <c:v>At big public events, festivals, or celebrations.</c:v>
                </c:pt>
                <c:pt idx="2">
                  <c:v>By visiting museums or cultural places.</c:v>
                </c:pt>
                <c:pt idx="3">
                  <c:v>At school or in classes.</c:v>
                </c:pt>
                <c:pt idx="4">
                  <c:v>On TV, radio, or social media (like Instagram, TikTok, Facebook, YouTube).</c:v>
                </c:pt>
                <c:pt idx="5">
                  <c:v>Through everyday life and meeting different people.</c:v>
                </c:pt>
                <c:pt idx="6">
                  <c:v>By trying different foods from around the world available in Dubai.</c:v>
                </c:pt>
                <c:pt idx="7">
                  <c:v>I don't often look for these things.</c:v>
                </c:pt>
              </c:strCache>
            </c:strRef>
          </c:cat>
          <c:val>
            <c:numRef>
              <c:f>'q21,q22,q23,q24'!$B$24:$B$31</c:f>
              <c:numCache>
                <c:formatCode>General</c:formatCode>
                <c:ptCount val="8"/>
                <c:pt idx="0">
                  <c:v>45</c:v>
                </c:pt>
                <c:pt idx="1">
                  <c:v>94</c:v>
                </c:pt>
                <c:pt idx="2">
                  <c:v>61</c:v>
                </c:pt>
                <c:pt idx="3">
                  <c:v>40</c:v>
                </c:pt>
                <c:pt idx="4">
                  <c:v>44</c:v>
                </c:pt>
                <c:pt idx="5">
                  <c:v>40</c:v>
                </c:pt>
                <c:pt idx="6">
                  <c:v>34</c:v>
                </c:pt>
                <c:pt idx="7">
                  <c:v>6</c:v>
                </c:pt>
              </c:numCache>
            </c:numRef>
          </c:val>
          <c:extLst>
            <c:ext xmlns:c16="http://schemas.microsoft.com/office/drawing/2014/chart" uri="{C3380CC4-5D6E-409C-BE32-E72D297353CC}">
              <c16:uniqueId val="{00000000-5306-4459-9D57-2F5E6DB05F95}"/>
            </c:ext>
          </c:extLst>
        </c:ser>
        <c:dLbls>
          <c:showLegendKey val="0"/>
          <c:showVal val="0"/>
          <c:showCatName val="0"/>
          <c:showSerName val="0"/>
          <c:showPercent val="0"/>
          <c:showBubbleSize val="0"/>
        </c:dLbls>
        <c:gapWidth val="182"/>
        <c:axId val="1521755583"/>
        <c:axId val="1521757983"/>
        <c:extLst>
          <c:ext xmlns:c15="http://schemas.microsoft.com/office/drawing/2012/chart" uri="{02D57815-91ED-43cb-92C2-25804820EDAC}">
            <c15:filteredBarSeries>
              <c15:ser>
                <c:idx val="1"/>
                <c:order val="1"/>
                <c:tx>
                  <c:strRef>
                    <c:extLst>
                      <c:ext uri="{02D57815-91ED-43cb-92C2-25804820EDAC}">
                        <c15:formulaRef>
                          <c15:sqref>'q21,q22,q23,q24'!$C$23</c15:sqref>
                        </c15:formulaRef>
                      </c:ext>
                    </c:extLst>
                    <c:strCache>
                      <c:ptCount val="1"/>
                      <c:pt idx="0">
                        <c:v>percent </c:v>
                      </c:pt>
                    </c:strCache>
                  </c:strRef>
                </c:tx>
                <c:spPr>
                  <a:solidFill>
                    <a:schemeClr val="accent2"/>
                  </a:solidFill>
                  <a:ln>
                    <a:noFill/>
                  </a:ln>
                  <a:effectLst/>
                </c:spPr>
                <c:invertIfNegative val="0"/>
                <c:cat>
                  <c:strRef>
                    <c:extLst>
                      <c:ext uri="{02D57815-91ED-43cb-92C2-25804820EDAC}">
                        <c15:formulaRef>
                          <c15:sqref>'q21,q22,q23,q24'!$A$24:$A$31</c15:sqref>
                        </c15:formulaRef>
                      </c:ext>
                    </c:extLst>
                    <c:strCache>
                      <c:ptCount val="8"/>
                      <c:pt idx="0">
                        <c:v>From my family and friends.</c:v>
                      </c:pt>
                      <c:pt idx="1">
                        <c:v>At big public events, festivals, or celebrations.</c:v>
                      </c:pt>
                      <c:pt idx="2">
                        <c:v>By visiting museums or cultural places.</c:v>
                      </c:pt>
                      <c:pt idx="3">
                        <c:v>At school or in classes.</c:v>
                      </c:pt>
                      <c:pt idx="4">
                        <c:v>On TV, radio, or social media (like Instagram, TikTok, Facebook, YouTube).</c:v>
                      </c:pt>
                      <c:pt idx="5">
                        <c:v>Through everyday life and meeting different people.</c:v>
                      </c:pt>
                      <c:pt idx="6">
                        <c:v>By trying different foods from around the world available in Dubai.</c:v>
                      </c:pt>
                      <c:pt idx="7">
                        <c:v>I don't often look for these things.</c:v>
                      </c:pt>
                    </c:strCache>
                  </c:strRef>
                </c:cat>
                <c:val>
                  <c:numRef>
                    <c:extLst>
                      <c:ext uri="{02D57815-91ED-43cb-92C2-25804820EDAC}">
                        <c15:formulaRef>
                          <c15:sqref>'q21,q22,q23,q24'!$C$24:$C$31</c15:sqref>
                        </c15:formulaRef>
                      </c:ext>
                    </c:extLst>
                    <c:numCache>
                      <c:formatCode>0%</c:formatCode>
                      <c:ptCount val="8"/>
                      <c:pt idx="0">
                        <c:v>0.12362637362637363</c:v>
                      </c:pt>
                      <c:pt idx="1">
                        <c:v>0.25824175824175827</c:v>
                      </c:pt>
                      <c:pt idx="2">
                        <c:v>0.16758241758241757</c:v>
                      </c:pt>
                      <c:pt idx="3">
                        <c:v>0.10989010989010989</c:v>
                      </c:pt>
                      <c:pt idx="4">
                        <c:v>0.12087912087912088</c:v>
                      </c:pt>
                      <c:pt idx="5">
                        <c:v>0.10989010989010989</c:v>
                      </c:pt>
                      <c:pt idx="6">
                        <c:v>9.3406593406593408E-2</c:v>
                      </c:pt>
                      <c:pt idx="7">
                        <c:v>1.6483516483516484E-2</c:v>
                      </c:pt>
                    </c:numCache>
                  </c:numRef>
                </c:val>
                <c:extLst>
                  <c:ext xmlns:c16="http://schemas.microsoft.com/office/drawing/2014/chart" uri="{C3380CC4-5D6E-409C-BE32-E72D297353CC}">
                    <c16:uniqueId val="{00000001-5306-4459-9D57-2F5E6DB05F95}"/>
                  </c:ext>
                </c:extLst>
              </c15:ser>
            </c15:filteredBarSeries>
          </c:ext>
        </c:extLst>
      </c:barChart>
      <c:catAx>
        <c:axId val="152175558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21757983"/>
        <c:crosses val="autoZero"/>
        <c:auto val="1"/>
        <c:lblAlgn val="ctr"/>
        <c:lblOffset val="100"/>
        <c:noMultiLvlLbl val="0"/>
      </c:catAx>
      <c:valAx>
        <c:axId val="1521757983"/>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2175558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cap="none" baseline="0"/>
              <a:t>If you know some old Emirati traditions, why do you think they are important?</a:t>
            </a:r>
          </a:p>
        </c:rich>
      </c:tx>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1"/>
          <c:order val="1"/>
          <c:tx>
            <c:strRef>
              <c:f>'q16,q17,q18,q19'!$C$1</c:f>
              <c:strCache>
                <c:ptCount val="1"/>
                <c:pt idx="0">
                  <c:v>percent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113F-42E3-8F33-BEB9FD0A4373}"/>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113F-42E3-8F33-BEB9FD0A4373}"/>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113F-42E3-8F33-BEB9FD0A4373}"/>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113F-42E3-8F33-BEB9FD0A4373}"/>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2-113F-42E3-8F33-BEB9FD0A4373}"/>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3-113F-42E3-8F33-BEB9FD0A4373}"/>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4-113F-42E3-8F33-BEB9FD0A4373}"/>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5-113F-42E3-8F33-BEB9FD0A4373}"/>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'q16,q17,q18,q19'!$A$2:$A$5</c:f>
              <c:strCache>
                <c:ptCount val="4"/>
                <c:pt idx="0">
                  <c:v>They teach about Dubai's history and culture.</c:v>
                </c:pt>
                <c:pt idx="1">
                  <c:v>They are a key part of what it means to be Emirati.</c:v>
                </c:pt>
                <c:pt idx="2">
                  <c:v>They are interesting, beautiful, or fun.</c:v>
                </c:pt>
                <c:pt idx="3">
                  <c:v>They help bring families and communities together.</c:v>
                </c:pt>
              </c:strCache>
            </c:strRef>
          </c:cat>
          <c:val>
            <c:numRef>
              <c:f>'q16,q17,q18,q19'!$C$2:$C$5</c:f>
              <c:numCache>
                <c:formatCode>0%</c:formatCode>
                <c:ptCount val="4"/>
                <c:pt idx="0">
                  <c:v>0.32051282051282054</c:v>
                </c:pt>
                <c:pt idx="1">
                  <c:v>0.27243589743589741</c:v>
                </c:pt>
                <c:pt idx="2">
                  <c:v>0.19551282051282051</c:v>
                </c:pt>
                <c:pt idx="3">
                  <c:v>0.21153846153846154</c:v>
                </c:pt>
              </c:numCache>
            </c:numRef>
          </c:val>
          <c:extLst>
            <c:ext xmlns:c16="http://schemas.microsoft.com/office/drawing/2014/chart" uri="{C3380CC4-5D6E-409C-BE32-E72D297353CC}">
              <c16:uniqueId val="{00000001-113F-42E3-8F33-BEB9FD0A4373}"/>
            </c:ext>
          </c:extLst>
        </c:ser>
        <c:dLbls>
          <c:dLblPos val="outEnd"/>
          <c:showLegendKey val="0"/>
          <c:showVal val="0"/>
          <c:showCatName val="1"/>
          <c:showSerName val="0"/>
          <c:showPercent val="0"/>
          <c:showBubbleSize val="0"/>
          <c:showLeaderLines val="1"/>
        </c:dLbls>
        <c:extLst>
          <c:ext xmlns:c15="http://schemas.microsoft.com/office/drawing/2012/chart" uri="{02D57815-91ED-43cb-92C2-25804820EDAC}">
            <c15:filteredPieSeries>
              <c15:ser>
                <c:idx val="0"/>
                <c:order val="0"/>
                <c:tx>
                  <c:strRef>
                    <c:extLst>
                      <c:ext uri="{02D57815-91ED-43cb-92C2-25804820EDAC}">
                        <c15:formulaRef>
                          <c15:sqref>'q16,q17,q18,q19'!$B$1</c15:sqref>
                        </c15:formulaRef>
                      </c:ext>
                    </c:extLst>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6-113F-42E3-8F33-BEB9FD0A4373}"/>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113F-42E3-8F33-BEB9FD0A4373}"/>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8-113F-42E3-8F33-BEB9FD0A4373}"/>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9-113F-42E3-8F33-BEB9FD0A4373}"/>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6-113F-42E3-8F33-BEB9FD0A4373}"/>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7-113F-42E3-8F33-BEB9FD0A4373}"/>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8-113F-42E3-8F33-BEB9FD0A4373}"/>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9-113F-42E3-8F33-BEB9FD0A4373}"/>
                      </c:ext>
                    </c:extLst>
                  </c:dLbl>
                  <c:spPr>
                    <a:noFill/>
                    <a:ln>
                      <a:noFill/>
                    </a:ln>
                    <a:effectLst/>
                  </c:spPr>
                  <c:dLblPos val="outEnd"/>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'q16,q17,q18,q19'!$A$2:$A$5</c15:sqref>
                        </c15:formulaRef>
                      </c:ext>
                    </c:extLst>
                    <c:strCache>
                      <c:ptCount val="4"/>
                      <c:pt idx="0">
                        <c:v>They teach about Dubai's history and culture.</c:v>
                      </c:pt>
                      <c:pt idx="1">
                        <c:v>They are a key part of what it means to be Emirati.</c:v>
                      </c:pt>
                      <c:pt idx="2">
                        <c:v>They are interesting, beautiful, or fun.</c:v>
                      </c:pt>
                      <c:pt idx="3">
                        <c:v>They help bring families and communities together.</c:v>
                      </c:pt>
                    </c:strCache>
                  </c:strRef>
                </c:cat>
                <c:val>
                  <c:numRef>
                    <c:extLst>
                      <c:ext uri="{02D57815-91ED-43cb-92C2-25804820EDAC}">
                        <c15:formulaRef>
                          <c15:sqref>'q16,q17,q18,q19'!$B$2:$B$5</c15:sqref>
                        </c15:formulaRef>
                      </c:ext>
                    </c:extLst>
                    <c:numCache>
                      <c:formatCode>General</c:formatCode>
                      <c:ptCount val="4"/>
                      <c:pt idx="0">
                        <c:v>100</c:v>
                      </c:pt>
                      <c:pt idx="1">
                        <c:v>85</c:v>
                      </c:pt>
                      <c:pt idx="2">
                        <c:v>61</c:v>
                      </c:pt>
                      <c:pt idx="3">
                        <c:v>66</c:v>
                      </c:pt>
                    </c:numCache>
                  </c:numRef>
                </c:val>
                <c:extLst>
                  <c:ext xmlns:c16="http://schemas.microsoft.com/office/drawing/2014/chart" uri="{C3380CC4-5D6E-409C-BE32-E72D297353CC}">
                    <c16:uniqueId val="{00000000-113F-42E3-8F33-BEB9FD0A4373}"/>
                  </c:ext>
                </c:extLst>
              </c15:ser>
            </c15:filteredPieSeries>
          </c:ext>
        </c:extLst>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cap="none" baseline="0"/>
              <a:t>Do you see these old Emirati traditions practiced much today?</a:t>
            </a:r>
          </a:p>
        </c:rich>
      </c:tx>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1"/>
          <c:order val="1"/>
          <c:tx>
            <c:strRef>
              <c:f>'q16,q17,q18,q19'!$C$8</c:f>
              <c:strCache>
                <c:ptCount val="1"/>
                <c:pt idx="0">
                  <c:v>percent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EF5E-41F1-9C30-E47AA2F1C9CA}"/>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EF5E-41F1-9C30-E47AA2F1C9CA}"/>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EF5E-41F1-9C30-E47AA2F1C9CA}"/>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EF5E-41F1-9C30-E47AA2F1C9CA}"/>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2-EF5E-41F1-9C30-E47AA2F1C9CA}"/>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1-EF5E-41F1-9C30-E47AA2F1C9CA}"/>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3-EF5E-41F1-9C30-E47AA2F1C9CA}"/>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5-EF5E-41F1-9C30-E47AA2F1C9CA}"/>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7-EF5E-41F1-9C30-E47AA2F1C9CA}"/>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12-EF5E-41F1-9C30-E47AA2F1C9CA}"/>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'q16,q17,q18,q19'!$A$9:$A$13</c:f>
              <c:strCache>
                <c:ptCount val="5"/>
                <c:pt idx="0">
                  <c:v>Yes, very often.</c:v>
                </c:pt>
                <c:pt idx="1">
                  <c:v>Sometimes, at special events or by some families.</c:v>
                </c:pt>
                <c:pt idx="2">
                  <c:v>Mostly by older people.</c:v>
                </c:pt>
                <c:pt idx="3">
                  <c:v>Rarely seen now.</c:v>
                </c:pt>
                <c:pt idx="4">
                  <c:v>I'm not sure.</c:v>
                </c:pt>
              </c:strCache>
            </c:strRef>
          </c:cat>
          <c:val>
            <c:numRef>
              <c:f>'q16,q17,q18,q19'!$C$9:$C$13</c:f>
              <c:numCache>
                <c:formatCode>0%</c:formatCode>
                <c:ptCount val="5"/>
                <c:pt idx="0">
                  <c:v>0.21428571428571427</c:v>
                </c:pt>
                <c:pt idx="1">
                  <c:v>0.53968253968253965</c:v>
                </c:pt>
                <c:pt idx="2">
                  <c:v>7.9365079365079361E-2</c:v>
                </c:pt>
                <c:pt idx="3">
                  <c:v>0.12698412698412698</c:v>
                </c:pt>
                <c:pt idx="4">
                  <c:v>3.1746031746031744E-2</c:v>
                </c:pt>
              </c:numCache>
            </c:numRef>
          </c:val>
          <c:extLst>
            <c:ext xmlns:c16="http://schemas.microsoft.com/office/drawing/2014/chart" uri="{C3380CC4-5D6E-409C-BE32-E72D297353CC}">
              <c16:uniqueId val="{00000008-EF5E-41F1-9C30-E47AA2F1C9CA}"/>
            </c:ext>
          </c:extLst>
        </c:ser>
        <c:dLbls>
          <c:dLblPos val="outEnd"/>
          <c:showLegendKey val="0"/>
          <c:showVal val="0"/>
          <c:showCatName val="1"/>
          <c:showSerName val="0"/>
          <c:showPercent val="0"/>
          <c:showBubbleSize val="0"/>
          <c:showLeaderLines val="1"/>
        </c:dLbls>
        <c:extLst>
          <c:ext xmlns:c15="http://schemas.microsoft.com/office/drawing/2012/chart" uri="{02D57815-91ED-43cb-92C2-25804820EDAC}">
            <c15:filteredPieSeries>
              <c15:ser>
                <c:idx val="0"/>
                <c:order val="0"/>
                <c:tx>
                  <c:strRef>
                    <c:extLst>
                      <c:ext uri="{02D57815-91ED-43cb-92C2-25804820EDAC}">
                        <c15:formulaRef>
                          <c15:sqref>'q16,q17,q18,q19'!$B$8</c15:sqref>
                        </c15:formulaRef>
                      </c:ext>
                    </c:extLst>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A-EF5E-41F1-9C30-E47AA2F1C9CA}"/>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C-EF5E-41F1-9C30-E47AA2F1C9CA}"/>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E-EF5E-41F1-9C30-E47AA2F1C9CA}"/>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0-EF5E-41F1-9C30-E47AA2F1C9CA}"/>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3-EF5E-41F1-9C30-E47AA2F1C9CA}"/>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A-EF5E-41F1-9C30-E47AA2F1C9CA}"/>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C-EF5E-41F1-9C30-E47AA2F1C9CA}"/>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E-EF5E-41F1-9C30-E47AA2F1C9CA}"/>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10-EF5E-41F1-9C30-E47AA2F1C9CA}"/>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13-EF5E-41F1-9C30-E47AA2F1C9CA}"/>
                      </c:ext>
                    </c:extLst>
                  </c:dLbl>
                  <c:spPr>
                    <a:noFill/>
                    <a:ln>
                      <a:noFill/>
                    </a:ln>
                    <a:effectLst/>
                  </c:spPr>
                  <c:dLblPos val="outEnd"/>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'q16,q17,q18,q19'!$A$9:$A$13</c15:sqref>
                        </c15:formulaRef>
                      </c:ext>
                    </c:extLst>
                    <c:strCache>
                      <c:ptCount val="5"/>
                      <c:pt idx="0">
                        <c:v>Yes, very often.</c:v>
                      </c:pt>
                      <c:pt idx="1">
                        <c:v>Sometimes, at special events or by some families.</c:v>
                      </c:pt>
                      <c:pt idx="2">
                        <c:v>Mostly by older people.</c:v>
                      </c:pt>
                      <c:pt idx="3">
                        <c:v>Rarely seen now.</c:v>
                      </c:pt>
                      <c:pt idx="4">
                        <c:v>I'm not sure.</c:v>
                      </c:pt>
                    </c:strCache>
                  </c:strRef>
                </c:cat>
                <c:val>
                  <c:numRef>
                    <c:extLst>
                      <c:ext uri="{02D57815-91ED-43cb-92C2-25804820EDAC}">
                        <c15:formulaRef>
                          <c15:sqref>'q16,q17,q18,q19'!$B$9:$B$13</c15:sqref>
                        </c15:formulaRef>
                      </c:ext>
                    </c:extLst>
                    <c:numCache>
                      <c:formatCode>General</c:formatCode>
                      <c:ptCount val="5"/>
                      <c:pt idx="0">
                        <c:v>27</c:v>
                      </c:pt>
                      <c:pt idx="1">
                        <c:v>68</c:v>
                      </c:pt>
                      <c:pt idx="2">
                        <c:v>10</c:v>
                      </c:pt>
                      <c:pt idx="3">
                        <c:v>16</c:v>
                      </c:pt>
                      <c:pt idx="4">
                        <c:v>4</c:v>
                      </c:pt>
                    </c:numCache>
                  </c:numRef>
                </c:val>
                <c:extLst>
                  <c:ext xmlns:c16="http://schemas.microsoft.com/office/drawing/2014/chart" uri="{C3380CC4-5D6E-409C-BE32-E72D297353CC}">
                    <c16:uniqueId val="{00000011-EF5E-41F1-9C30-E47AA2F1C9CA}"/>
                  </c:ext>
                </c:extLst>
              </c15:ser>
            </c15:filteredPieSeries>
          </c:ext>
        </c:extLst>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cap="none" baseline="0"/>
              <a:t>Can you tell us where or when you can see these old Emirate traditions.</a:t>
            </a:r>
          </a:p>
        </c:rich>
      </c:tx>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1"/>
          <c:order val="1"/>
          <c:tx>
            <c:strRef>
              <c:f>'q16,q17,q18,q19'!$C$16</c:f>
              <c:strCache>
                <c:ptCount val="1"/>
                <c:pt idx="0">
                  <c:v>percent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9CFC-4A37-B5CE-B7C38A913ADA}"/>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9CFC-4A37-B5CE-B7C38A913ADA}"/>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9CFC-4A37-B5CE-B7C38A913ADA}"/>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9CFC-4A37-B5CE-B7C38A913ADA}"/>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9-9CFC-4A37-B5CE-B7C38A913ADA}"/>
              </c:ext>
            </c:extLst>
          </c:dPt>
          <c:dPt>
            <c:idx val="5"/>
            <c:bubble3D val="0"/>
            <c:spPr>
              <a:solidFill>
                <a:schemeClr val="accent6"/>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6-9CFC-4A37-B5CE-B7C38A913ADA}"/>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1-9CFC-4A37-B5CE-B7C38A913ADA}"/>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3-9CFC-4A37-B5CE-B7C38A913ADA}"/>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5-9CFC-4A37-B5CE-B7C38A913ADA}"/>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7-9CFC-4A37-B5CE-B7C38A913ADA}"/>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9-9CFC-4A37-B5CE-B7C38A913ADA}"/>
                </c:ext>
              </c:extLst>
            </c:dLbl>
            <c:dLbl>
              <c:idx val="5"/>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6"/>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16-9CFC-4A37-B5CE-B7C38A913ADA}"/>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'q16,q17,q18,q19'!$A$17:$A$22</c:f>
              <c:strCache>
                <c:ptCount val="6"/>
                <c:pt idx="0">
                  <c:v>Schools</c:v>
                </c:pt>
                <c:pt idx="1">
                  <c:v>Festivals/Public Events/Celebrations</c:v>
                </c:pt>
                <c:pt idx="2">
                  <c:v>My neighborhood</c:v>
                </c:pt>
                <c:pt idx="3">
                  <c:v>My family</c:v>
                </c:pt>
                <c:pt idx="4">
                  <c:v>Heritage sites</c:v>
                </c:pt>
                <c:pt idx="5">
                  <c:v>Touristic attractions</c:v>
                </c:pt>
              </c:strCache>
            </c:strRef>
          </c:cat>
          <c:val>
            <c:numRef>
              <c:f>'q16,q17,q18,q19'!$C$17:$C$22</c:f>
              <c:numCache>
                <c:formatCode>0%</c:formatCode>
                <c:ptCount val="6"/>
                <c:pt idx="0">
                  <c:v>0.15131578947368421</c:v>
                </c:pt>
                <c:pt idx="1">
                  <c:v>0.33552631578947367</c:v>
                </c:pt>
                <c:pt idx="2">
                  <c:v>4.2763157894736843E-2</c:v>
                </c:pt>
                <c:pt idx="3">
                  <c:v>2.9605263157894735E-2</c:v>
                </c:pt>
                <c:pt idx="4">
                  <c:v>0.19736842105263158</c:v>
                </c:pt>
                <c:pt idx="5">
                  <c:v>0.24342105263157895</c:v>
                </c:pt>
              </c:numCache>
            </c:numRef>
          </c:val>
          <c:extLst>
            <c:ext xmlns:c16="http://schemas.microsoft.com/office/drawing/2014/chart" uri="{C3380CC4-5D6E-409C-BE32-E72D297353CC}">
              <c16:uniqueId val="{0000000A-9CFC-4A37-B5CE-B7C38A913ADA}"/>
            </c:ext>
          </c:extLst>
        </c:ser>
        <c:dLbls>
          <c:dLblPos val="bestFit"/>
          <c:showLegendKey val="0"/>
          <c:showVal val="0"/>
          <c:showCatName val="1"/>
          <c:showSerName val="0"/>
          <c:showPercent val="0"/>
          <c:showBubbleSize val="0"/>
          <c:showLeaderLines val="1"/>
        </c:dLbls>
        <c:extLst>
          <c:ext xmlns:c15="http://schemas.microsoft.com/office/drawing/2012/chart" uri="{02D57815-91ED-43cb-92C2-25804820EDAC}">
            <c15:filteredPieSeries>
              <c15:ser>
                <c:idx val="0"/>
                <c:order val="0"/>
                <c:tx>
                  <c:strRef>
                    <c:extLst>
                      <c:ext uri="{02D57815-91ED-43cb-92C2-25804820EDAC}">
                        <c15:formulaRef>
                          <c15:sqref>'q16,q17,q18,q19'!$B$16</c15:sqref>
                        </c15:formulaRef>
                      </c:ext>
                    </c:extLst>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C-9CFC-4A37-B5CE-B7C38A913ADA}"/>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E-9CFC-4A37-B5CE-B7C38A913ADA}"/>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0-9CFC-4A37-B5CE-B7C38A913ADA}"/>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2-9CFC-4A37-B5CE-B7C38A913ADA}"/>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4-9CFC-4A37-B5CE-B7C38A913ADA}"/>
                    </c:ext>
                  </c:extLst>
                </c:dPt>
                <c:dPt>
                  <c:idx val="5"/>
                  <c:bubble3D val="0"/>
                  <c:spPr>
                    <a:solidFill>
                      <a:schemeClr val="accent6"/>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7-9CFC-4A37-B5CE-B7C38A913ADA}"/>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bestFit"/>
                    <c:showLegendKey val="0"/>
                    <c:showVal val="0"/>
                    <c:showCatName val="1"/>
                    <c:showSerName val="0"/>
                    <c:showPercent val="0"/>
                    <c:showBubbleSize val="0"/>
                    <c:extLst>
                      <c:ext xmlns:c16="http://schemas.microsoft.com/office/drawing/2014/chart" uri="{C3380CC4-5D6E-409C-BE32-E72D297353CC}">
                        <c16:uniqueId val="{0000000C-9CFC-4A37-B5CE-B7C38A913ADA}"/>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bestFit"/>
                    <c:showLegendKey val="0"/>
                    <c:showVal val="0"/>
                    <c:showCatName val="1"/>
                    <c:showSerName val="0"/>
                    <c:showPercent val="0"/>
                    <c:showBubbleSize val="0"/>
                    <c:extLst>
                      <c:ext xmlns:c16="http://schemas.microsoft.com/office/drawing/2014/chart" uri="{C3380CC4-5D6E-409C-BE32-E72D297353CC}">
                        <c16:uniqueId val="{0000000E-9CFC-4A37-B5CE-B7C38A913ADA}"/>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bestFit"/>
                    <c:showLegendKey val="0"/>
                    <c:showVal val="0"/>
                    <c:showCatName val="1"/>
                    <c:showSerName val="0"/>
                    <c:showPercent val="0"/>
                    <c:showBubbleSize val="0"/>
                    <c:extLst>
                      <c:ext xmlns:c16="http://schemas.microsoft.com/office/drawing/2014/chart" uri="{C3380CC4-5D6E-409C-BE32-E72D297353CC}">
                        <c16:uniqueId val="{00000010-9CFC-4A37-B5CE-B7C38A913ADA}"/>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bestFit"/>
                    <c:showLegendKey val="0"/>
                    <c:showVal val="0"/>
                    <c:showCatName val="1"/>
                    <c:showSerName val="0"/>
                    <c:showPercent val="0"/>
                    <c:showBubbleSize val="0"/>
                    <c:extLst>
                      <c:ext xmlns:c16="http://schemas.microsoft.com/office/drawing/2014/chart" uri="{C3380CC4-5D6E-409C-BE32-E72D297353CC}">
                        <c16:uniqueId val="{00000012-9CFC-4A37-B5CE-B7C38A913ADA}"/>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bestFit"/>
                    <c:showLegendKey val="0"/>
                    <c:showVal val="0"/>
                    <c:showCatName val="1"/>
                    <c:showSerName val="0"/>
                    <c:showPercent val="0"/>
                    <c:showBubbleSize val="0"/>
                    <c:extLst>
                      <c:ext xmlns:c16="http://schemas.microsoft.com/office/drawing/2014/chart" uri="{C3380CC4-5D6E-409C-BE32-E72D297353CC}">
                        <c16:uniqueId val="{00000014-9CFC-4A37-B5CE-B7C38A913ADA}"/>
                      </c:ext>
                    </c:extLst>
                  </c:dLbl>
                  <c:dLbl>
                    <c:idx val="5"/>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6"/>
                            </a:solidFill>
                            <a:latin typeface="+mn-lt"/>
                            <a:ea typeface="+mn-ea"/>
                            <a:cs typeface="+mn-cs"/>
                          </a:defRPr>
                        </a:pPr>
                        <a:endParaRPr lang="en-US"/>
                      </a:p>
                    </c:txPr>
                    <c:dLblPos val="bestFit"/>
                    <c:showLegendKey val="0"/>
                    <c:showVal val="0"/>
                    <c:showCatName val="1"/>
                    <c:showSerName val="0"/>
                    <c:showPercent val="0"/>
                    <c:showBubbleSize val="0"/>
                    <c:extLst>
                      <c:ext xmlns:c16="http://schemas.microsoft.com/office/drawing/2014/chart" uri="{C3380CC4-5D6E-409C-BE32-E72D297353CC}">
                        <c16:uniqueId val="{00000017-9CFC-4A37-B5CE-B7C38A913ADA}"/>
                      </c:ext>
                    </c:extLst>
                  </c:dLbl>
                  <c:spPr>
                    <a:noFill/>
                    <a:ln>
                      <a:noFill/>
                    </a:ln>
                    <a:effectLst/>
                  </c:spPr>
                  <c:dLblPos val="bestFit"/>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'q16,q17,q18,q19'!$A$17:$A$22</c15:sqref>
                        </c15:formulaRef>
                      </c:ext>
                    </c:extLst>
                    <c:strCache>
                      <c:ptCount val="6"/>
                      <c:pt idx="0">
                        <c:v>Schools</c:v>
                      </c:pt>
                      <c:pt idx="1">
                        <c:v>Festivals/Public Events/Celebrations</c:v>
                      </c:pt>
                      <c:pt idx="2">
                        <c:v>My neighborhood</c:v>
                      </c:pt>
                      <c:pt idx="3">
                        <c:v>My family</c:v>
                      </c:pt>
                      <c:pt idx="4">
                        <c:v>Heritage sites</c:v>
                      </c:pt>
                      <c:pt idx="5">
                        <c:v>Touristic attractions</c:v>
                      </c:pt>
                    </c:strCache>
                  </c:strRef>
                </c:cat>
                <c:val>
                  <c:numRef>
                    <c:extLst>
                      <c:ext uri="{02D57815-91ED-43cb-92C2-25804820EDAC}">
                        <c15:formulaRef>
                          <c15:sqref>'q16,q17,q18,q19'!$B$17:$B$22</c15:sqref>
                        </c15:formulaRef>
                      </c:ext>
                    </c:extLst>
                    <c:numCache>
                      <c:formatCode>General</c:formatCode>
                      <c:ptCount val="6"/>
                      <c:pt idx="0">
                        <c:v>46</c:v>
                      </c:pt>
                      <c:pt idx="1">
                        <c:v>102</c:v>
                      </c:pt>
                      <c:pt idx="2">
                        <c:v>13</c:v>
                      </c:pt>
                      <c:pt idx="3">
                        <c:v>9</c:v>
                      </c:pt>
                      <c:pt idx="4">
                        <c:v>60</c:v>
                      </c:pt>
                      <c:pt idx="5">
                        <c:v>74</c:v>
                      </c:pt>
                    </c:numCache>
                  </c:numRef>
                </c:val>
                <c:extLst>
                  <c:ext xmlns:c16="http://schemas.microsoft.com/office/drawing/2014/chart" uri="{C3380CC4-5D6E-409C-BE32-E72D297353CC}">
                    <c16:uniqueId val="{00000015-9CFC-4A37-B5CE-B7C38A913ADA}"/>
                  </c:ext>
                </c:extLst>
              </c15:ser>
            </c15:filteredPieSeries>
          </c:ext>
        </c:extLst>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cap="none" baseline="0"/>
              <a:t>Do you notice traditions, festivals, foods, music, or arts from these other cultures becoming popular or well-known in Dubai?</a:t>
            </a:r>
          </a:p>
        </c:rich>
      </c:tx>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6.8746279459912865E-2"/>
          <c:y val="0.32206291921843105"/>
          <c:w val="0.63169308250128531"/>
          <c:h val="0.62471675415573058"/>
        </c:manualLayout>
      </c:layout>
      <c:pie3DChart>
        <c:varyColors val="1"/>
        <c:ser>
          <c:idx val="1"/>
          <c:order val="1"/>
          <c:tx>
            <c:strRef>
              <c:f>'q16,q17,q18,q19'!$C$25</c:f>
              <c:strCache>
                <c:ptCount val="1"/>
                <c:pt idx="0">
                  <c:v>percent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3872-4403-A5E1-F8B311048364}"/>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3872-4403-A5E1-F8B311048364}"/>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3872-4403-A5E1-F8B311048364}"/>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3872-4403-A5E1-F8B311048364}"/>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1-3872-4403-A5E1-F8B311048364}"/>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3-3872-4403-A5E1-F8B311048364}"/>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5-3872-4403-A5E1-F8B311048364}"/>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7-3872-4403-A5E1-F8B311048364}"/>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'q16,q17,q18,q19'!$A$26:$A$29</c:f>
              <c:strCache>
                <c:ptCount val="4"/>
                <c:pt idx="0">
                  <c:v>Yes, very much.</c:v>
                </c:pt>
                <c:pt idx="1">
                  <c:v>Yes, sometimes I notice them.</c:v>
                </c:pt>
                <c:pt idx="2">
                  <c:v>No, not really.</c:v>
                </c:pt>
                <c:pt idx="3">
                  <c:v>I'm not sure.</c:v>
                </c:pt>
              </c:strCache>
            </c:strRef>
          </c:cat>
          <c:val>
            <c:numRef>
              <c:f>'q16,q17,q18,q19'!$C$26:$C$29</c:f>
              <c:numCache>
                <c:formatCode>0%</c:formatCode>
                <c:ptCount val="4"/>
                <c:pt idx="0">
                  <c:v>0.40799999999999997</c:v>
                </c:pt>
                <c:pt idx="1">
                  <c:v>0.41599999999999998</c:v>
                </c:pt>
                <c:pt idx="2">
                  <c:v>0.112</c:v>
                </c:pt>
                <c:pt idx="3">
                  <c:v>6.4000000000000001E-2</c:v>
                </c:pt>
              </c:numCache>
            </c:numRef>
          </c:val>
          <c:extLst>
            <c:ext xmlns:c16="http://schemas.microsoft.com/office/drawing/2014/chart" uri="{C3380CC4-5D6E-409C-BE32-E72D297353CC}">
              <c16:uniqueId val="{0000000C-3872-4403-A5E1-F8B311048364}"/>
            </c:ext>
          </c:extLst>
        </c:ser>
        <c:dLbls>
          <c:dLblPos val="bestFit"/>
          <c:showLegendKey val="0"/>
          <c:showVal val="0"/>
          <c:showCatName val="1"/>
          <c:showSerName val="0"/>
          <c:showPercent val="0"/>
          <c:showBubbleSize val="0"/>
          <c:showLeaderLines val="1"/>
        </c:dLbls>
        <c:extLst>
          <c:ext xmlns:c15="http://schemas.microsoft.com/office/drawing/2012/chart" uri="{02D57815-91ED-43cb-92C2-25804820EDAC}">
            <c15:filteredPieSeries>
              <c15:ser>
                <c:idx val="0"/>
                <c:order val="0"/>
                <c:tx>
                  <c:strRef>
                    <c:extLst>
                      <c:ext uri="{02D57815-91ED-43cb-92C2-25804820EDAC}">
                        <c15:formulaRef>
                          <c15:sqref>'q16,q17,q18,q19'!$B$25</c15:sqref>
                        </c15:formulaRef>
                      </c:ext>
                    </c:extLst>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E-3872-4403-A5E1-F8B311048364}"/>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0-3872-4403-A5E1-F8B311048364}"/>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2-3872-4403-A5E1-F8B311048364}"/>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4-3872-4403-A5E1-F8B311048364}"/>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bestFit"/>
                    <c:showLegendKey val="0"/>
                    <c:showVal val="0"/>
                    <c:showCatName val="1"/>
                    <c:showSerName val="0"/>
                    <c:showPercent val="0"/>
                    <c:showBubbleSize val="0"/>
                    <c:extLst>
                      <c:ext xmlns:c16="http://schemas.microsoft.com/office/drawing/2014/chart" uri="{C3380CC4-5D6E-409C-BE32-E72D297353CC}">
                        <c16:uniqueId val="{0000000E-3872-4403-A5E1-F8B311048364}"/>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bestFit"/>
                    <c:showLegendKey val="0"/>
                    <c:showVal val="0"/>
                    <c:showCatName val="1"/>
                    <c:showSerName val="0"/>
                    <c:showPercent val="0"/>
                    <c:showBubbleSize val="0"/>
                    <c:extLst>
                      <c:ext xmlns:c16="http://schemas.microsoft.com/office/drawing/2014/chart" uri="{C3380CC4-5D6E-409C-BE32-E72D297353CC}">
                        <c16:uniqueId val="{00000010-3872-4403-A5E1-F8B311048364}"/>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bestFit"/>
                    <c:showLegendKey val="0"/>
                    <c:showVal val="0"/>
                    <c:showCatName val="1"/>
                    <c:showSerName val="0"/>
                    <c:showPercent val="0"/>
                    <c:showBubbleSize val="0"/>
                    <c:extLst>
                      <c:ext xmlns:c16="http://schemas.microsoft.com/office/drawing/2014/chart" uri="{C3380CC4-5D6E-409C-BE32-E72D297353CC}">
                        <c16:uniqueId val="{00000012-3872-4403-A5E1-F8B311048364}"/>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bestFit"/>
                    <c:showLegendKey val="0"/>
                    <c:showVal val="0"/>
                    <c:showCatName val="1"/>
                    <c:showSerName val="0"/>
                    <c:showPercent val="0"/>
                    <c:showBubbleSize val="0"/>
                    <c:extLst>
                      <c:ext xmlns:c16="http://schemas.microsoft.com/office/drawing/2014/chart" uri="{C3380CC4-5D6E-409C-BE32-E72D297353CC}">
                        <c16:uniqueId val="{00000014-3872-4403-A5E1-F8B311048364}"/>
                      </c:ext>
                    </c:extLst>
                  </c:dLbl>
                  <c:spPr>
                    <a:noFill/>
                    <a:ln>
                      <a:noFill/>
                    </a:ln>
                    <a:effectLst/>
                  </c:spPr>
                  <c:dLblPos val="bestFit"/>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'q16,q17,q18,q19'!$A$26:$A$29</c15:sqref>
                        </c15:formulaRef>
                      </c:ext>
                    </c:extLst>
                    <c:strCache>
                      <c:ptCount val="4"/>
                      <c:pt idx="0">
                        <c:v>Yes, very much.</c:v>
                      </c:pt>
                      <c:pt idx="1">
                        <c:v>Yes, sometimes I notice them.</c:v>
                      </c:pt>
                      <c:pt idx="2">
                        <c:v>No, not really.</c:v>
                      </c:pt>
                      <c:pt idx="3">
                        <c:v>I'm not sure.</c:v>
                      </c:pt>
                    </c:strCache>
                  </c:strRef>
                </c:cat>
                <c:val>
                  <c:numRef>
                    <c:extLst>
                      <c:ext uri="{02D57815-91ED-43cb-92C2-25804820EDAC}">
                        <c15:formulaRef>
                          <c15:sqref>'q16,q17,q18,q19'!$B$26:$B$29</c15:sqref>
                        </c15:formulaRef>
                      </c:ext>
                    </c:extLst>
                    <c:numCache>
                      <c:formatCode>General</c:formatCode>
                      <c:ptCount val="4"/>
                      <c:pt idx="0">
                        <c:v>51</c:v>
                      </c:pt>
                      <c:pt idx="1">
                        <c:v>52</c:v>
                      </c:pt>
                      <c:pt idx="2">
                        <c:v>14</c:v>
                      </c:pt>
                      <c:pt idx="3">
                        <c:v>8</c:v>
                      </c:pt>
                    </c:numCache>
                  </c:numRef>
                </c:val>
                <c:extLst>
                  <c:ext xmlns:c16="http://schemas.microsoft.com/office/drawing/2014/chart" uri="{C3380CC4-5D6E-409C-BE32-E72D297353CC}">
                    <c16:uniqueId val="{00000019-3872-4403-A5E1-F8B311048364}"/>
                  </c:ext>
                </c:extLst>
              </c15:ser>
            </c15:filteredPieSeries>
          </c:ext>
        </c:extLst>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cap="none" baseline="0"/>
              <a:t>Do you know about old Emirati traditions or customs from Dubai's past?</a:t>
            </a:r>
          </a:p>
        </c:rich>
      </c:tx>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1"/>
          <c:order val="1"/>
          <c:tx>
            <c:strRef>
              <c:f>'q14,q15'!$C$1</c:f>
              <c:strCache>
                <c:ptCount val="1"/>
                <c:pt idx="0">
                  <c:v>percent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76E9-4A23-96E1-546EB1ED7E26}"/>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6-76E9-4A23-96E1-546EB1ED7E26}"/>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76E9-4A23-96E1-546EB1ED7E26}"/>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5-76E9-4A23-96E1-546EB1ED7E26}"/>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6-76E9-4A23-96E1-546EB1ED7E26}"/>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7-76E9-4A23-96E1-546EB1ED7E26}"/>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'q14,q15'!$A$2:$A$4</c:f>
              <c:strCache>
                <c:ptCount val="3"/>
                <c:pt idx="0">
                  <c:v>Yes, I know some.</c:v>
                </c:pt>
                <c:pt idx="1">
                  <c:v>No, not much.</c:v>
                </c:pt>
                <c:pt idx="2">
                  <c:v>I'm not sure.</c:v>
                </c:pt>
              </c:strCache>
            </c:strRef>
          </c:cat>
          <c:val>
            <c:numRef>
              <c:f>'q14,q15'!$C$2:$C$4</c:f>
              <c:numCache>
                <c:formatCode>0%</c:formatCode>
                <c:ptCount val="3"/>
                <c:pt idx="0">
                  <c:v>0.56000000000000005</c:v>
                </c:pt>
                <c:pt idx="1">
                  <c:v>0.40799999999999997</c:v>
                </c:pt>
                <c:pt idx="2">
                  <c:v>3.2000000000000001E-2</c:v>
                </c:pt>
              </c:numCache>
            </c:numRef>
          </c:val>
          <c:extLst>
            <c:ext xmlns:c16="http://schemas.microsoft.com/office/drawing/2014/chart" uri="{C3380CC4-5D6E-409C-BE32-E72D297353CC}">
              <c16:uniqueId val="{00000001-76E9-4A23-96E1-546EB1ED7E26}"/>
            </c:ext>
          </c:extLst>
        </c:ser>
        <c:dLbls>
          <c:dLblPos val="outEnd"/>
          <c:showLegendKey val="0"/>
          <c:showVal val="0"/>
          <c:showCatName val="1"/>
          <c:showSerName val="0"/>
          <c:showPercent val="0"/>
          <c:showBubbleSize val="0"/>
          <c:showLeaderLines val="1"/>
        </c:dLbls>
        <c:extLst>
          <c:ext xmlns:c15="http://schemas.microsoft.com/office/drawing/2012/chart" uri="{02D57815-91ED-43cb-92C2-25804820EDAC}">
            <c15:filteredPieSeries>
              <c15:ser>
                <c:idx val="0"/>
                <c:order val="0"/>
                <c:tx>
                  <c:strRef>
                    <c:extLst>
                      <c:ext uri="{02D57815-91ED-43cb-92C2-25804820EDAC}">
                        <c15:formulaRef>
                          <c15:sqref>'q14,q15'!$B$1</c15:sqref>
                        </c15:formulaRef>
                      </c:ext>
                    </c:extLst>
                    <c:strCache>
                      <c:ptCount val="1"/>
                      <c:pt idx="0">
                        <c:v>count </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76E9-4A23-96E1-546EB1ED7E26}"/>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76E9-4A23-96E1-546EB1ED7E26}"/>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76E9-4A23-96E1-546EB1ED7E26}"/>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2-76E9-4A23-96E1-546EB1ED7E26}"/>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3-76E9-4A23-96E1-546EB1ED7E26}"/>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4-76E9-4A23-96E1-546EB1ED7E26}"/>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'q14,q15'!$A$2:$A$4</c15:sqref>
                        </c15:formulaRef>
                      </c:ext>
                    </c:extLst>
                    <c:strCache>
                      <c:ptCount val="3"/>
                      <c:pt idx="0">
                        <c:v>Yes, I know some.</c:v>
                      </c:pt>
                      <c:pt idx="1">
                        <c:v>No, not much.</c:v>
                      </c:pt>
                      <c:pt idx="2">
                        <c:v>I'm not sure.</c:v>
                      </c:pt>
                    </c:strCache>
                  </c:strRef>
                </c:cat>
                <c:val>
                  <c:numRef>
                    <c:extLst>
                      <c:ext uri="{02D57815-91ED-43cb-92C2-25804820EDAC}">
                        <c15:formulaRef>
                          <c15:sqref>'q14,q15'!$B$2:$B$4</c15:sqref>
                        </c15:formulaRef>
                      </c:ext>
                    </c:extLst>
                    <c:numCache>
                      <c:formatCode>General</c:formatCode>
                      <c:ptCount val="3"/>
                      <c:pt idx="0">
                        <c:v>70</c:v>
                      </c:pt>
                      <c:pt idx="1">
                        <c:v>51</c:v>
                      </c:pt>
                      <c:pt idx="2">
                        <c:v>4</c:v>
                      </c:pt>
                    </c:numCache>
                  </c:numRef>
                </c:val>
                <c:extLst>
                  <c:ext xmlns:c16="http://schemas.microsoft.com/office/drawing/2014/chart" uri="{C3380CC4-5D6E-409C-BE32-E72D297353CC}">
                    <c16:uniqueId val="{00000000-76E9-4A23-96E1-546EB1ED7E26}"/>
                  </c:ext>
                </c:extLst>
              </c15:ser>
            </c15:filteredPieSeries>
          </c:ext>
        </c:extLst>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Which of the following Emirati traditions do you know?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0"/>
        <c:ser>
          <c:idx val="0"/>
          <c:order val="0"/>
          <c:spPr>
            <a:solidFill>
              <a:schemeClr val="accent1"/>
            </a:solidFill>
            <a:ln>
              <a:noFill/>
            </a:ln>
            <a:effectLst/>
          </c:spPr>
          <c:invertIfNegative val="0"/>
          <c:cat>
            <c:strRef>
              <c:f>'q14,q15'!$F$18:$F$27</c:f>
              <c:strCache>
                <c:ptCount val="10"/>
                <c:pt idx="0">
                  <c:v>Iftar</c:v>
                </c:pt>
                <c:pt idx="1">
                  <c:v>Henna</c:v>
                </c:pt>
                <c:pt idx="2">
                  <c:v>Falconry</c:v>
                </c:pt>
                <c:pt idx="3">
                  <c:v>Camel racing, a social practice and a festive heritage</c:v>
                </c:pt>
                <c:pt idx="4">
                  <c:v>Arabic coffee</c:v>
                </c:pt>
                <c:pt idx="5">
                  <c:v>Al-Razfa, a traditional performing art</c:v>
                </c:pt>
                <c:pt idx="6">
                  <c:v>Majlis, a cultural and social space</c:v>
                </c:pt>
                <c:pt idx="7">
                  <c:v>Arabic calligraphy</c:v>
                </c:pt>
                <c:pt idx="8">
                  <c:v>Al-Ayyala, a traditional performing art</c:v>
                </c:pt>
                <c:pt idx="9">
                  <c:v>Al Sadu, traditional weaving skills</c:v>
                </c:pt>
              </c:strCache>
            </c:strRef>
          </c:cat>
          <c:val>
            <c:numRef>
              <c:f>'q14,q15'!$G$18:$G$27</c:f>
              <c:numCache>
                <c:formatCode>General</c:formatCode>
                <c:ptCount val="10"/>
                <c:pt idx="0">
                  <c:v>101</c:v>
                </c:pt>
                <c:pt idx="1">
                  <c:v>88</c:v>
                </c:pt>
                <c:pt idx="2">
                  <c:v>87</c:v>
                </c:pt>
                <c:pt idx="3">
                  <c:v>79</c:v>
                </c:pt>
                <c:pt idx="4">
                  <c:v>78</c:v>
                </c:pt>
                <c:pt idx="5">
                  <c:v>71</c:v>
                </c:pt>
                <c:pt idx="6">
                  <c:v>68</c:v>
                </c:pt>
                <c:pt idx="7">
                  <c:v>68</c:v>
                </c:pt>
                <c:pt idx="8">
                  <c:v>60</c:v>
                </c:pt>
                <c:pt idx="9">
                  <c:v>54</c:v>
                </c:pt>
              </c:numCache>
            </c:numRef>
          </c:val>
          <c:extLst>
            <c:ext xmlns:c16="http://schemas.microsoft.com/office/drawing/2014/chart" uri="{C3380CC4-5D6E-409C-BE32-E72D297353CC}">
              <c16:uniqueId val="{00000000-AB43-4029-B9A6-E009519FE235}"/>
            </c:ext>
          </c:extLst>
        </c:ser>
        <c:dLbls>
          <c:showLegendKey val="0"/>
          <c:showVal val="0"/>
          <c:showCatName val="0"/>
          <c:showSerName val="0"/>
          <c:showPercent val="0"/>
          <c:showBubbleSize val="0"/>
        </c:dLbls>
        <c:gapWidth val="182"/>
        <c:axId val="308316047"/>
        <c:axId val="308308367"/>
        <c:extLst>
          <c:ext xmlns:c15="http://schemas.microsoft.com/office/drawing/2012/chart" uri="{02D57815-91ED-43cb-92C2-25804820EDAC}">
            <c15:filteredBarSeries>
              <c15:ser>
                <c:idx val="1"/>
                <c:order val="1"/>
                <c:spPr>
                  <a:solidFill>
                    <a:schemeClr val="accent2"/>
                  </a:solidFill>
                  <a:ln>
                    <a:noFill/>
                  </a:ln>
                  <a:effectLst/>
                </c:spPr>
                <c:invertIfNegative val="0"/>
                <c:cat>
                  <c:strRef>
                    <c:extLst>
                      <c:ext uri="{02D57815-91ED-43cb-92C2-25804820EDAC}">
                        <c15:formulaRef>
                          <c15:sqref>'q14,q15'!$F$18:$F$27</c15:sqref>
                        </c15:formulaRef>
                      </c:ext>
                    </c:extLst>
                    <c:strCache>
                      <c:ptCount val="10"/>
                      <c:pt idx="0">
                        <c:v>Iftar</c:v>
                      </c:pt>
                      <c:pt idx="1">
                        <c:v>Henna</c:v>
                      </c:pt>
                      <c:pt idx="2">
                        <c:v>Falconry</c:v>
                      </c:pt>
                      <c:pt idx="3">
                        <c:v>Camel racing, a social practice and a festive heritage</c:v>
                      </c:pt>
                      <c:pt idx="4">
                        <c:v>Arabic coffee</c:v>
                      </c:pt>
                      <c:pt idx="5">
                        <c:v>Al-Razfa, a traditional performing art</c:v>
                      </c:pt>
                      <c:pt idx="6">
                        <c:v>Majlis, a cultural and social space</c:v>
                      </c:pt>
                      <c:pt idx="7">
                        <c:v>Arabic calligraphy</c:v>
                      </c:pt>
                      <c:pt idx="8">
                        <c:v>Al-Ayyala, a traditional performing art</c:v>
                      </c:pt>
                      <c:pt idx="9">
                        <c:v>Al Sadu, traditional weaving skills</c:v>
                      </c:pt>
                    </c:strCache>
                  </c:strRef>
                </c:cat>
                <c:val>
                  <c:numRef>
                    <c:extLst>
                      <c:ext uri="{02D57815-91ED-43cb-92C2-25804820EDAC}">
                        <c15:formulaRef>
                          <c15:sqref>'q14,q15'!$H$18:$H$27</c15:sqref>
                        </c15:formulaRef>
                      </c:ext>
                    </c:extLst>
                    <c:numCache>
                      <c:formatCode>0%</c:formatCode>
                      <c:ptCount val="10"/>
                      <c:pt idx="0">
                        <c:v>0.1008991008991009</c:v>
                      </c:pt>
                      <c:pt idx="1">
                        <c:v>8.7912087912087919E-2</c:v>
                      </c:pt>
                      <c:pt idx="2">
                        <c:v>8.6913086913086912E-2</c:v>
                      </c:pt>
                      <c:pt idx="3">
                        <c:v>7.8921078921078927E-2</c:v>
                      </c:pt>
                      <c:pt idx="4">
                        <c:v>7.792207792207792E-2</c:v>
                      </c:pt>
                      <c:pt idx="5">
                        <c:v>7.0929070929070928E-2</c:v>
                      </c:pt>
                      <c:pt idx="6">
                        <c:v>6.7932067932067935E-2</c:v>
                      </c:pt>
                      <c:pt idx="7">
                        <c:v>6.7932067932067935E-2</c:v>
                      </c:pt>
                      <c:pt idx="8">
                        <c:v>5.9940059940059943E-2</c:v>
                      </c:pt>
                      <c:pt idx="9">
                        <c:v>5.3946053946053944E-2</c:v>
                      </c:pt>
                    </c:numCache>
                  </c:numRef>
                </c:val>
                <c:extLst>
                  <c:ext xmlns:c16="http://schemas.microsoft.com/office/drawing/2014/chart" uri="{C3380CC4-5D6E-409C-BE32-E72D297353CC}">
                    <c16:uniqueId val="{00000001-AB43-4029-B9A6-E009519FE235}"/>
                  </c:ext>
                </c:extLst>
              </c15:ser>
            </c15:filteredBarSeries>
          </c:ext>
        </c:extLst>
      </c:barChart>
      <c:catAx>
        <c:axId val="308316047"/>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08308367"/>
        <c:crosses val="autoZero"/>
        <c:auto val="1"/>
        <c:lblAlgn val="ctr"/>
        <c:lblOffset val="100"/>
        <c:noMultiLvlLbl val="0"/>
      </c:catAx>
      <c:valAx>
        <c:axId val="30830836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0831604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sz="1600" b="1" i="0" u="none" strike="noStrike" cap="none" baseline="0">
                <a:effectLst/>
              </a:rPr>
              <a:t>How old are you? </a:t>
            </a:r>
            <a:r>
              <a:rPr lang="en-US" sz="1600" b="1" i="0" u="none" strike="noStrike" cap="none" baseline="0"/>
              <a:t> </a:t>
            </a:r>
            <a:endParaRPr lang="en-US" cap="none" baseline="0"/>
          </a:p>
        </c:rich>
      </c:tx>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'q1,q3'!$D$11</c:f>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BB03-4C04-983B-B926303CA3FC}"/>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BB03-4C04-983B-B926303CA3FC}"/>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BB03-4C04-983B-B926303CA3FC}"/>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BB03-4C04-983B-B926303CA3FC}"/>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BB03-4C04-983B-B926303CA3FC}"/>
              </c:ext>
            </c:extLst>
          </c:dPt>
          <c:dPt>
            <c:idx val="5"/>
            <c:bubble3D val="0"/>
            <c:spPr>
              <a:solidFill>
                <a:schemeClr val="accent6"/>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6-BB03-4C04-983B-B926303CA3FC}"/>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1-BB03-4C04-983B-B926303CA3FC}"/>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2-BB03-4C04-983B-B926303CA3FC}"/>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3-BB03-4C04-983B-B926303CA3FC}"/>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4-BB03-4C04-983B-B926303CA3FC}"/>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5-BB03-4C04-983B-B926303CA3FC}"/>
                </c:ext>
              </c:extLst>
            </c:dLbl>
            <c:dLbl>
              <c:idx val="5"/>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6"/>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6-BB03-4C04-983B-B926303CA3FC}"/>
                </c:ext>
              </c:extLst>
            </c:dLbl>
            <c:spPr>
              <a:noFill/>
              <a:ln>
                <a:noFill/>
              </a:ln>
              <a:effectLst/>
            </c:spPr>
            <c:dLblPos val="out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'q1,q3'!$C$12:$C$17</c:f>
              <c:strCache>
                <c:ptCount val="6"/>
                <c:pt idx="0">
                  <c:v>35 to 44 years old</c:v>
                </c:pt>
                <c:pt idx="1">
                  <c:v>25 to 34 years old</c:v>
                </c:pt>
                <c:pt idx="2">
                  <c:v>45 to 54 years old</c:v>
                </c:pt>
                <c:pt idx="3">
                  <c:v>Below 18 years old</c:v>
                </c:pt>
                <c:pt idx="4">
                  <c:v>18 to 24 years old</c:v>
                </c:pt>
                <c:pt idx="5">
                  <c:v>55 to 64 years old</c:v>
                </c:pt>
              </c:strCache>
            </c:strRef>
          </c:cat>
          <c:val>
            <c:numRef>
              <c:f>'q1,q3'!$D$12:$D$17</c:f>
              <c:numCache>
                <c:formatCode>General</c:formatCode>
                <c:ptCount val="6"/>
                <c:pt idx="0">
                  <c:v>47</c:v>
                </c:pt>
                <c:pt idx="1">
                  <c:v>32</c:v>
                </c:pt>
                <c:pt idx="2">
                  <c:v>25</c:v>
                </c:pt>
                <c:pt idx="3">
                  <c:v>16</c:v>
                </c:pt>
                <c:pt idx="4">
                  <c:v>3</c:v>
                </c:pt>
                <c:pt idx="5">
                  <c:v>2</c:v>
                </c:pt>
              </c:numCache>
            </c:numRef>
          </c:val>
          <c:extLst>
            <c:ext xmlns:c16="http://schemas.microsoft.com/office/drawing/2014/chart" uri="{C3380CC4-5D6E-409C-BE32-E72D297353CC}">
              <c16:uniqueId val="{00000000-BB03-4C04-983B-B926303CA3FC}"/>
            </c:ext>
          </c:extLst>
        </c:ser>
        <c:dLbls>
          <c:dLblPos val="outEnd"/>
          <c:showLegendKey val="0"/>
          <c:showVal val="0"/>
          <c:showCatName val="1"/>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cap="none" baseline="0"/>
              <a:t>How long have you lived in Dubai? </a:t>
            </a:r>
          </a:p>
        </c:rich>
      </c:tx>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'q1,q3'!$E$25</c:f>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0A44-47C5-AC72-665BAA214E3F}"/>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0A44-47C5-AC72-665BAA214E3F}"/>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0A44-47C5-AC72-665BAA214E3F}"/>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0A44-47C5-AC72-665BAA214E3F}"/>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0A44-47C5-AC72-665BAA214E3F}"/>
              </c:ext>
            </c:extLst>
          </c:dPt>
          <c:dPt>
            <c:idx val="5"/>
            <c:bubble3D val="0"/>
            <c:spPr>
              <a:solidFill>
                <a:schemeClr val="accent6"/>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6-0A44-47C5-AC72-665BAA214E3F}"/>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1-0A44-47C5-AC72-665BAA214E3F}"/>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2-0A44-47C5-AC72-665BAA214E3F}"/>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3-0A44-47C5-AC72-665BAA214E3F}"/>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4-0A44-47C5-AC72-665BAA214E3F}"/>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5-0A44-47C5-AC72-665BAA214E3F}"/>
                </c:ext>
              </c:extLst>
            </c:dLbl>
            <c:dLbl>
              <c:idx val="5"/>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6"/>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6-0A44-47C5-AC72-665BAA214E3F}"/>
                </c:ext>
              </c:extLst>
            </c:dLbl>
            <c:spPr>
              <a:noFill/>
              <a:ln>
                <a:noFill/>
              </a:ln>
              <a:effectLst/>
            </c:spPr>
            <c:dLblPos val="out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'q1,q3'!$D$26:$D$31</c:f>
              <c:strCache>
                <c:ptCount val="6"/>
                <c:pt idx="0">
                  <c:v>11-20 years</c:v>
                </c:pt>
                <c:pt idx="1">
                  <c:v>1-5 years</c:v>
                </c:pt>
                <c:pt idx="2">
                  <c:v>6-10 years</c:v>
                </c:pt>
                <c:pt idx="3">
                  <c:v>I was born here</c:v>
                </c:pt>
                <c:pt idx="4">
                  <c:v>Less than 1 year</c:v>
                </c:pt>
                <c:pt idx="5">
                  <c:v>More than 20 years</c:v>
                </c:pt>
              </c:strCache>
            </c:strRef>
          </c:cat>
          <c:val>
            <c:numRef>
              <c:f>'q1,q3'!$E$26:$E$31</c:f>
              <c:numCache>
                <c:formatCode>General</c:formatCode>
                <c:ptCount val="6"/>
                <c:pt idx="0">
                  <c:v>40</c:v>
                </c:pt>
                <c:pt idx="1">
                  <c:v>22</c:v>
                </c:pt>
                <c:pt idx="2">
                  <c:v>40</c:v>
                </c:pt>
                <c:pt idx="3">
                  <c:v>8</c:v>
                </c:pt>
                <c:pt idx="4">
                  <c:v>7</c:v>
                </c:pt>
                <c:pt idx="5">
                  <c:v>8</c:v>
                </c:pt>
              </c:numCache>
            </c:numRef>
          </c:val>
          <c:extLst>
            <c:ext xmlns:c16="http://schemas.microsoft.com/office/drawing/2014/chart" uri="{C3380CC4-5D6E-409C-BE32-E72D297353CC}">
              <c16:uniqueId val="{00000000-0A44-47C5-AC72-665BAA214E3F}"/>
            </c:ext>
          </c:extLst>
        </c:ser>
        <c:dLbls>
          <c:dLblPos val="bestFit"/>
          <c:showLegendKey val="0"/>
          <c:showVal val="0"/>
          <c:showCatName val="1"/>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cap="none" baseline="0"/>
              <a:t>Where are you from?</a:t>
            </a:r>
          </a:p>
        </c:rich>
      </c:tx>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'q2'!$J$33</c:f>
              <c:strCache>
                <c:ptCount val="1"/>
                <c:pt idx="0">
                  <c:v>percentage</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1A9E-48C0-901A-8624A30260A6}"/>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1A9E-48C0-901A-8624A30260A6}"/>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1A9E-48C0-901A-8624A30260A6}"/>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1A9E-48C0-901A-8624A30260A6}"/>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1A9E-48C0-901A-8624A30260A6}"/>
              </c:ext>
            </c:extLst>
          </c:dPt>
          <c:dPt>
            <c:idx val="5"/>
            <c:bubble3D val="0"/>
            <c:spPr>
              <a:solidFill>
                <a:schemeClr val="accent6"/>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6-1A9E-48C0-901A-8624A30260A6}"/>
              </c:ext>
            </c:extLst>
          </c:dPt>
          <c:dPt>
            <c:idx val="6"/>
            <c:bubble3D val="0"/>
            <c:spPr>
              <a:solidFill>
                <a:schemeClr val="accent1">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1A9E-48C0-901A-8624A30260A6}"/>
              </c:ext>
            </c:extLst>
          </c:dPt>
          <c:dPt>
            <c:idx val="7"/>
            <c:bubble3D val="0"/>
            <c:spPr>
              <a:solidFill>
                <a:schemeClr val="accent2">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8-1A9E-48C0-901A-8624A30260A6}"/>
              </c:ext>
            </c:extLst>
          </c:dPt>
          <c:dPt>
            <c:idx val="8"/>
            <c:bubble3D val="0"/>
            <c:spPr>
              <a:solidFill>
                <a:schemeClr val="accent3">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9-1A9E-48C0-901A-8624A30260A6}"/>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1-1A9E-48C0-901A-8624A30260A6}"/>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2-1A9E-48C0-901A-8624A30260A6}"/>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3-1A9E-48C0-901A-8624A30260A6}"/>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4-1A9E-48C0-901A-8624A30260A6}"/>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5-1A9E-48C0-901A-8624A30260A6}"/>
                </c:ext>
              </c:extLst>
            </c:dLbl>
            <c:dLbl>
              <c:idx val="5"/>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6"/>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6-1A9E-48C0-901A-8624A30260A6}"/>
                </c:ext>
              </c:extLst>
            </c:dLbl>
            <c:dLbl>
              <c:idx val="6"/>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lumMod val="60000"/>
                        </a:schemeClr>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7-1A9E-48C0-901A-8624A30260A6}"/>
                </c:ext>
              </c:extLst>
            </c:dLbl>
            <c:dLbl>
              <c:idx val="7"/>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lumMod val="60000"/>
                        </a:schemeClr>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8-1A9E-48C0-901A-8624A30260A6}"/>
                </c:ext>
              </c:extLst>
            </c:dLbl>
            <c:dLbl>
              <c:idx val="8"/>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lumMod val="60000"/>
                        </a:schemeClr>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9-1A9E-48C0-901A-8624A30260A6}"/>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'q2'!$I$34:$I$42</c:f>
              <c:strCache>
                <c:ptCount val="9"/>
                <c:pt idx="0">
                  <c:v>Philippines</c:v>
                </c:pt>
                <c:pt idx="1">
                  <c:v>India</c:v>
                </c:pt>
                <c:pt idx="2">
                  <c:v>Pakistan</c:v>
                </c:pt>
                <c:pt idx="3">
                  <c:v>Greece</c:v>
                </c:pt>
                <c:pt idx="4">
                  <c:v>France</c:v>
                </c:pt>
                <c:pt idx="5">
                  <c:v>Egypt</c:v>
                </c:pt>
                <c:pt idx="6">
                  <c:v>Spain</c:v>
                </c:pt>
                <c:pt idx="7">
                  <c:v>United Kingdom</c:v>
                </c:pt>
                <c:pt idx="8">
                  <c:v>Russia</c:v>
                </c:pt>
              </c:strCache>
            </c:strRef>
          </c:cat>
          <c:val>
            <c:numRef>
              <c:f>'q2'!$J$34:$J$42</c:f>
              <c:numCache>
                <c:formatCode>0%</c:formatCode>
                <c:ptCount val="9"/>
                <c:pt idx="0">
                  <c:v>0.216</c:v>
                </c:pt>
                <c:pt idx="1">
                  <c:v>0.152</c:v>
                </c:pt>
                <c:pt idx="2">
                  <c:v>0.12</c:v>
                </c:pt>
                <c:pt idx="3">
                  <c:v>8.7999999999999995E-2</c:v>
                </c:pt>
                <c:pt idx="4">
                  <c:v>0.04</c:v>
                </c:pt>
                <c:pt idx="5">
                  <c:v>3.2000000000000001E-2</c:v>
                </c:pt>
                <c:pt idx="6">
                  <c:v>3.2000000000000001E-2</c:v>
                </c:pt>
                <c:pt idx="7">
                  <c:v>3.2000000000000001E-2</c:v>
                </c:pt>
                <c:pt idx="8">
                  <c:v>2.4E-2</c:v>
                </c:pt>
              </c:numCache>
            </c:numRef>
          </c:val>
          <c:extLst>
            <c:ext xmlns:c16="http://schemas.microsoft.com/office/drawing/2014/chart" uri="{C3380CC4-5D6E-409C-BE32-E72D297353CC}">
              <c16:uniqueId val="{00000000-1A9E-48C0-901A-8624A30260A6}"/>
            </c:ext>
          </c:extLst>
        </c:ser>
        <c:dLbls>
          <c:dLblPos val="outEnd"/>
          <c:showLegendKey val="0"/>
          <c:showVal val="0"/>
          <c:showCatName val="1"/>
          <c:showSerName val="0"/>
          <c:showPercent val="0"/>
          <c:showBubbleSize val="0"/>
          <c:showLeaderLines val="1"/>
        </c:dLbls>
      </c:pie3DChart>
      <c:spPr>
        <a:noFill/>
        <a:ln>
          <a:noFill/>
        </a:ln>
        <a:effectLst/>
      </c:spPr>
    </c:plotArea>
    <c:legend>
      <c:legendPos val="r"/>
      <c:layout>
        <c:manualLayout>
          <c:xMode val="edge"/>
          <c:yMode val="edge"/>
          <c:x val="0.78657995131560932"/>
          <c:y val="0.26398564415957765"/>
          <c:w val="0.20208218020366503"/>
          <c:h val="0.5812325411103176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sz="1600" b="1" i="0" u="none" strike="noStrike" cap="none" baseline="0">
                <a:effectLst/>
              </a:rPr>
              <a:t>Do you know of any specific old buildings or historical places in Dubai that you feel are very important?</a:t>
            </a:r>
            <a:r>
              <a:rPr lang="en-US" sz="1600" b="1" i="0" u="none" strike="noStrike" cap="none" baseline="0"/>
              <a:t> </a:t>
            </a:r>
            <a:endParaRPr lang="en-US" cap="none" baseline="0"/>
          </a:p>
        </c:rich>
      </c:tx>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'q6,q7,q8'!$B$9</c:f>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1746-46FC-88E6-6B39DB52CAF4}"/>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1746-46FC-88E6-6B39DB52CAF4}"/>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1746-46FC-88E6-6B39DB52CAF4}"/>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1-1746-46FC-88E6-6B39DB52CAF4}"/>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2-1746-46FC-88E6-6B39DB52CAF4}"/>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3-1746-46FC-88E6-6B39DB52CAF4}"/>
                </c:ext>
              </c:extLst>
            </c:dLbl>
            <c:spPr>
              <a:noFill/>
              <a:ln>
                <a:noFill/>
              </a:ln>
              <a:effectLst/>
            </c:spPr>
            <c:dLblPos val="out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'q6,q7,q8'!$A$10:$A$12</c:f>
              <c:strCache>
                <c:ptCount val="3"/>
                <c:pt idx="0">
                  <c:v>I'm not sure.</c:v>
                </c:pt>
                <c:pt idx="1">
                  <c:v>No, not really.</c:v>
                </c:pt>
                <c:pt idx="2">
                  <c:v>Yes, I know some.</c:v>
                </c:pt>
              </c:strCache>
            </c:strRef>
          </c:cat>
          <c:val>
            <c:numRef>
              <c:f>'q6,q7,q8'!$B$10:$B$12</c:f>
              <c:numCache>
                <c:formatCode>General</c:formatCode>
                <c:ptCount val="3"/>
                <c:pt idx="0">
                  <c:v>9</c:v>
                </c:pt>
                <c:pt idx="1">
                  <c:v>20</c:v>
                </c:pt>
                <c:pt idx="2">
                  <c:v>96</c:v>
                </c:pt>
              </c:numCache>
            </c:numRef>
          </c:val>
          <c:extLst>
            <c:ext xmlns:c16="http://schemas.microsoft.com/office/drawing/2014/chart" uri="{C3380CC4-5D6E-409C-BE32-E72D297353CC}">
              <c16:uniqueId val="{00000000-1746-46FC-88E6-6B39DB52CAF4}"/>
            </c:ext>
          </c:extLst>
        </c:ser>
        <c:dLbls>
          <c:dLblPos val="outEnd"/>
          <c:showLegendKey val="0"/>
          <c:showVal val="0"/>
          <c:showCatName val="1"/>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cap="none" baseline="0"/>
              <a:t> If you know some important old places, what kind of places are they mostly?</a:t>
            </a:r>
          </a:p>
        </c:rich>
      </c:tx>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'q6,q7,q8'!$C$20</c:f>
              <c:strCache>
                <c:ptCount val="1"/>
                <c:pt idx="0">
                  <c:v>percentage</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66A7-4726-B3D6-FFC6B3AEB393}"/>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66A7-4726-B3D6-FFC6B3AEB393}"/>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66A7-4726-B3D6-FFC6B3AEB393}"/>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66A7-4726-B3D6-FFC6B3AEB393}"/>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9-66A7-4726-B3D6-FFC6B3AEB393}"/>
              </c:ext>
            </c:extLst>
          </c:dPt>
          <c:dPt>
            <c:idx val="5"/>
            <c:bubble3D val="0"/>
            <c:spPr>
              <a:solidFill>
                <a:schemeClr val="accent6"/>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B-66A7-4726-B3D6-FFC6B3AEB393}"/>
              </c:ext>
            </c:extLst>
          </c:dPt>
          <c:dPt>
            <c:idx val="6"/>
            <c:bubble3D val="0"/>
            <c:spPr>
              <a:solidFill>
                <a:schemeClr val="accent1">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D-66A7-4726-B3D6-FFC6B3AEB393}"/>
              </c:ext>
            </c:extLst>
          </c:dPt>
          <c:dPt>
            <c:idx val="7"/>
            <c:bubble3D val="0"/>
            <c:spPr>
              <a:solidFill>
                <a:schemeClr val="accent2">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F-66A7-4726-B3D6-FFC6B3AEB393}"/>
              </c:ext>
            </c:extLst>
          </c:dPt>
          <c:dPt>
            <c:idx val="8"/>
            <c:bubble3D val="0"/>
            <c:spPr>
              <a:solidFill>
                <a:schemeClr val="accent3">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1-66A7-4726-B3D6-FFC6B3AEB393}"/>
              </c:ext>
            </c:extLst>
          </c:dPt>
          <c:dLbls>
            <c:dLbl>
              <c:idx val="0"/>
              <c:numFmt formatCode="0%"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1-66A7-4726-B3D6-FFC6B3AEB393}"/>
                </c:ext>
              </c:extLst>
            </c:dLbl>
            <c:dLbl>
              <c:idx val="1"/>
              <c:numFmt formatCode="0%"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3-66A7-4726-B3D6-FFC6B3AEB393}"/>
                </c:ext>
              </c:extLst>
            </c:dLbl>
            <c:dLbl>
              <c:idx val="2"/>
              <c:numFmt formatCode="0%"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5-66A7-4726-B3D6-FFC6B3AEB393}"/>
                </c:ext>
              </c:extLst>
            </c:dLbl>
            <c:dLbl>
              <c:idx val="3"/>
              <c:numFmt formatCode="0%"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7-66A7-4726-B3D6-FFC6B3AEB393}"/>
                </c:ext>
              </c:extLst>
            </c:dLbl>
            <c:dLbl>
              <c:idx val="4"/>
              <c:numFmt formatCode="0%"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9-66A7-4726-B3D6-FFC6B3AEB393}"/>
                </c:ext>
              </c:extLst>
            </c:dLbl>
            <c:dLbl>
              <c:idx val="5"/>
              <c:numFmt formatCode="0%"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6"/>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B-66A7-4726-B3D6-FFC6B3AEB393}"/>
                </c:ext>
              </c:extLst>
            </c:dLbl>
            <c:dLbl>
              <c:idx val="6"/>
              <c:numFmt formatCode="0%"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lumMod val="60000"/>
                        </a:schemeClr>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D-66A7-4726-B3D6-FFC6B3AEB393}"/>
                </c:ext>
              </c:extLst>
            </c:dLbl>
            <c:dLbl>
              <c:idx val="7"/>
              <c:numFmt formatCode="0%"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lumMod val="60000"/>
                        </a:schemeClr>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F-66A7-4726-B3D6-FFC6B3AEB393}"/>
                </c:ext>
              </c:extLst>
            </c:dLbl>
            <c:dLbl>
              <c:idx val="8"/>
              <c:tx>
                <c:rich>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fld id="{7663C6E0-C4DD-49F6-9488-28FAE0AE8023}" type="VALUE">
                      <a:rPr lang="en-US"/>
                      <a:pPr>
                        <a:defRPr>
                          <a:solidFill>
                            <a:schemeClr val="accent1"/>
                          </a:solidFill>
                        </a:defRPr>
                      </a:pPr>
                      <a:t>[VALUE]</a:t>
                    </a:fld>
                    <a:endParaRPr lang="en-AE"/>
                  </a:p>
                </c:rich>
              </c:tx>
              <c:numFmt formatCode="0%"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AE"/>
                </a:p>
              </c:txPr>
              <c:dLblPos val="outEnd"/>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11-66A7-4726-B3D6-FFC6B3AEB393}"/>
                </c:ext>
              </c:extLst>
            </c:dLbl>
            <c:numFmt formatCode="0%" sourceLinked="0"/>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'q6,q7,q8'!$A$21:$A$29</c:f>
              <c:strCache>
                <c:ptCount val="9"/>
                <c:pt idx="0">
                  <c:v> Old family homes or neighbourhoods</c:v>
                </c:pt>
                <c:pt idx="1">
                  <c:v>Old markets (souqs)</c:v>
                </c:pt>
                <c:pt idx="2">
                  <c:v>Forts, old walls, or watchtowers</c:v>
                </c:pt>
                <c:pt idx="3">
                  <c:v>Old schools or hospitals</c:v>
                </c:pt>
                <c:pt idx="4">
                  <c:v> Old places of worship (like old mosques, temples, churches)</c:v>
                </c:pt>
                <c:pt idx="5">
                  <c:v>Old shops or places where people made things</c:v>
                </c:pt>
                <c:pt idx="6">
                  <c:v>Places near the Creek or sea, linked to pearl diving or fishing</c:v>
                </c:pt>
                <c:pt idx="7">
                  <c:v>I don't know any specific old places like these.</c:v>
                </c:pt>
                <c:pt idx="8">
                  <c:v>Other (All Mulla plaza, Hamarain Centre, Al Seef)</c:v>
                </c:pt>
              </c:strCache>
            </c:strRef>
          </c:cat>
          <c:val>
            <c:numRef>
              <c:f>'q6,q7,q8'!$C$21:$C$29</c:f>
              <c:numCache>
                <c:formatCode>0%</c:formatCode>
                <c:ptCount val="9"/>
                <c:pt idx="0">
                  <c:v>0.10802469135802469</c:v>
                </c:pt>
                <c:pt idx="1">
                  <c:v>0.29012345679012347</c:v>
                </c:pt>
                <c:pt idx="2">
                  <c:v>0.12654320987654322</c:v>
                </c:pt>
                <c:pt idx="3">
                  <c:v>3.3950617283950615E-2</c:v>
                </c:pt>
                <c:pt idx="4">
                  <c:v>0.1111111111111111</c:v>
                </c:pt>
                <c:pt idx="5">
                  <c:v>9.8765432098765427E-2</c:v>
                </c:pt>
                <c:pt idx="6">
                  <c:v>0.19753086419753085</c:v>
                </c:pt>
                <c:pt idx="7">
                  <c:v>2.7777777777777776E-2</c:v>
                </c:pt>
                <c:pt idx="8">
                  <c:v>6.1728395061728392E-3</c:v>
                </c:pt>
              </c:numCache>
            </c:numRef>
          </c:val>
          <c:extLst>
            <c:ext xmlns:c16="http://schemas.microsoft.com/office/drawing/2014/chart" uri="{C3380CC4-5D6E-409C-BE32-E72D297353CC}">
              <c16:uniqueId val="{00000012-66A7-4726-B3D6-FFC6B3AEB393}"/>
            </c:ext>
          </c:extLst>
        </c:ser>
        <c:dLbls>
          <c:dLblPos val="outEnd"/>
          <c:showLegendKey val="0"/>
          <c:showVal val="0"/>
          <c:showCatName val="1"/>
          <c:showSerName val="0"/>
          <c:showPercent val="0"/>
          <c:showBubbleSize val="0"/>
          <c:showLeaderLines val="1"/>
        </c:dLbls>
      </c:pie3DChart>
      <c:spPr>
        <a:noFill/>
        <a:ln>
          <a:noFill/>
        </a:ln>
        <a:effectLst/>
      </c:spPr>
    </c:plotArea>
    <c:legend>
      <c:legendPos val="r"/>
      <c:layout>
        <c:manualLayout>
          <c:xMode val="edge"/>
          <c:yMode val="edge"/>
          <c:x val="0.64343955087455496"/>
          <c:y val="9.5952136417730399E-2"/>
          <c:w val="0.34803529993533416"/>
          <c:h val="0.81855109726191055"/>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r>
              <a:rPr lang="en-US" cap="none" baseline="0"/>
              <a:t>Thinking about these important old places, why do you feel they are important? </a:t>
            </a:r>
          </a:p>
        </c:rich>
      </c:tx>
      <c:overlay val="0"/>
      <c:spPr>
        <a:noFill/>
        <a:ln>
          <a:noFill/>
        </a:ln>
        <a:effectLst/>
      </c:spPr>
      <c:txPr>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1"/>
          <c:order val="1"/>
          <c:tx>
            <c:strRef>
              <c:f>'q6,q7,q8'!$C$44</c:f>
              <c:strCache>
                <c:ptCount val="1"/>
                <c:pt idx="0">
                  <c:v>percentage</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C973-40C0-8D24-6108D735BD0C}"/>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C973-40C0-8D24-6108D735BD0C}"/>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C973-40C0-8D24-6108D735BD0C}"/>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6-C973-40C0-8D24-6108D735BD0C}"/>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C973-40C0-8D24-6108D735BD0C}"/>
              </c:ext>
            </c:extLst>
          </c:dPt>
          <c:dPt>
            <c:idx val="5"/>
            <c:bubble3D val="0"/>
            <c:spPr>
              <a:solidFill>
                <a:schemeClr val="accent6"/>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8-C973-40C0-8D24-6108D735BD0C}"/>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3-C973-40C0-8D24-6108D735BD0C}"/>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4-C973-40C0-8D24-6108D735BD0C}"/>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5-C973-40C0-8D24-6108D735BD0C}"/>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6-C973-40C0-8D24-6108D735BD0C}"/>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7-C973-40C0-8D24-6108D735BD0C}"/>
                </c:ext>
              </c:extLst>
            </c:dLbl>
            <c:dLbl>
              <c:idx val="5"/>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6"/>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8-C973-40C0-8D24-6108D735BD0C}"/>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'q6,q7,q8'!$A$45:$A$50</c:f>
              <c:strCache>
                <c:ptCount val="6"/>
                <c:pt idx="0">
                  <c:v>They show Dubai's history and how it grew.</c:v>
                </c:pt>
                <c:pt idx="1">
                  <c:v>They are beautiful or have a special style.</c:v>
                </c:pt>
                <c:pt idx="2">
                  <c:v>They are part of my family's or community's story.</c:v>
                </c:pt>
                <c:pt idx="3">
                  <c:v>They are peaceful places in a busy city.</c:v>
                </c:pt>
                <c:pt idx="4">
                  <c:v>They remind me (or older people) of how Dubai used to be.</c:v>
                </c:pt>
                <c:pt idx="5">
                  <c:v>Not sure why, they just feel important.</c:v>
                </c:pt>
              </c:strCache>
            </c:strRef>
          </c:cat>
          <c:val>
            <c:numRef>
              <c:f>'q6,q7,q8'!$C$45:$C$50</c:f>
              <c:numCache>
                <c:formatCode>0%</c:formatCode>
                <c:ptCount val="6"/>
                <c:pt idx="0">
                  <c:v>0.34193548387096773</c:v>
                </c:pt>
                <c:pt idx="1">
                  <c:v>0.21935483870967742</c:v>
                </c:pt>
                <c:pt idx="2">
                  <c:v>5.1612903225806452E-2</c:v>
                </c:pt>
                <c:pt idx="3">
                  <c:v>0.12580645161290321</c:v>
                </c:pt>
                <c:pt idx="4">
                  <c:v>0.23225806451612904</c:v>
                </c:pt>
                <c:pt idx="5">
                  <c:v>2.903225806451613E-2</c:v>
                </c:pt>
              </c:numCache>
            </c:numRef>
          </c:val>
          <c:extLst>
            <c:ext xmlns:c16="http://schemas.microsoft.com/office/drawing/2014/chart" uri="{C3380CC4-5D6E-409C-BE32-E72D297353CC}">
              <c16:uniqueId val="{00000002-C973-40C0-8D24-6108D735BD0C}"/>
            </c:ext>
          </c:extLst>
        </c:ser>
        <c:dLbls>
          <c:dLblPos val="outEnd"/>
          <c:showLegendKey val="0"/>
          <c:showVal val="1"/>
          <c:showCatName val="0"/>
          <c:showSerName val="0"/>
          <c:showPercent val="0"/>
          <c:showBubbleSize val="0"/>
          <c:showLeaderLines val="1"/>
        </c:dLbls>
        <c:extLst>
          <c:ext xmlns:c15="http://schemas.microsoft.com/office/drawing/2012/chart" uri="{02D57815-91ED-43cb-92C2-25804820EDAC}">
            <c15:filteredPieSeries>
              <c15:ser>
                <c:idx val="0"/>
                <c:order val="0"/>
                <c:tx>
                  <c:strRef>
                    <c:extLst>
                      <c:ext uri="{02D57815-91ED-43cb-92C2-25804820EDAC}">
                        <c15:formulaRef>
                          <c15:sqref>'q6,q7,q8'!$B$44</c15:sqref>
                        </c15:formulaRef>
                      </c:ext>
                    </c:extLst>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8648-4B5F-9BF0-B06704354ADF}"/>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9-C973-40C0-8D24-6108D735BD0C}"/>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A-C973-40C0-8D24-6108D735BD0C}"/>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B-C973-40C0-8D24-6108D735BD0C}"/>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C-C973-40C0-8D24-6108D735BD0C}"/>
                    </c:ext>
                  </c:extLst>
                </c:dPt>
                <c:dPt>
                  <c:idx val="5"/>
                  <c:bubble3D val="0"/>
                  <c:spPr>
                    <a:solidFill>
                      <a:schemeClr val="accent6"/>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D-C973-40C0-8D24-6108D735BD0C}"/>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1-8648-4B5F-9BF0-B06704354ADF}"/>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9-C973-40C0-8D24-6108D735BD0C}"/>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A-C973-40C0-8D24-6108D735BD0C}"/>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B-C973-40C0-8D24-6108D735BD0C}"/>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C-C973-40C0-8D24-6108D735BD0C}"/>
                      </c:ext>
                    </c:extLst>
                  </c:dLbl>
                  <c:dLbl>
                    <c:idx val="5"/>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6"/>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D-C973-40C0-8D24-6108D735BD0C}"/>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'q6,q7,q8'!$A$45:$A$50</c15:sqref>
                        </c15:formulaRef>
                      </c:ext>
                    </c:extLst>
                    <c:strCache>
                      <c:ptCount val="6"/>
                      <c:pt idx="0">
                        <c:v>They show Dubai's history and how it grew.</c:v>
                      </c:pt>
                      <c:pt idx="1">
                        <c:v>They are beautiful or have a special style.</c:v>
                      </c:pt>
                      <c:pt idx="2">
                        <c:v>They are part of my family's or community's story.</c:v>
                      </c:pt>
                      <c:pt idx="3">
                        <c:v>They are peaceful places in a busy city.</c:v>
                      </c:pt>
                      <c:pt idx="4">
                        <c:v>They remind me (or older people) of how Dubai used to be.</c:v>
                      </c:pt>
                      <c:pt idx="5">
                        <c:v>Not sure why, they just feel important.</c:v>
                      </c:pt>
                    </c:strCache>
                  </c:strRef>
                </c:cat>
                <c:val>
                  <c:numRef>
                    <c:extLst>
                      <c:ext uri="{02D57815-91ED-43cb-92C2-25804820EDAC}">
                        <c15:formulaRef>
                          <c15:sqref>'q6,q7,q8'!$B$45:$B$50</c15:sqref>
                        </c15:formulaRef>
                      </c:ext>
                    </c:extLst>
                    <c:numCache>
                      <c:formatCode>General</c:formatCode>
                      <c:ptCount val="6"/>
                      <c:pt idx="0">
                        <c:v>106</c:v>
                      </c:pt>
                      <c:pt idx="1">
                        <c:v>68</c:v>
                      </c:pt>
                      <c:pt idx="2">
                        <c:v>16</c:v>
                      </c:pt>
                      <c:pt idx="3">
                        <c:v>39</c:v>
                      </c:pt>
                      <c:pt idx="4">
                        <c:v>72</c:v>
                      </c:pt>
                      <c:pt idx="5">
                        <c:v>9</c:v>
                      </c:pt>
                    </c:numCache>
                  </c:numRef>
                </c:val>
                <c:extLst>
                  <c:ext xmlns:c16="http://schemas.microsoft.com/office/drawing/2014/chart" uri="{C3380CC4-5D6E-409C-BE32-E72D297353CC}">
                    <c16:uniqueId val="{0000000C-8648-4B5F-9BF0-B06704354ADF}"/>
                  </c:ext>
                </c:extLst>
              </c15:ser>
            </c15:filteredPieSeries>
          </c:ext>
        </c:extLst>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cap="none" baseline="0"/>
              <a:t>Which of this places you know or visited</a:t>
            </a:r>
          </a:p>
        </c:rich>
      </c:tx>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'q9'!$F$3</c:f>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7565-4B36-AADF-50F09B89B0D9}"/>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7565-4B36-AADF-50F09B89B0D9}"/>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7565-4B36-AADF-50F09B89B0D9}"/>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7565-4B36-AADF-50F09B89B0D9}"/>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7565-4B36-AADF-50F09B89B0D9}"/>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1-7565-4B36-AADF-50F09B89B0D9}"/>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2-7565-4B36-AADF-50F09B89B0D9}"/>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3-7565-4B36-AADF-50F09B89B0D9}"/>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4-7565-4B36-AADF-50F09B89B0D9}"/>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0"/>
              <c:showCatName val="0"/>
              <c:showSerName val="0"/>
              <c:showPercent val="1"/>
              <c:showBubbleSize val="0"/>
              <c:extLst>
                <c:ext xmlns:c16="http://schemas.microsoft.com/office/drawing/2014/chart" uri="{C3380CC4-5D6E-409C-BE32-E72D297353CC}">
                  <c16:uniqueId val="{00000005-7565-4B36-AADF-50F09B89B0D9}"/>
                </c:ext>
              </c:extLst>
            </c:dLbl>
            <c:spPr>
              <a:noFill/>
              <a:ln>
                <a:noFill/>
              </a:ln>
              <a:effectLst/>
            </c:spPr>
            <c:dLblPos val="out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'q9'!$E$4:$E$8</c:f>
              <c:strCache>
                <c:ptCount val="5"/>
                <c:pt idx="0">
                  <c:v>Archeological sites</c:v>
                </c:pt>
                <c:pt idx="1">
                  <c:v>Heritage sites and buildings</c:v>
                </c:pt>
                <c:pt idx="2">
                  <c:v>Geomorphological and natural sites</c:v>
                </c:pt>
                <c:pt idx="3">
                  <c:v>Post modern and modern monuments</c:v>
                </c:pt>
                <c:pt idx="4">
                  <c:v>Museums</c:v>
                </c:pt>
              </c:strCache>
            </c:strRef>
          </c:cat>
          <c:val>
            <c:numRef>
              <c:f>'q9'!$F$4:$F$8</c:f>
              <c:numCache>
                <c:formatCode>General</c:formatCode>
                <c:ptCount val="5"/>
                <c:pt idx="0">
                  <c:v>127</c:v>
                </c:pt>
                <c:pt idx="1">
                  <c:v>348</c:v>
                </c:pt>
                <c:pt idx="2">
                  <c:v>248</c:v>
                </c:pt>
                <c:pt idx="3">
                  <c:v>671</c:v>
                </c:pt>
                <c:pt idx="4">
                  <c:v>192</c:v>
                </c:pt>
              </c:numCache>
            </c:numRef>
          </c:val>
          <c:extLst>
            <c:ext xmlns:c16="http://schemas.microsoft.com/office/drawing/2014/chart" uri="{C3380CC4-5D6E-409C-BE32-E72D297353CC}">
              <c16:uniqueId val="{00000000-7565-4B36-AADF-50F09B89B0D9}"/>
            </c:ext>
          </c:extLst>
        </c:ser>
        <c:dLbls>
          <c:dLblPos val="outEnd"/>
          <c:showLegendKey val="0"/>
          <c:showVal val="0"/>
          <c:showCatName val="1"/>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US"/>
              <a:t>Heritage places</a:t>
            </a:r>
            <a:r>
              <a:rPr lang="en-US" baseline="0"/>
              <a:t> with the most votes</a:t>
            </a:r>
            <a:endParaRPr lang="en-US"/>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0"/>
        <c:ser>
          <c:idx val="0"/>
          <c:order val="0"/>
          <c:tx>
            <c:strRef>
              <c:f>'q9'!$I$3</c:f>
              <c:strCache>
                <c:ptCount val="1"/>
                <c:pt idx="0">
                  <c:v>Count</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'q9'!$H$4:$H$13</c:f>
              <c:strCache>
                <c:ptCount val="10"/>
                <c:pt idx="0">
                  <c:v>Dubai Creek (Khor Dubai)</c:v>
                </c:pt>
                <c:pt idx="1">
                  <c:v>Deira’s Gold, Spice and Perfume Souk</c:v>
                </c:pt>
                <c:pt idx="2">
                  <c:v>Dubai Airport Terminal 1</c:v>
                </c:pt>
                <c:pt idx="3">
                  <c:v>Clock Tower</c:v>
                </c:pt>
                <c:pt idx="4">
                  <c:v>Museum of the Future</c:v>
                </c:pt>
                <c:pt idx="5">
                  <c:v>Al Fahidi Historical Neighbourhood</c:v>
                </c:pt>
                <c:pt idx="6">
                  <c:v>Dubai Creek Golf &amp; Yacht Club</c:v>
                </c:pt>
                <c:pt idx="7">
                  <c:v> Hatta Heritage Village</c:v>
                </c:pt>
                <c:pt idx="8">
                  <c:v>The Emirates Golf Club</c:v>
                </c:pt>
                <c:pt idx="9">
                  <c:v> Burj Rashid (Dubai World Trade Centre)</c:v>
                </c:pt>
              </c:strCache>
            </c:strRef>
          </c:cat>
          <c:val>
            <c:numRef>
              <c:f>'q9'!$I$4:$I$13</c:f>
              <c:numCache>
                <c:formatCode>General</c:formatCode>
                <c:ptCount val="10"/>
                <c:pt idx="0">
                  <c:v>110</c:v>
                </c:pt>
                <c:pt idx="1">
                  <c:v>93</c:v>
                </c:pt>
                <c:pt idx="2">
                  <c:v>83</c:v>
                </c:pt>
                <c:pt idx="3">
                  <c:v>80</c:v>
                </c:pt>
                <c:pt idx="4">
                  <c:v>79</c:v>
                </c:pt>
                <c:pt idx="5">
                  <c:v>54</c:v>
                </c:pt>
                <c:pt idx="6">
                  <c:v>46</c:v>
                </c:pt>
                <c:pt idx="7">
                  <c:v>45</c:v>
                </c:pt>
                <c:pt idx="8">
                  <c:v>43</c:v>
                </c:pt>
                <c:pt idx="9">
                  <c:v>43</c:v>
                </c:pt>
              </c:numCache>
            </c:numRef>
          </c:val>
          <c:extLst>
            <c:ext xmlns:c16="http://schemas.microsoft.com/office/drawing/2014/chart" uri="{C3380CC4-5D6E-409C-BE32-E72D297353CC}">
              <c16:uniqueId val="{00000000-A740-4D11-93DE-7B9E07C3F827}"/>
            </c:ext>
          </c:extLst>
        </c:ser>
        <c:dLbls>
          <c:showLegendKey val="0"/>
          <c:showVal val="0"/>
          <c:showCatName val="0"/>
          <c:showSerName val="0"/>
          <c:showPercent val="0"/>
          <c:showBubbleSize val="0"/>
        </c:dLbls>
        <c:gapWidth val="115"/>
        <c:overlap val="-20"/>
        <c:axId val="400882383"/>
        <c:axId val="400875663"/>
      </c:barChart>
      <c:catAx>
        <c:axId val="400882383"/>
        <c:scaling>
          <c:orientation val="minMax"/>
        </c:scaling>
        <c:delete val="0"/>
        <c:axPos val="l"/>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0875663"/>
        <c:crosses val="autoZero"/>
        <c:auto val="1"/>
        <c:lblAlgn val="ctr"/>
        <c:lblOffset val="100"/>
        <c:noMultiLvlLbl val="0"/>
      </c:catAx>
      <c:valAx>
        <c:axId val="400875663"/>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0882383"/>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cap="none" baseline="0"/>
              <a:t>What do you think is the condition of most of these old places in Dubai?</a:t>
            </a:r>
          </a:p>
        </c:rich>
      </c:tx>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1"/>
          <c:order val="1"/>
          <c:tx>
            <c:strRef>
              <c:f>'q10,q11,q12,q13'!$C$1</c:f>
              <c:strCache>
                <c:ptCount val="1"/>
                <c:pt idx="0">
                  <c:v>percentage</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6-9C08-4061-B7D3-635683B725AC}"/>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9C08-4061-B7D3-635683B725AC}"/>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8-9C08-4061-B7D3-635683B725AC}"/>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6-9C08-4061-B7D3-635683B725AC}"/>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7-9C08-4061-B7D3-635683B725AC}"/>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8-9C08-4061-B7D3-635683B725AC}"/>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extLst>
                <c:ext xmlns:c15="http://schemas.microsoft.com/office/drawing/2012/chart" uri="{02D57815-91ED-43cb-92C2-25804820EDAC}">
                  <c15:fullRef>
                    <c15:sqref>'q10,q11,q12,q13'!$A$2:$A$5</c15:sqref>
                  </c15:fullRef>
                </c:ext>
              </c:extLst>
              <c:f>'q10,q11,q12,q13'!$A$2:$A$4</c:f>
              <c:strCache>
                <c:ptCount val="3"/>
                <c:pt idx="0">
                  <c:v>I'm not sure.</c:v>
                </c:pt>
                <c:pt idx="1">
                  <c:v>Most are well looked after.</c:v>
                </c:pt>
                <c:pt idx="2">
                  <c:v>Some are okay, but some need repairs.</c:v>
                </c:pt>
              </c:strCache>
            </c:strRef>
          </c:cat>
          <c:val>
            <c:numRef>
              <c:extLst>
                <c:ext xmlns:c15="http://schemas.microsoft.com/office/drawing/2012/chart" uri="{02D57815-91ED-43cb-92C2-25804820EDAC}">
                  <c15:fullRef>
                    <c15:sqref>'q10,q11,q12,q13'!$C$2:$C$5</c15:sqref>
                  </c15:fullRef>
                </c:ext>
              </c:extLst>
              <c:f>'q10,q11,q12,q13'!$C$2:$C$4</c:f>
              <c:numCache>
                <c:formatCode>0%</c:formatCode>
                <c:ptCount val="3"/>
                <c:pt idx="0">
                  <c:v>7.1999999999999995E-2</c:v>
                </c:pt>
                <c:pt idx="1">
                  <c:v>0.73599999999999999</c:v>
                </c:pt>
                <c:pt idx="2">
                  <c:v>0.192</c:v>
                </c:pt>
              </c:numCache>
            </c:numRef>
          </c:val>
          <c:extLst>
            <c:ext xmlns:c15="http://schemas.microsoft.com/office/drawing/2012/chart" uri="{02D57815-91ED-43cb-92C2-25804820EDAC}">
              <c15:categoryFilterExceptions/>
            </c:ext>
            <c:ext xmlns:c16="http://schemas.microsoft.com/office/drawing/2014/chart" uri="{C3380CC4-5D6E-409C-BE32-E72D297353CC}">
              <c16:uniqueId val="{00000001-9C08-4061-B7D3-635683B725AC}"/>
            </c:ext>
          </c:extLst>
        </c:ser>
        <c:dLbls>
          <c:dLblPos val="outEnd"/>
          <c:showLegendKey val="0"/>
          <c:showVal val="0"/>
          <c:showCatName val="1"/>
          <c:showSerName val="0"/>
          <c:showPercent val="0"/>
          <c:showBubbleSize val="0"/>
          <c:showLeaderLines val="1"/>
        </c:dLbls>
        <c:extLst>
          <c:ext xmlns:c15="http://schemas.microsoft.com/office/drawing/2012/chart" uri="{02D57815-91ED-43cb-92C2-25804820EDAC}">
            <c15:filteredPieSeries>
              <c15:ser>
                <c:idx val="0"/>
                <c:order val="0"/>
                <c:tx>
                  <c:strRef>
                    <c:extLst>
                      <c:ext uri="{02D57815-91ED-43cb-92C2-25804820EDAC}">
                        <c15:formulaRef>
                          <c15:sqref>'q10,q11,q12,q13'!$B$1</c15:sqref>
                        </c15:formulaRef>
                      </c:ext>
                    </c:extLst>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9C08-4061-B7D3-635683B725AC}"/>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9C08-4061-B7D3-635683B725AC}"/>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9C08-4061-B7D3-635683B725AC}"/>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2-9C08-4061-B7D3-635683B725AC}"/>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3-9C08-4061-B7D3-635683B725AC}"/>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1"/>
                    <c:showSerName val="0"/>
                    <c:showPercent val="0"/>
                    <c:showBubbleSize val="0"/>
                    <c:extLst>
                      <c:ext xmlns:c16="http://schemas.microsoft.com/office/drawing/2014/chart" uri="{C3380CC4-5D6E-409C-BE32-E72D297353CC}">
                        <c16:uniqueId val="{00000004-9C08-4061-B7D3-635683B725AC}"/>
                      </c:ext>
                    </c:extLst>
                  </c:dLbl>
                  <c:spPr>
                    <a:noFill/>
                    <a:ln>
                      <a:noFill/>
                    </a:ln>
                    <a:effectLst/>
                  </c:spPr>
                  <c:dLblPos val="outEnd"/>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ullRef>
                          <c15:sqref>'q10,q11,q12,q13'!$A$2:$A$5</c15:sqref>
                        </c15:fullRef>
                        <c15:formulaRef>
                          <c15:sqref>'q10,q11,q12,q13'!$A$2:$A$4</c15:sqref>
                        </c15:formulaRef>
                      </c:ext>
                    </c:extLst>
                    <c:strCache>
                      <c:ptCount val="3"/>
                      <c:pt idx="0">
                        <c:v>I'm not sure.</c:v>
                      </c:pt>
                      <c:pt idx="1">
                        <c:v>Most are well looked after.</c:v>
                      </c:pt>
                      <c:pt idx="2">
                        <c:v>Some are okay, but some need repairs.</c:v>
                      </c:pt>
                    </c:strCache>
                  </c:strRef>
                </c:cat>
                <c:val>
                  <c:numRef>
                    <c:extLst>
                      <c:ext uri="{02D57815-91ED-43cb-92C2-25804820EDAC}">
                        <c15:fullRef>
                          <c15:sqref>'q10,q11,q12,q13'!$B$2:$B$5</c15:sqref>
                        </c15:fullRef>
                        <c15:formulaRef>
                          <c15:sqref>'q10,q11,q12,q13'!$B$2:$B$4</c15:sqref>
                        </c15:formulaRef>
                      </c:ext>
                    </c:extLst>
                    <c:numCache>
                      <c:formatCode>General</c:formatCode>
                      <c:ptCount val="3"/>
                      <c:pt idx="0">
                        <c:v>9</c:v>
                      </c:pt>
                      <c:pt idx="1">
                        <c:v>92</c:v>
                      </c:pt>
                      <c:pt idx="2">
                        <c:v>24</c:v>
                      </c:pt>
                    </c:numCache>
                  </c:numRef>
                </c:val>
                <c:extLst>
                  <c:ext uri="{02D57815-91ED-43cb-92C2-25804820EDAC}">
                    <c15:categoryFilterExceptions/>
                  </c:ext>
                  <c:ext xmlns:c16="http://schemas.microsoft.com/office/drawing/2014/chart" uri="{C3380CC4-5D6E-409C-BE32-E72D297353CC}">
                    <c16:uniqueId val="{00000000-9C08-4061-B7D3-635683B725AC}"/>
                  </c:ext>
                </c:extLst>
              </c15:ser>
            </c15:filteredPieSeries>
          </c:ext>
        </c:extLst>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cap="none" baseline="0"/>
              <a:t>Are you worried that some types of old buildings in Dubai are disappearing too quickly? </a:t>
            </a:r>
          </a:p>
        </c:rich>
      </c:tx>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3"/>
          <c:order val="1"/>
          <c:tx>
            <c:strRef>
              <c:f>'q10,q11,q12,q13'!$C$7</c:f>
              <c:strCache>
                <c:ptCount val="1"/>
                <c:pt idx="0">
                  <c:v>percentage</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26-CA26-4337-AA08-11B249B29BDA}"/>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27-CA26-4337-AA08-11B249B29BDA}"/>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28-CA26-4337-AA08-11B249B29BDA}"/>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29-CA26-4337-AA08-11B249B29BDA}"/>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26-CA26-4337-AA08-11B249B29BDA}"/>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27-CA26-4337-AA08-11B249B29BDA}"/>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28-CA26-4337-AA08-11B249B29BDA}"/>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29-CA26-4337-AA08-11B249B29BDA}"/>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'q10,q11,q12,q13'!$A$8:$A$11</c:f>
              <c:strCache>
                <c:ptCount val="4"/>
                <c:pt idx="0">
                  <c:v>I'm not sure.</c:v>
                </c:pt>
                <c:pt idx="1">
                  <c:v>No, not really worried.</c:v>
                </c:pt>
                <c:pt idx="2">
                  <c:v>Yes, a little worried.</c:v>
                </c:pt>
                <c:pt idx="3">
                  <c:v>Yes, very worried.</c:v>
                </c:pt>
              </c:strCache>
            </c:strRef>
          </c:cat>
          <c:val>
            <c:numRef>
              <c:f>'q10,q11,q12,q13'!$C$8:$C$11</c:f>
              <c:numCache>
                <c:formatCode>0%</c:formatCode>
                <c:ptCount val="4"/>
                <c:pt idx="0">
                  <c:v>0.112</c:v>
                </c:pt>
                <c:pt idx="1">
                  <c:v>0.376</c:v>
                </c:pt>
                <c:pt idx="2">
                  <c:v>0.39200000000000002</c:v>
                </c:pt>
                <c:pt idx="3">
                  <c:v>0.12</c:v>
                </c:pt>
              </c:numCache>
            </c:numRef>
          </c:val>
          <c:extLst>
            <c:ext xmlns:c16="http://schemas.microsoft.com/office/drawing/2014/chart" uri="{C3380CC4-5D6E-409C-BE32-E72D297353CC}">
              <c16:uniqueId val="{00000025-CA26-4337-AA08-11B249B29BDA}"/>
            </c:ext>
          </c:extLst>
        </c:ser>
        <c:dLbls>
          <c:dLblPos val="outEnd"/>
          <c:showLegendKey val="0"/>
          <c:showVal val="0"/>
          <c:showCatName val="1"/>
          <c:showSerName val="0"/>
          <c:showPercent val="0"/>
          <c:showBubbleSize val="0"/>
          <c:showLeaderLines val="1"/>
        </c:dLbls>
        <c:extLst>
          <c:ext xmlns:c15="http://schemas.microsoft.com/office/drawing/2012/chart" uri="{02D57815-91ED-43cb-92C2-25804820EDAC}">
            <c15:filteredPieSeries>
              <c15:ser>
                <c:idx val="2"/>
                <c:order val="0"/>
                <c:tx>
                  <c:strRef>
                    <c:extLst>
                      <c:ext uri="{02D57815-91ED-43cb-92C2-25804820EDAC}">
                        <c15:formulaRef>
                          <c15:sqref>'q10,q11,q12,q13'!$B$7</c15:sqref>
                        </c15:formulaRef>
                      </c:ext>
                    </c:extLst>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21-CA26-4337-AA08-11B249B29BDA}"/>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22-CA26-4337-AA08-11B249B29BDA}"/>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23-CA26-4337-AA08-11B249B29BDA}"/>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24-CA26-4337-AA08-11B249B29BDA}"/>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21-CA26-4337-AA08-11B249B29BDA}"/>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22-CA26-4337-AA08-11B249B29BDA}"/>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23-CA26-4337-AA08-11B249B29BDA}"/>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24-CA26-4337-AA08-11B249B29BDA}"/>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'q10,q11,q12,q13'!$A$8:$A$11</c15:sqref>
                        </c15:formulaRef>
                      </c:ext>
                    </c:extLst>
                    <c:strCache>
                      <c:ptCount val="4"/>
                      <c:pt idx="0">
                        <c:v>I'm not sure.</c:v>
                      </c:pt>
                      <c:pt idx="1">
                        <c:v>No, not really worried.</c:v>
                      </c:pt>
                      <c:pt idx="2">
                        <c:v>Yes, a little worried.</c:v>
                      </c:pt>
                      <c:pt idx="3">
                        <c:v>Yes, very worried.</c:v>
                      </c:pt>
                    </c:strCache>
                  </c:strRef>
                </c:cat>
                <c:val>
                  <c:numRef>
                    <c:extLst>
                      <c:ext uri="{02D57815-91ED-43cb-92C2-25804820EDAC}">
                        <c15:formulaRef>
                          <c15:sqref>'q10,q11,q12,q13'!$B$8:$B$11</c15:sqref>
                        </c15:formulaRef>
                      </c:ext>
                    </c:extLst>
                    <c:numCache>
                      <c:formatCode>General</c:formatCode>
                      <c:ptCount val="4"/>
                      <c:pt idx="0">
                        <c:v>14</c:v>
                      </c:pt>
                      <c:pt idx="1">
                        <c:v>47</c:v>
                      </c:pt>
                      <c:pt idx="2">
                        <c:v>49</c:v>
                      </c:pt>
                      <c:pt idx="3">
                        <c:v>15</c:v>
                      </c:pt>
                    </c:numCache>
                  </c:numRef>
                </c:val>
                <c:extLst>
                  <c:ext xmlns:c16="http://schemas.microsoft.com/office/drawing/2014/chart" uri="{C3380CC4-5D6E-409C-BE32-E72D297353CC}">
                    <c16:uniqueId val="{00000020-CA26-4337-AA08-11B249B29BDA}"/>
                  </c:ext>
                </c:extLst>
              </c15:ser>
            </c15:filteredPieSeries>
          </c:ext>
        </c:extLst>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sz="1200" b="1" i="0" u="none" strike="noStrike" cap="none" baseline="0">
                <a:effectLst/>
              </a:rPr>
              <a:t>Dubai has people from all over the world. Do you see any buildings or places made or mainly used by these different communities (like their special places for worship, community halls, or cultural markets) that you think are now an important part of Dubai</a:t>
            </a:r>
            <a:endParaRPr lang="en-US" sz="1200" cap="none" baseline="0"/>
          </a:p>
        </c:rich>
      </c:tx>
      <c:layout>
        <c:manualLayout>
          <c:xMode val="edge"/>
          <c:yMode val="edge"/>
          <c:x val="0.11000671357052591"/>
          <c:y val="0"/>
        </c:manualLayout>
      </c:layout>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1.5198046364894038E-2"/>
          <c:y val="0.33298651368963"/>
          <c:w val="0.63970349611470989"/>
          <c:h val="0.62254596536508477"/>
        </c:manualLayout>
      </c:layout>
      <c:pie3DChart>
        <c:varyColors val="1"/>
        <c:ser>
          <c:idx val="1"/>
          <c:order val="1"/>
          <c:tx>
            <c:strRef>
              <c:f>'q10,q11,q12,q13'!$C$14</c:f>
              <c:strCache>
                <c:ptCount val="1"/>
                <c:pt idx="0">
                  <c:v>percentage</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6-4532-4175-AC12-2AF2BA37E4D1}"/>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4532-4175-AC12-2AF2BA37E4D1}"/>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8-4532-4175-AC12-2AF2BA37E4D1}"/>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9-4532-4175-AC12-2AF2BA37E4D1}"/>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6-4532-4175-AC12-2AF2BA37E4D1}"/>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7-4532-4175-AC12-2AF2BA37E4D1}"/>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8-4532-4175-AC12-2AF2BA37E4D1}"/>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9-4532-4175-AC12-2AF2BA37E4D1}"/>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'q10,q11,q12,q13'!$A$15:$A$18</c:f>
              <c:strCache>
                <c:ptCount val="4"/>
                <c:pt idx="0">
                  <c:v>I'm not sure.</c:v>
                </c:pt>
                <c:pt idx="1">
                  <c:v>No, not really.</c:v>
                </c:pt>
                <c:pt idx="2">
                  <c:v>Yes, I see many such important places.</c:v>
                </c:pt>
                <c:pt idx="3">
                  <c:v>Yes, I see some.</c:v>
                </c:pt>
              </c:strCache>
            </c:strRef>
          </c:cat>
          <c:val>
            <c:numRef>
              <c:f>'q10,q11,q12,q13'!$C$15:$C$18</c:f>
              <c:numCache>
                <c:formatCode>0%</c:formatCode>
                <c:ptCount val="4"/>
                <c:pt idx="0">
                  <c:v>0.104</c:v>
                </c:pt>
                <c:pt idx="1">
                  <c:v>0.152</c:v>
                </c:pt>
                <c:pt idx="2">
                  <c:v>0.184</c:v>
                </c:pt>
                <c:pt idx="3">
                  <c:v>0.56000000000000005</c:v>
                </c:pt>
              </c:numCache>
            </c:numRef>
          </c:val>
          <c:extLst>
            <c:ext xmlns:c16="http://schemas.microsoft.com/office/drawing/2014/chart" uri="{C3380CC4-5D6E-409C-BE32-E72D297353CC}">
              <c16:uniqueId val="{00000001-4532-4175-AC12-2AF2BA37E4D1}"/>
            </c:ext>
          </c:extLst>
        </c:ser>
        <c:dLbls>
          <c:dLblPos val="outEnd"/>
          <c:showLegendKey val="0"/>
          <c:showVal val="0"/>
          <c:showCatName val="1"/>
          <c:showSerName val="0"/>
          <c:showPercent val="0"/>
          <c:showBubbleSize val="0"/>
          <c:showLeaderLines val="1"/>
        </c:dLbls>
        <c:extLst>
          <c:ext xmlns:c15="http://schemas.microsoft.com/office/drawing/2012/chart" uri="{02D57815-91ED-43cb-92C2-25804820EDAC}">
            <c15:filteredPieSeries>
              <c15:ser>
                <c:idx val="0"/>
                <c:order val="0"/>
                <c:tx>
                  <c:strRef>
                    <c:extLst>
                      <c:ext uri="{02D57815-91ED-43cb-92C2-25804820EDAC}">
                        <c15:formulaRef>
                          <c15:sqref>'q10,q11,q12,q13'!$B$14</c15:sqref>
                        </c15:formulaRef>
                      </c:ext>
                    </c:extLst>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4532-4175-AC12-2AF2BA37E4D1}"/>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4532-4175-AC12-2AF2BA37E4D1}"/>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4532-4175-AC12-2AF2BA37E4D1}"/>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4532-4175-AC12-2AF2BA37E4D1}"/>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2-4532-4175-AC12-2AF2BA37E4D1}"/>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3-4532-4175-AC12-2AF2BA37E4D1}"/>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4-4532-4175-AC12-2AF2BA37E4D1}"/>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5-4532-4175-AC12-2AF2BA37E4D1}"/>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'q10,q11,q12,q13'!$A$15:$A$18</c15:sqref>
                        </c15:formulaRef>
                      </c:ext>
                    </c:extLst>
                    <c:strCache>
                      <c:ptCount val="4"/>
                      <c:pt idx="0">
                        <c:v>I'm not sure.</c:v>
                      </c:pt>
                      <c:pt idx="1">
                        <c:v>No, not really.</c:v>
                      </c:pt>
                      <c:pt idx="2">
                        <c:v>Yes, I see many such important places.</c:v>
                      </c:pt>
                      <c:pt idx="3">
                        <c:v>Yes, I see some.</c:v>
                      </c:pt>
                    </c:strCache>
                  </c:strRef>
                </c:cat>
                <c:val>
                  <c:numRef>
                    <c:extLst>
                      <c:ext uri="{02D57815-91ED-43cb-92C2-25804820EDAC}">
                        <c15:formulaRef>
                          <c15:sqref>'q10,q11,q12,q13'!$B$15:$B$18</c15:sqref>
                        </c15:formulaRef>
                      </c:ext>
                    </c:extLst>
                    <c:numCache>
                      <c:formatCode>General</c:formatCode>
                      <c:ptCount val="4"/>
                      <c:pt idx="0">
                        <c:v>13</c:v>
                      </c:pt>
                      <c:pt idx="1">
                        <c:v>19</c:v>
                      </c:pt>
                      <c:pt idx="2">
                        <c:v>23</c:v>
                      </c:pt>
                      <c:pt idx="3">
                        <c:v>70</c:v>
                      </c:pt>
                    </c:numCache>
                  </c:numRef>
                </c:val>
                <c:extLst>
                  <c:ext xmlns:c16="http://schemas.microsoft.com/office/drawing/2014/chart" uri="{C3380CC4-5D6E-409C-BE32-E72D297353CC}">
                    <c16:uniqueId val="{00000000-4532-4175-AC12-2AF2BA37E4D1}"/>
                  </c:ext>
                </c:extLst>
              </c15:ser>
            </c15:filteredPieSeries>
          </c:ext>
        </c:extLst>
      </c:pie3DChart>
      <c:spPr>
        <a:noFill/>
        <a:ln>
          <a:noFill/>
        </a:ln>
        <a:effectLst/>
      </c:spPr>
    </c:plotArea>
    <c:legend>
      <c:legendPos val="r"/>
      <c:layout>
        <c:manualLayout>
          <c:xMode val="edge"/>
          <c:yMode val="edge"/>
          <c:x val="0.66804704368850443"/>
          <c:y val="0.30388290132107365"/>
          <c:w val="0.31758514021954154"/>
          <c:h val="0.6338048332946858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r>
              <a:rPr lang="en-US" sz="1600" b="1" i="0" u="none" strike="noStrike" cap="none" baseline="0">
                <a:effectLst/>
              </a:rPr>
              <a:t>If you said yes above, why do you think these places from different communities are important for Dubai? </a:t>
            </a:r>
            <a:endParaRPr lang="en-US" cap="none" baseline="0"/>
          </a:p>
        </c:rich>
      </c:tx>
      <c:overlay val="0"/>
      <c:spPr>
        <a:noFill/>
        <a:ln>
          <a:noFill/>
        </a:ln>
        <a:effectLst/>
      </c:spPr>
      <c:txPr>
        <a:bodyPr rot="0" spcFirstLastPara="1" vertOverflow="ellipsis" vert="horz" wrap="square" anchor="ctr" anchorCtr="1"/>
        <a:lstStyle/>
        <a:p>
          <a:pPr>
            <a:defRPr sz="1600" b="1" i="0" u="none" strike="noStrike" kern="1200" cap="none"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1.2045710521816952E-2"/>
          <c:y val="0.23497076703050496"/>
          <c:w val="0.63160291026840032"/>
          <c:h val="0.72304739582828903"/>
        </c:manualLayout>
      </c:layout>
      <c:pie3DChart>
        <c:varyColors val="1"/>
        <c:ser>
          <c:idx val="1"/>
          <c:order val="1"/>
          <c:tx>
            <c:strRef>
              <c:f>'q10,q11,q12,q13'!$C$22</c:f>
              <c:strCache>
                <c:ptCount val="1"/>
                <c:pt idx="0">
                  <c:v>percentage</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6-D43C-473C-807C-6F1EEB0D87B4}"/>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D43C-473C-807C-6F1EEB0D87B4}"/>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8-D43C-473C-807C-6F1EEB0D87B4}"/>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9-D43C-473C-807C-6F1EEB0D87B4}"/>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6-D43C-473C-807C-6F1EEB0D87B4}"/>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7-D43C-473C-807C-6F1EEB0D87B4}"/>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8-D43C-473C-807C-6F1EEB0D87B4}"/>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9-D43C-473C-807C-6F1EEB0D87B4}"/>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'q10,q11,q12,q13'!$A$23:$A$26</c:f>
              <c:strCache>
                <c:ptCount val="4"/>
                <c:pt idx="0">
                  <c:v>They show that Dubai welcomes people from all over.</c:v>
                </c:pt>
                <c:pt idx="1">
                  <c:v>They add to the interesting variety of places in the city.</c:v>
                </c:pt>
                <c:pt idx="2">
                  <c:v>Many people from those communities use and value them.</c:v>
                </c:pt>
                <c:pt idx="3">
                  <c:v>They have been part of Dubai for a good amount of time now.</c:v>
                </c:pt>
              </c:strCache>
            </c:strRef>
          </c:cat>
          <c:val>
            <c:numRef>
              <c:f>'q10,q11,q12,q13'!$C$23:$C$26</c:f>
              <c:numCache>
                <c:formatCode>0%</c:formatCode>
                <c:ptCount val="4"/>
                <c:pt idx="0">
                  <c:v>0.33734939759036142</c:v>
                </c:pt>
                <c:pt idx="1">
                  <c:v>0.27309236947791166</c:v>
                </c:pt>
                <c:pt idx="2">
                  <c:v>0.23293172690763053</c:v>
                </c:pt>
                <c:pt idx="3">
                  <c:v>0.15662650602409639</c:v>
                </c:pt>
              </c:numCache>
            </c:numRef>
          </c:val>
          <c:extLst>
            <c:ext xmlns:c16="http://schemas.microsoft.com/office/drawing/2014/chart" uri="{C3380CC4-5D6E-409C-BE32-E72D297353CC}">
              <c16:uniqueId val="{00000001-D43C-473C-807C-6F1EEB0D87B4}"/>
            </c:ext>
          </c:extLst>
        </c:ser>
        <c:dLbls>
          <c:dLblPos val="outEnd"/>
          <c:showLegendKey val="0"/>
          <c:showVal val="0"/>
          <c:showCatName val="1"/>
          <c:showSerName val="0"/>
          <c:showPercent val="0"/>
          <c:showBubbleSize val="0"/>
          <c:showLeaderLines val="1"/>
        </c:dLbls>
        <c:extLst>
          <c:ext xmlns:c15="http://schemas.microsoft.com/office/drawing/2012/chart" uri="{02D57815-91ED-43cb-92C2-25804820EDAC}">
            <c15:filteredPieSeries>
              <c15:ser>
                <c:idx val="0"/>
                <c:order val="0"/>
                <c:tx>
                  <c:strRef>
                    <c:extLst>
                      <c:ext uri="{02D57815-91ED-43cb-92C2-25804820EDAC}">
                        <c15:formulaRef>
                          <c15:sqref>'q10,q11,q12,q13'!$B$22</c15:sqref>
                        </c15:formulaRef>
                      </c:ext>
                    </c:extLst>
                    <c:strCache>
                      <c:ptCount val="1"/>
                      <c:pt idx="0">
                        <c:v>count</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D43C-473C-807C-6F1EEB0D87B4}"/>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D43C-473C-807C-6F1EEB0D87B4}"/>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D43C-473C-807C-6F1EEB0D87B4}"/>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D43C-473C-807C-6F1EEB0D87B4}"/>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2-D43C-473C-807C-6F1EEB0D87B4}"/>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3-D43C-473C-807C-6F1EEB0D87B4}"/>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4-D43C-473C-807C-6F1EEB0D87B4}"/>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05-D43C-473C-807C-6F1EEB0D87B4}"/>
                      </c:ext>
                    </c:extLst>
                  </c:dLbl>
                  <c:spPr>
                    <a:noFill/>
                    <a:ln>
                      <a:noFill/>
                    </a:ln>
                    <a:effectLst/>
                  </c:spPr>
                  <c:dLblPos val="outEnd"/>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uri="{CE6537A1-D6FC-4f65-9D91-7224C49458BB}"/>
                  </c:extLst>
                </c:dLbls>
                <c:cat>
                  <c:strRef>
                    <c:extLst>
                      <c:ext uri="{02D57815-91ED-43cb-92C2-25804820EDAC}">
                        <c15:formulaRef>
                          <c15:sqref>'q10,q11,q12,q13'!$A$23:$A$26</c15:sqref>
                        </c15:formulaRef>
                      </c:ext>
                    </c:extLst>
                    <c:strCache>
                      <c:ptCount val="4"/>
                      <c:pt idx="0">
                        <c:v>They show that Dubai welcomes people from all over.</c:v>
                      </c:pt>
                      <c:pt idx="1">
                        <c:v>They add to the interesting variety of places in the city.</c:v>
                      </c:pt>
                      <c:pt idx="2">
                        <c:v>Many people from those communities use and value them.</c:v>
                      </c:pt>
                      <c:pt idx="3">
                        <c:v>They have been part of Dubai for a good amount of time now.</c:v>
                      </c:pt>
                    </c:strCache>
                  </c:strRef>
                </c:cat>
                <c:val>
                  <c:numRef>
                    <c:extLst>
                      <c:ext uri="{02D57815-91ED-43cb-92C2-25804820EDAC}">
                        <c15:formulaRef>
                          <c15:sqref>'q10,q11,q12,q13'!$B$23:$B$26</c15:sqref>
                        </c15:formulaRef>
                      </c:ext>
                    </c:extLst>
                    <c:numCache>
                      <c:formatCode>General</c:formatCode>
                      <c:ptCount val="4"/>
                      <c:pt idx="0">
                        <c:v>84</c:v>
                      </c:pt>
                      <c:pt idx="1">
                        <c:v>68</c:v>
                      </c:pt>
                      <c:pt idx="2">
                        <c:v>58</c:v>
                      </c:pt>
                      <c:pt idx="3">
                        <c:v>39</c:v>
                      </c:pt>
                    </c:numCache>
                  </c:numRef>
                </c:val>
                <c:extLst>
                  <c:ext xmlns:c16="http://schemas.microsoft.com/office/drawing/2014/chart" uri="{C3380CC4-5D6E-409C-BE32-E72D297353CC}">
                    <c16:uniqueId val="{00000000-D43C-473C-807C-6F1EEB0D87B4}"/>
                  </c:ext>
                </c:extLst>
              </c15:ser>
            </c15:filteredPieSeries>
          </c:ext>
        </c:extLst>
      </c:pie3DChart>
      <c:spPr>
        <a:noFill/>
        <a:ln>
          <a:noFill/>
        </a:ln>
        <a:effectLst/>
      </c:spPr>
    </c:plotArea>
    <c:legend>
      <c:legendPos val="r"/>
      <c:layout>
        <c:manualLayout>
          <c:xMode val="edge"/>
          <c:yMode val="edge"/>
          <c:x val="0.65250148329160007"/>
          <c:y val="0.23158871746197773"/>
          <c:w val="0.33791997264709728"/>
          <c:h val="0.717511049126239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entityId">
        <cx:lvl ptCount="37">
          <cx:pt idx="0">7</cx:pt>
          <cx:pt idx="1">12</cx:pt>
          <cx:pt idx="2">29</cx:pt>
          <cx:pt idx="3">39</cx:pt>
          <cx:pt idx="4">45</cx:pt>
          <cx:pt idx="5">51</cx:pt>
          <cx:pt idx="6">67</cx:pt>
          <cx:pt idx="7">70</cx:pt>
          <cx:pt idx="8">84</cx:pt>
          <cx:pt idx="9">94</cx:pt>
          <cx:pt idx="10">98</cx:pt>
          <cx:pt idx="11">113</cx:pt>
          <cx:pt idx="12">118</cx:pt>
          <cx:pt idx="13">134</cx:pt>
          <cx:pt idx="14">130</cx:pt>
          <cx:pt idx="15">139</cx:pt>
          <cx:pt idx="16">141</cx:pt>
          <cx:pt idx="17">167</cx:pt>
          <cx:pt idx="18">166</cx:pt>
          <cx:pt idx="19">27</cx:pt>
          <cx:pt idx="20">178</cx:pt>
          <cx:pt idx="21">176</cx:pt>
          <cx:pt idx="22"/>
          <cx:pt idx="23">190</cx:pt>
          <cx:pt idx="24"/>
          <cx:pt idx="25">192</cx:pt>
          <cx:pt idx="26">201</cx:pt>
          <cx:pt idx="27">203</cx:pt>
          <cx:pt idx="28">271</cx:pt>
          <cx:pt idx="29">143</cx:pt>
          <cx:pt idx="30">217</cx:pt>
          <cx:pt idx="31">42</cx:pt>
          <cx:pt idx="32">219</cx:pt>
          <cx:pt idx="33">224</cx:pt>
          <cx:pt idx="34">242</cx:pt>
          <cx:pt idx="35">244</cx:pt>
          <cx:pt idx="36">249</cx:pt>
        </cx:lvl>
      </cx:strDim>
      <cx:strDim type="cat">
        <cx:f>_xlchart.v6.1</cx:f>
        <cx:nf>_xlchart.v6.0</cx:nf>
      </cx:strDim>
      <cx:numDim type="colorVal">
        <cx:f>_xlchart.v6.3</cx:f>
        <cx:nf>_xlchart.v6.2</cx:nf>
      </cx:numDim>
    </cx:data>
  </cx:chartData>
  <cx:chart>
    <cx:title pos="t" align="ctr" overlay="0"/>
    <cx:plotArea>
      <cx:plotAreaRegion>
        <cx:series layoutId="regionMap" uniqueId="{F00ED1CB-2D7E-407C-8B65-6FAE0091DB52}">
          <cx:dataId val="0"/>
          <cx:layoutPr>
            <cx:geography cultureLanguage="en-US" cultureRegion="AE" attribution="Powered by Bing">
              <cx:geoCache provider="{E9337A44-BEBE-4D9F-B70C-5C5E7DAFC167}">
                <cx:binary>nFrZkt24kf2Vjn42u7EvDnseQN5bu5aS1FLphaGlRHADCID710/etuyRSmWVPYpotaruAiKXkydP
5t8+rX/91N1/iL+sfefSXz+tf//VjuPw199/T5/sff8h/dbXn6JP/sv42yff/+6/fKk/3f/+OX5Y
alf9ThBmv3+yH+J4v/76P3+Db6vuffFh/HBwYz1uL6f7uN3ep6kb009f/Tcv/nL/59e83ob7v//6
yU9uPH1dVXv369eXLj7//VfM+a+//P7tV3x98dmHHj53492Y7mP8MP7wofsPafz7r5kgv2HGOJGM
coqIpOzXX5b7f75EKNdKCSw0o/DPX39xPo4WjhW/KUIoQwhjroVQv/6S/PT1FSEFwqdfcqkxIv+y
zQvfbZV3/7LG159/cVP/wtfwoPC98tdfhn+87XQ7zpWWWDPGEFWUE6XhEYZPH27B/qd3/2VWSxIr
addiEjS9aeZhv7PtejaxDrm8Zwu+XLKFvuyD8PfrvooXdbavl4422eVQLdOdqFpy1dbtdEU6Vl1s
NeluBdZdY/406+//8Op3T/7JD1usK/vVrf/68X9u/hktfzt97P9+fwqN//vp+Xwfxyne/3LzYUi/
HCf3+cMITn34me++Akz29UlO8fXdDz8E27ex8J+++J/F2snL/z7ULuJ998F9/jbOTh/4Gmb8N62Z
RFpDVEBkaAZh+zXMMPpNYCUVwlRgpKiGT30NM85/o4pwKhXDEj4q4VNf44zj3xhBFH5LlZDwef7f
xJn4PswYhCwTmmAmlRRCnh7h2zDDlUwpbXHIAyF3AvP9qAdPDs3eZ2fcyb74xjL/QVj/eR48OYS3
QloKSb4/ryVqX52F85Jrq8pk5d7nA6nIcdbEHUcxj2e6xN5IymNhreDvGh6YaUbmL4bktstxWW9X
PrSXdTfhIptIe2i65L6G9XdR/W3+gX2/Tb/Tc3KEwWWcash0frLbN+mntd9313RDXsv4PvjFXloa
dF5vIVz+3CQ/ekByiA44TWotKXlwEp4SRnsaYj5rG86WdRVnpFHyMDfKv5er5v9I2H97swfAAjeD
q0kIHAzRhTl74HHAgbqPxMectAvJt2ZnuW1dnVPbbjfT4qKpaaae8PsjlxQC7MgwxoIT+gDNuqbr
U8fqmDsqszzr+sEMqW2LOG3hnPrsy89tSk5h9A16/nlJCBECiSWZRgiw/Vv3jSlWtKvbkLPd2dqk
up3fWNxSZzxy6V1DsLAGAih7ReWAdVHuUbwKneKfJfKdNgsdmtlUW8TuIAbL5cFm09DkcId9LRpc
Z2+SxvGTXRx6H2ruFjOQXb1qeo/D+c8v85jtIECohHgUhKFTqH4TirEOuON2CPk6I3XtYmzP+rTu
133V+oObiDj8/Dyocz9aTyIAJIgPJCVUn+9P3LkYaeiGNk+ZTJdl1XhnVCDTi7pGgy1anOozP6HJ
mTSt1YWgHX03C6+vfKimzSDW0+YZ29TMTbM3rjZMuWHOSSbqy6ypxHaopQC3BO22e9oH/i5MLOsv
KlbZG5v6Kpm1JSydDTa2l22qGnqIG3Z/TJGMi7Fc2fXMKqW6vGKc37gWyMxBupFcDjRWL5tSz9Ik
KWqXM2VVZzzBZWXU5pvbddqH50Oa0YegNgZ+w13MzKZjvZp6S/p23LkjBzq6bT8QP/oun9FKlFnZ
GP7QUM7jwQ9ttRjs6/kYiObWiDjo0exNGfg5m4bsU1mv/A/AtMEbCLbwrhv29KKdEvd5kLU8lwGx
l3uDluYwLxU6TxJRfl0DYbvzfhyIUTUKH8suqjcsarkXva10sVC6ZqaX5ciKdeLrVCxLiT4tNJA7
1i9Z9yIQS2Vht7T2ZvHtluWLWxMxfbl7b6q+rq2xIiKez4pBDkTM8XLwocHhgAcbvHHDYm+kk+RN
7Ae5mayel8143eE6546222HbltTnW8fVTUaadTP73FppfFep+nyah0wWNW/reGBN2WxGJzm9WcgA
8GlXmw1mGmt2lxakKjMPaEv5loaZH7Y0x/c9wjbldeUTAPyqm4OdpS+Pu2TImprgZPPdhuHZ4FQC
SxDXsFyGZUGmcjtjx0THcTk2Y5pqo5WsugMZKLdFhkXd5wHy+Y+lXuaqUE3T9IUY9FSafvEU/s2Q
e6uHYV+KqGN21zk9WQMBvihD3bQvuZYtvR77aZqMQs36Ng4L07lXOkyGbmi5W+YdoijqZv0gBy4H
s7gxvLA8bWIwehzUbia1V/bIWNifbRZpcUCjBbhtprU7s5MIYx7Kyc/5PPo0FWKrynOx7Zs4Ts2S
Uj7wIMec1Qm/IJ2u6kM7j402ZWm36jDZermpl679Mu9DqHKK5+5tJ/jyQuxo6gFAdqryZmurZ6Rz
U5tvENfLsSp93xs+hu750BP6Bi0AdodNkeHC9rRvTZXQZPp50fNRi3VpimWU4qNFfH/dDowDUMYp
JbNxV3+W84R3U+E03rVqKlNhu9WPRxppPeei5rXIURY0MUmF9WKq9qAhL1fuDnWjstVUjUVfwORD
nUPLwvdi3xb8ZWttjfJI52w8jFO36WKXe/QH3lIx5Zrj7MqOCrtiYWXVF6tD+573tubakNlBllte
s2vB29maeXJTKjIm1i4f+46FfKpQNhb9NqIqdzxbqoPLOr6YNA7bx4byhZqYhfrFmKlxNeOUltHU
qUeLEcqLdySb22iatouucJ4sB9mFwPJ6DvrzhCd42NLW2Ws3ttvLfhkkOpsHUdl8GfrzAaHy9pTP
7ExsLogckGm+y9ig36YdkshgaIywmTa31LkEXHNmG3p9r9VodyifaLkKK+aVsWojzFgbaoi6hQCt
SlXlX9XjNM+mnrzPIERJum67kW/Am1AnzCaieJncAmggVtemPCbr35Bxb3vTIMQ/83Ef34/AFvzZ
Mic+XpSQ0gWukOX5SGfdmFFuK82b1k+3wtVuyKvRrdNxmRtHTKfkXOXLsqL5wqZQPm9ZzRIkfaNx
zqVFwQh+gmdsl+bMypKOxdpV9C1Zono9bCUaz/hGpvd6l6G7oOMS2gNeMvZus54IY9uex0NP8O5M
ZadwM25R1sbtqb230uobyMThvZ03/0k0JC0FT55MgPhy6YqO9PPVOi/ZdgV0wj5HKnTtAQkXiQFI
5p93nsUmr7OBvJ/aaKvcJj08b8ZAJzO7anM5zjC6wZPqZmOB4LTHWfBEc7mxVX0Bdy7udhlbjouS
CTYWbc+2DYKqIp+bsup2EyFuipX38k3Ksu79biXaC5vhtc3XbpnQpYf+YMy70erWjH2zvFOqakuo
IDt/vrtoKaC17P15OdcKmRptc5fDbxOC0hrX66FVS5/joeSfZqWb7lBukAymDaIkRT2QWeWLWoG7
9HNfyQvV+8ihiGVtZVa0ZRdh9ttqlrDuwgTsqc/tkBFrymZ3141YEjpAA1F38ECWAZjL3e4mBZdl
Z4T59nlo13IrQqy7zOitLN9swExTvrrgG6M47d5C0RoBeRc+HAYgiTZvhnL/KFqX7AEidHvVTyiA
NfoI5XvD81Add+HpaoJHrCqmsdMRXhV+NHPfBpq3Yy9CsTlZX/RlEruRfSs/Klm2FGrAMrSmZAvA
OrZx3w34llx7YUnMU3e6ArDG+Edgwdui7mTbmtqWq891tkFSVvOozJj8/o6KfYB8gl68N2yT9Es/
l33KiR3aDBjmDnA6ZZ27Q4JkTd52Xn3CurL2el/k8H7GU+iLvdrYLdvhCmasaXMN3CquOSln/EkG
ie5F5mghERAog9Jcfqlm5aUZFZmmQ9f78m1EBHwB8sXAi6Vvy+taTfQz3Zfx0Lndv++njT8v7aqD
2VsaX3RtRm4yvzYRSl13J0W2vlB1Zl3O63IMpl7ReACAaY99E6GwIGqPraz8Re0bYrT0zZIH6ubR
VD6b7v1Q73ecW/Y682y5IjLUFXSRKdqDk1O6W9LW8zzYfir6knJxw6hj6bzZ+fJ22XEz5GA4dONX
SbYcN2p6OwNJ+rBOOuELG/b2dekdAVwlUdX5grrtULJuDNeBy+Yd46Ufch1cOpLQzmBD13a1qWbo
EsxU1ZBYqO2myzjIocr9BOy8UKf35FB0ty/l1PdAijAdcN7Mod/N2Mz41e63khah3/a3wYvMF2nl
27PGBy1MbNdU5ROEkIZ2dNXxdmWL82YuvXwdlgGQmaxJ8NpIy73NE66SPjauHNcCuobyw0Ro/JyW
1L4WoB4NpsMTGQxqfHrTW62b8zJF/g6CVr62wzJcQp2rpNG9XLMCr6p3BdDBoAuGaiFN6HwdCrmo
ERtEwmiPZTMM5aHBXcWNtl1tL1Gn/EVIaK3PsiajtSEdIe+yTUJBFH020DxkeyuhohB7TSyi0Uje
ko+U4GEyGMVaH2rdNx+DWhMvVNwocCjBMbTFfaiv2IbW7hC7Tt+iKQh9zhLxlSGIp1djCR/MtbbL
G7zz5nxC89aYxJr+bvOc3DKl9OehR9trLMdtL+amRqtxqG6Bfg1y36D5QOVd2c0zM1AIumBol5Hq
vNaLe5lqj+qik72uoVJZ+jzYxHBeqrJBBi0V4Luaq+VN7cTkzWo34GljMwV4OCACIfdcZy9iUwFF
E4G4i9lXAEk0y9rPrEVA+PZxG15uuCQS/ETmyyEOGzJymlVrgBHU+myVzYmm9UsZDi1lShdOD/uL
JitjB+xADp+RwBZaD0zKOi/rtG9mqGZ8oSohzoXv0tnaKnJgUEnafMabOPfjhMEz0zS/WDcL7Lyc
0wAt65pYWyCStueZWOY530ils5eMY7qbcrdLD5Vkx/cMKOJ9slmUZlBEjIZVAXSFtS97Z2q2tKng
i7fLuW+X9ZDYWK8H0XUgxsgpTHcxyo3maEZg0xLA9D6oShYzm3AwQ9PurlCyr7OD73EtjmKerCwq
V4KKw1u3xXwkrYNYiqX/MAMZKk0s23LONQVkzl3ES8y7aOVNE1JLj3JeV8ABYIQmSrRueYbj2kIj
3tEmzzaEXrK63LiRdfA039UEEk+3jRsrlhDGG0m3fcorHaGMtmk2LYV6D6wc3m3KyJfSlBmd70XF
aANtD8cO2HAPLlzjHs9Xv8SusJGWteGzxMjMYl5fN6pfrlX0LTUrcP2LFg9ba2ZolC+CmyHgym5g
t9O8LpcaVKO3M0YBOgRITQrsPqzvS0J6Q5xC4bgH4IMgrwzkmHgYIzRwUKoPQ8bWl6XMZGlG0crX
mxDZbFavsM+Vn/bygEFsSjnvAXPyDHiBz1Ezr7dsc4Bse83wi8rv/H7EI9D6UNrGRNr3XzQd06fW
Vmp91qR9uOOumYAPyqayZ3DNMeY++KF/OaWevpviVstcMcsyozQeXV5HjYFQoQSZU3k0tQcLNdcW
ICijUJRp2N+mMbL1isQV1LrUrPQZ7hzvckQbQOJOZuF8jxt0cyuEvTCpk6w8JOC8GOpb3x8XFUmb
63VvVpOtW/wj24ieC3A+ft5FvLU5n+NcdFNq9mJAiV+CICpYTprZwsWdttc6VR4X1osFWKUCQDYL
9u51y61QRT+u7afQYX2zNm68Hge/zCaEKPbcN0N3t8i4vlyqMrtvVGhqs2W8bC/p3C4yX/qZeOOB
ud7s1QlTlrJZ8AF40qlRaRXrDDSd6owEme60dF06R5urL0aa1s9ab3Q7U1ucRJFUVlfFPmCQFDTl
1Uc2UQQO887lAtgRzdegujGfO7y0B1nuYNCAMwmtckBNztrRhRyeqaJHqIgaFaAEZ81x1FydWxZK
D4SZtR92yGJebNnUX3dZBda2dq6fETazL03c2H2qSbxStZTzOZA36ODWRdd/kF3yN8RVgBei7Msy
H6xrnm9AFnQOjutS7oKzFxFUe2FEI9iX0KZmKpgc1+puc5ythSKYsGJOEV2CNsGVib7ao5lwD9Rx
bZvtwoe1ZdAyCsSPcxOGNfd1arozqKxdV4xLO3tjd1WrQytjdrWyeoRbVbYB7Kln6JMzBeUSKNzw
aSS2CQX31fKspe3+fh3H8TrVW/Y+rH32vkOgauds9QSq+qYdvaxCoMAKoHKOebYMMVy2zbRVR+gY
hw/RjaU85f9G8mH0VZdPQ1+pZww79MrVjdwOMHUZQGboI/o8ror1ZtSnNtlTW952Kfkq73AnJ9NG
3Lzh48LeJUji9aIfA7vf6mW/DUyRKtcdsw10U5UYIPgwH43npQL9JUAHYjqQZa5aAGH4devVG4p4
r89qxrAvqJ8AUixkQWtAUO0gNtk2txcLndW1dm0NFp+tvaCRCJwzZgNQUjfRj1I0fTTEs+QuJJd8
LuQQm8vUumkA9PVlMs53EoT+ckWycKPG+igXkNxMaprxbOq06POpEVNfxB6FZ6Af2wwEz37jZ2Hc
0x+lTPF5qGlIOWoHW4ICJBw79gEUmtz1JH6uNyCaZgey15h+RdPLfq8yW8Aoqn3HsILOtF5GTS8i
JDPUGE8QyB/T0IZL2ySgkoZF6C8NT5gHYId9vRTwqhqfL43nH2scZ6hE45ZBMXRT85bY0WkYVbAo
C9GX3WKqass8hGTm2zMMQt+XZWvU9Q7UPhlI6/4jlLj1OuFe2OIkSVogHAu3EPdNyQsMfx0qxIUr
2Oh7bQCWSpnXgpUvQuyA2VQNUeES9JPmChqKLZlsgoYyD4mJ/Tqr94Xm2wyagmnnIY25HnQN9H6d
NW5frXA3d1ymjOV4lsnEkQpojqiaWF7R2S4HsZH5I9TfaTxqSezN2pYVv+h9I91F4zsODEgKzw+2
OgVlI7rqeeeb9d1feO8wcmMGzgUV8cUwh/12UdX47C+ubLdd9AsI4Z0jXYGgaJ/HDjSS489F40em
ChAQFIYLnAhCxAORWoSYyn3xAWYJGQOxYHLXWUanIjWyfRb6rHxVNiI9McrA+EehWlHFOAKdX1Ak
T9L5N9L4LOoqVVMd8m5eqDd8w02+NF08iyw0B5R15QUmoT52IAUXtVvJkXa8hP6FsycGHD/Oi6RS
GMbCiDKuqaDfP0nGVfK04kO+rxO5rMOEz7Zara8EGvdnPzf1aXbxYLYB0rbmGksQhQl7MEvZuZrx
Cp1LvmcrvVxhgpNPMHw8+3+comE4SOVpMEVPDv/GtInbhIMEpk8rvB+60WevnG/jE8OvH+8CRFRD
P8EUeA9g6ftTQDsEFTYCx5nC7o+OlgQmgzB0IP+1exQHv2BJJRNE8QdjR2e7ki529PkKbzoPp4v4
ioFEOG71E0c9kglAWSjnIJBxBlf7/kpbW4LqEWD0NCBRXe57WvKs6porLHvQU/dRHyYZZf5zbz02
saEgUGN9Ggpr9uB+tF/sgKEYgMINTdw0A0FfmiDOIncfQ4m3IkmgamUruyeGRfiRSRsYFWaKlEDt
Zw8TH2XlSVZsTqyFLNhU3dJZ08dhvCB+e4sHRK+zlYBMJprBxCFOVx4GMygPuxqKPauGJyyBHzOF
0hS2MyiXsKvxYHjFUw8jmwimQLIdbtu0dgWZQVdb1v1+mpf5us9oytPetGbPxvliZrE71yyteWtP
TdxcD8ehGkghvQwvUNjLW1F2oCFQJ54AzR9BQwnIYA3IeUrlP237TY5xIM4SWQ0CDPQtV5kv5QXp
GnSIIYUnzPJIoknEKfhHIPjvtOzybTpr3K0q9UDUoSJSQ09yA2iJ7olTfgRkWGbAwEkZwBKDNYUH
2ARrLRnpIhyDhF4PzQAKMVRV9XGdKT60vo7QK5Zr4SzfD7zzQDsGD9oLKcUTIPlDFipQv7AAVgHQ
Ags+DxKikiJmE++HPJtLatR8ykfn+FW3xqFI9UoLWml88V9mIRxKCdEU/kiY+6HvjSwXICj1Cc3c
qYmlwCNNGTKSs7FqTSKiOpvRqIquhuHGz09+zPCEE1hXgNUjqpB6cF+89ZRnNdzXMioNwqXOm8YS
6IJ7ch2zCueLJuRZIyK5mmYPRL6RMBAtyfrfwh/YAGIMwc4EYB9mD+APT2U2ttBw5W1fpzyr/XXf
nGaOCSZ3FcgWlztS8fznt/8h5RVTQgDbhy0KBGs09Hu7C2i4qQugzgHIDWfbTEK+j4hfuqbSeSl9
gtaa7rmdK/eExx+xO2fktDfD4d4Y8Pf7o8cyg+mjFT73QoLcBcB3BSIOtNyuqv9Yx9gWW9s5M2at
PdQixkM1sb6AOXb1RL3+AUugwBF9WgyCnSJYM3rwIGuj2j72yoOfY2WiW1bop4GqN4vqzc/N/QOW
wFEUCwSnAMRy9ABhuyXMZORA+lun2vPQdeWBU7Q9UVl+PAWiCNKJYS1PNe3BhTZsLZvWxQGnRfGM
1H19u2ZBPBGuP5oNVvZOi3aaMFjCerj/NOJlVdWeXD4M0EvOtm/PLGthh2GGHYCfm+1HSBLkxA2Z
ZLDPB6tb34dK2YTZThSOyqJF02EZWHYcayUOfSNAJtsnEMu6KrU3Pz/2x+QACgdskWHCAQvVA45c
h5glR2afJ5m1x41n9GrtSnc942W7TiNBpocFRyPGp9DwEQfCwcAcJYFNNnLaifu25OBuQaUaJ59L
sq6vO73aYqOoPf/59R47RYFJAfO4RnDJ70/h5ZoGMfQ+Zz1RN87Ld2uTDS//H4dIfLoFLGvBruj3
h8wTsEY0dSDR0ZadLzh0L+bdqycCBD8SjFTBvpJQgmkJ9fP7Yya6xrl3pQNXTewZXWaYKAJ9vgYR
KTMJZt0G64iOIjH7ckKkyfc0tQEk7YYUtmncec9JfaXSmr3xfFYffm4E/JipteaESFiWRUQ+cCiZ
15qUoPblQ8+/oLoKd9MQbsWy+yuqQWvo0ubznU+g88tFTjdKMXfAclqeiWqzxrMV5oK4Wd7+/Lke
C3CtoQDAhhTQD/Sg6kY9bQyGyT7vB9wfK1/D2GbGVaF70V7uYb6vOtcf8aY///zcR7zFTiFx2tOE
QZ46vf4NewOJTRGFIShaAeLKXCpQR0oYKi6ofwql8OkO3/V8EBGYn9Y9OYKdYP0giWF8OWd7qGF5
qO1hY2joUNF3Gz30HaxGjVuL8rmq9TOfnHzG9d6bTu/ZE2yVnKL84UMAydDktD4oYTns+wt3egMt
aYS598xImcPmJTl0QDyMRCmCbrs1F3hb9SUMLdYPQzaS91SvX+IoMBAQmIkEktnnrUruYEOQL2Dv
dF8NgQXmV3aDIU01xAzDRsOwkjxsDQeRvkYKxjPoqSXURwKGw87racEbQQl76DiYFm5owBNUFsym
e17V6rYEcejAR+5ud1lmbzFsENysFNS7n4fMyU0PLMglPrW7sATJ6UO2YBkaBwTjgryHkz8uqkRn
CJZfb4FGoNuw6adS45GMFSc2BvQEdgeBmn7vMQfrRARZ0ucdLBHeAsuenm+O0Sdu9UgiSLAn7Mlz
BeX6IS5AhakbrGG/yIFjXyFHAyBWVT9X7YCf/9yA+JEYhHpCwXnQy8Ay9YMYXEfOAGFin8cR2xzT
vgOVbZuu8JzBgsZYwUbKgjCMrBHkSk2Gs7j0f+C6vIY+vLwic3gCfH60sMQAOdD6/ikrsNPzfgMC
Qxeqdpr7PmcZbs5YApo5wALjE6n3Y9wAZ4B1TFBIAAaArnx/iibV1lHIobzq1vqtiyBWzlEv5w5W
dZ95B2OBn5v5R4/CeRwoHqydwvI5eQCpLGsRsE04jxFXHxODKTvMmcuj9Qn918EDR0kNy+DwPwjV
B1erYeDXhXXocjlN8YKf+NHeqvWC16p54qhHfHWiyLBSf2rSgKw/sGIL+xqyg4iZu9ofeS/YmZ1x
9sQpj/pKCyiSBEgeLPZ8f4rCFrXrAhcqYX0G3MTjlYNpRz6uDJZPRDs/QYAe9dU35z0oQ3INqFYx
wK3itL8KQs0GNsqbo137p0SEx46iUOug0FKOpXgAJ1Gncsnw/7J3Jjt261iXfpVCzXWhlhKnkk4f
vSMczUSIsCNIiZKohpRIPn2t48y/yg5nXiN/oAYF1CQzkfca5xyJ2tp77fUt46ehVmd5HKdBMat2
OnmaxX8YrP7VR+FFl0BUpYBpyPkq//RcsXAdTLDArtEMKj4sSlR5ZLrgSvrKK//+sAe/3zH44KGZ
AdvB0iT2z437T5/VJT18UQqOuT4IgzcANZjT4ya7GUgYNVspJ1LoLtYPInQwcc2T3Z7FrBvCx6po
kmHs8n6sslLBZI7NvxrGEkRF8IdH8vfDe/6SOFQBrNk0iT4VGl+hbxw0iiwxYihNUFVbhgXq9u+v
xe+XPQvRSJMQDRXG6c9DF1bSkI6WtC1CuAx3vOrawzgSV8YiGf/wUb+PQyBeQvS7eA+fRdlPh0nW
mrRAEFq4j1wvShgG0q8mg7nGBsr0ud+mASuWzP7nXWwGYQo/McF/Y+L79Ll1NjJohAlW0UObNnnP
2IztdaD2S1CdcOHlHW7+fMRRd1fhEi8nK1K5G0hVldjL+li8yF5+bznFPug/vfiQYAjBt4Pqjj3q
p2/GqDKDr2Cnm8JMf/F8Ji+1DzWJM+9PQt3vF59iIMNZgvqIi59+Gq7HTviQqWtRtB6lL2EosnyB
HcuUqx97ZZVOWBxbbv/wpP1+himURZzjANXRx7Lk1wetGWBAGAfoJHKM54dsjexdNjky/aECn7/8
r13WGdoD3OenOGHBZ9hkSKpEZsJAgcMm8ehMB3e2xkIPtunMnG3YMMgsa7YePCwgc9rC/fX3N/Jf
/E4M+miTY6gjmH7P//yngiJmF9Cwwy4KPTTdUKmbjeCGffn7T/n9WaVoI1MoT2glsx+I2M+fggI5
wW6nGmx0o+VO2eUWsmz3lLR4z/z9J/2r30NBnwQAd/CGJp8KpB2ZV6/eAiejT6ttNXTLW+rT4f7v
P+VfjL+QraCeQjyE4BOmn46HkwOInFY3hfEmvWlCBWOAUJkpU1s1ZS0o25C5tWUcKvgoWqs3hqzf
VDJnuwHm3S3cX3DCN1YVAUTu/8ahwrE6T19ZfJ4cfr2n8GlW6LhmeJNqPl/PMAQXvcDC3s0GzhE8
0pjDSdVv02a0pT+SP5St324BLgsODSoySSPciE+1AYVxqnQSVXnTLOKBe1RcpnPV/eFH/j7io61G
bwQF4qwio9n89VcKb21nvIx54cOjZyEKcb5r1goO9L7FzpoIke1pk8ECGsB8vem4e40DvuwEfOYb
r9ZqM3lt+sDhLih/nI7/G5zp8N5/UdP7uwJo+v8AXZrgcfr3dGnxOrz/j6/v0/f3nwHT85/5J2Aa
hn+BK00h+6cQZX8BTENQpOjh4/MLHS/Yc2PzXxhz+leARzlFkcJAAc0cNxp2qh8cc/wX5PLw3Had
pR4fI9Z/kbU3/6iyf8cx/zgxPxVj/HnMD1BnziI5fCefNS3WkXBN4vnsKPeSg4g7/M9qpuQ5GWR8
XISLXgZrWQhvYBRuQCCpoqYiirY9y7pXGTRHXgGL2cAIR0oD1BO23dZvrwn6wtc4k1hnZD5wwqxe
Yc2sXDg6OPBs9lTRwLtutFjrUljZPdJq1VhFVqWBDSaHhB1E+ymg3qMeJWTzRlrwN3Hy1uAN+ArX
C561AWhU7AtXJMRFedsu9gAJai0FCeuHn27qP6/bz7zpjwf4l+uEnT68QRH2ZjAzxJ8XdNI27Sj6
6AOCewhHECyhM+aidYdhtypi1mKX1Acd37OkH2sgXPpbYild8xZduMw9xswXD2O4nzdpuHz1iegs
nEJmKhqPX8oWtXXTeDCX5GqaWJUHWtebXsTu4r/xO7AOwfvPDzHVfW7co2VmKVymH+PA+R1MZu8c
yNiuHRqdt8RLCsrk92kwoLZ6Fu3Ywskd7WD/VBY8l03BWFaKBSDfquVYJSqGAdq/WJo1hG+WTyfR
L/FN1PPmwIDf/cGN8GkQwL2D2RFO3TDDYwNt4ZPAOUV+G82UffRwzF70eA9cZIypwqolvAA8Kv9R
0v4tiftZ1cPnYbJBV497irsK3v/XauvWtrZQm9911D55InngrQs2ydCovZJ9e6rOWJtGgABIIYmz
b/5k2onO5fzXQwdLBPHRCqLZxwB0viA/NSpdM5tJGfleu9YPcq9JujWH/3L8Lqs+/HBtNfpFNS8H
4qmk3oyLb9+6GJRD4erEvkIH58vmvHW6aE14DVzc93Lt2vFlqZZ244RNeXmWvMIcOHl9WuAF6Tcy
SL2vEj7ihfgi2bJIcbxOpujOUc/T+66d2GPf9+zOqwC75LrNhtMfzugnARC9yXmwTEB1w+QGo8an
nx1HqwSMob5FMJyOeHkTe7Reuj5NBru83PlQB2RU+x/cN+GSx5WJz7Wgmq/arIVaSTjnudEzLplY
pb3Sqm9gy7ODfiSer644iZ3bmiS7JdmcfDXcQAGP3VSAzoKXfdXy0INsvQwSWd+bLLtN0Uj+YX7+
7ShT+DAxo+Mh/LEG/9Qv4OGQDNrD2zCmcZ5ULSw8wgP2woIeZu4q/kOHGH1qRnFJA0gqGFoivE9w
nD81DmODPjiy45tW1Dwl8K1tLMInyr4FtnTQHQ1fI0HTPVRsgHrVYAtRzXdA84YpDxfUozBly4WE
BNyVKe3Jfg6QD1BOcezt2o6mBw94VlRAe1S60ILWBVyc8y2GueU+RAfu5aNi631ghlImIrvzYUOI
QWmpsJjgA4/yhE5HGtX6Aw9+cJ2QJSq8ZgLW8fdH6/eThUAGaD6wN1CfxNmnTrkD32ZM576ttFpK
wSa/tLhYOZgbfhpywF94sfzhI//FlUd0A/btqF7YmH4WBnhdpyoZzDcfftwDFcqVYZuyEj4L+qd6
9Vu5wOOC+og7jDYdz82nX4e3dOeF0/zN0uWJTIC94cac2+eghw7iqBQFYavbC5Jka15naftST424
tDFZ/+Qy+DFC/VK5cKzPMSwJOuvz9v/TVxHAYjIe0jcslfxneBw7lWsaTzdhg9U3HJeDWEAb2/Sh
qVY/yr2YeU+8n9ensCGgEbDDvjaRlm2JvZ7DATX9e5JV8DO3Sb2oPF0qvV9AT8x5Ok39CQhHBGIn
4jCOh1VF8JFdOv3hTsa/P7TwAOGBpdianqWe8Ndy7NcOY4xHXltxxmhIa8h3rFZcAdKLXi/2PA/1
WY8GpyVZsBnw4LybKaOIN4jjrEwZNoLjFEBCGUDRXDlp1CaoeZ2VSR/0yPZh9sOSBQUhRFYMmggX
folh+74SQNGenImWr6OswmuU4SXMm2AvqrG+FbDNeXkKmr/La5nhAviKpQHoDtnvQ6vtMzirKdjE
tn3wB5WcgHS6UzxIfQH7Mki4YGkMzWnSECx5gri5DbpWnUHo2jsA9PbGP1zGHw67X89G9MNQFeMq
xBCvz7PUT2+1aFHzOrPwdQLS9BzriYDU5PE65z6HITlHiggMwwE13YlIYg4pN14hXNMeYUVkTYl5
2x/zta0KaMWPKawOd3D1zHezwDQEn0A0q9wwok/UMI0IExCBtz+qyP+fdf5niOf03886l/a1716n
nwed8x/4x6ADvf4vZIecs3Bg1ID+jKfnH0E6FElOELLwL2A4h8JP0Ef9c84Js78SQAAwRgb4D9y4
6H/POfQvQBNoU2FmgTOCIv3mP5lzPonICPEh2OdBg8XLL4Ng/Vkf4InusdGXZN8jLQDUegByOBe8
DIEL/HRN/tWo8A+33v854ZB80uS8bINeDYGJIDzm1xOOnSYKSNaHOwN+frmYQxe6rRcuFpi+m7pr
qmGQBPUQWnKErKPYpvU8M5UZd+tpDWsf7TerzvxBPIR3lqfTY+yPvS2aakm++Ws8PRmLHcaDy2yj
8n6itit4PwDyn8CH+Vs81x1AySFu69ItGoxPGvNUFwhoMEse1MPU77QNE5FHQAWCciScPXEYKvGR
DvcQYv4CZpd3cbDr5LJu7WghW02JYkNuKhH2+5Z1DhxzLync/QOCpHIBjfgixpd57TjMdbk3DYtf
yNV67/jGq1eEazt+aVW/vteYDkmeNUN2sLxV1Q6fGlyYNiLTtrIxew1Ua7aZFaTbYqeooh3wPK5L
R8MGSRagaQxoFu6vxYQa1pQy1vE38AL0eQwT7eciXsEMt34EMlqHLLmezBCHOwA2eNt3uOdTkQ0D
e+YM6+ech14MFyCbUDznpgbq1YAnexzqakQiTsjJ/QSi3oCXj7s6rys2Pcx+OH8NrRg/uGmnOp9c
lMJj2xoQpxK8SFPyOHB3vAIxU/T1sIB0TpGiUEp/MG+eTgEndFEVBWhv47gtV93Ja1mvgNuDdOpI
Hi/BJHKMldCWsRURJyIGEeQmEZ4F5u1338coNggDmlIX5H42D09EBP19Ikcd5cJARi8IQjQuHbE1
u17SSTe5bioP2RhgKL5bICdTbptUv83T6D8l/jDeWAAiK0IxBgM+tp1HvfUaoz+wMk9+WIepK2Ei
qQ/tFM/rEfERJDmAG/LMezIGvAfZn4UfZmmCQ1sTOeznMGi9Al40pctpDe27Wy1g/EWPQJASZUh1
7JaJnCCQOthWSNMHG1gUXLfHz/TBoGfaRnm9mAx5RFUjq5zXxD9YC5ZuDkAt5SSo/BrpKZTTrYKJ
URUyXuBkhnF58YqYG6zbWCcAoLJgbMrB8xGEkOnmSU1N2B0n32seiSEi24DRj9GHdnMWFukAu04+
8K6pCrDK+Fw08W1b2EpovgsZ+ssbQRYx58k6NG1BkkAPly7tjNwnzF+2fTwuBLumDCkVoh7MnZ1H
RM3AtiHgvCRdfxuiacLDRtv0W9rAurhJlwgPLhYKGX5l6zuBfJglm3Arp8YvhgZZefk0uzHEZ0ra
bzBumrpUsJa/RXBMPJ+RK5N3geJd0dkpwyMf+qvOEadSA1OG/PRdRqBWUviPXm3bmbgkYJTjHHjb
sJRSM5Js2sm2kOD9wIF8ho7rXXlk1lcEaQ0KkKe/wJxbSURTrCRG2RjQiS5F5/pqB/uBfWaTtABy
x7SasHD35xE+l5XkknTypZrlepBznLTYIPnpyXdD9ii6oW7zPp0hWa5TElwwL46Pgxepe9rF8OJG
fVW7oopHryk9ZH88AFBbh3xkjWFg9c4ZNUa55crPDG83VoXz99kgJOaAxgf0NhO+e6qEaPD4AQjs
S2pW72Fsial2lPPBbBkJIRVPIZFui8pp1H7CiTQlqdvlER+La+o1kL5LTDh8p3Ez7RaaHrZAIItC
r8yydbplKDfew8KlnnO03ZDQhmDuu022tuk1mnYgIGjHnQbV3WVrgSQNfZv0nQX2M2BQAuCNth4Y
ft0tueYa8GkKmk/kFjZHsKZEp33p24HQkoqkfgCICnOwmAf1RrnfydwfPCBd3jTHaRHrYQZHMSfD
Jefp8ObHAudakTZbwIzKoC06IOc6tzAcj8j6OYelsAYpSwfCGxRpHi7JixNVFWxUpJtL8O14BrGw
a6A0D7G/HeuFtocQrr7lvEBx37Jlljc9Gu5h4/HIw36s7RZSLqhpbptFyFLZ1l7DybZBoAbNOyb5
fBCu1Sm4QtrKfB7DAaZ3VbtbUFNru+/C1TzGAMeSHFYd+pz2cAyUDcBuZKD4OAt5VBkU7jlzSZxP
6DwM2licjJzLRfYlrml3l5FuYGWHshvC3gxAC3h30BCkACT8RRg6P9Vdb/pCcXJGt6RZrpltEN+B
3Vv46mrWIYIsSxTZUQUVCMo+Xz7gZJt5jlSOZNl6SncH8J5tdKxZPdBTj3tHS2mCGWal1rALJaMm
wLPH0E8jyiiugTdCENzCJo6cDwbGcZNaD+XKwWXr8kxnMfQMN8fhtnJkSAviDZUsKhmptJw9h1wA
13Ttl0rwoN6ct8RRAZ02ccfVUXxzp0P/TnpC4aRJhpdcb3xxYQZUznLQRsPkVWFXU8Qo+wEY+p7c
RhLBfsUcr90zS2P1KvsxXE79yma9X4cx0+iT2rHfDIahrAHaVNhwo+ZuMimbrz4yYOacg0u1eWAI
867jiK/2KGvSp0XYVsAQIzC9b8z0ioMurbqsaNd5sBsEuUi9wath2lgsVN8cCrTYOK/n1wk6I/8Q
pX3t521YT2SThprgysxN9UFIHSHuInHrPhYT4AzV6vEL6R2DPZfOC9xpHkXDM2d1oo7rOup658Aa
z2j7mLRl6lY15dEcIgmNGYvATShR2QYDSbacRhVkb0uGXc+5NE+7Zo66Y9XH6bGNRH2yMXIaimBt
mgmH1tl3rw/tgxQox74c3oiKT9ybLtUcJhbI+uiDMJfZ9Nx3g/c8w8y8ScGY1/N05EhWQVhUww+i
9f1C19O2t5HZxhIBOYgE22V0ovtsaA+gm9VRkxrYKUZh/FPVBf57QkLo9Odqy9GJhBDBGNJHhCRx
XIYREx8uGcCdIeioXJNVFKFrvbLtq0RstHPwQUBfx0+PAGFcBINL2j0HVx8DK/Z9D+58lxYo9uQh
sum+0/RGnKXqtgrSjfYl4Iyxu/YAxxQBU9uWkeimQ6iEh2+IFihHgJN16D442w5TNBYZV+dUNEVo
TnouDx03FdTyAHVu7EOClJVAfB1S2LrRrExhESBwphimyeSYHVLEl3luY7DmKocMBEVIa+jPmUjg
PRlMtHEVHfY20FCpkBr5DPseirq3qRDCOuTh0I+5lLCEAPnKEzIGuDygYq0b0yRf02AsI4OxkdHw
sfPibIvcS0Qe1M6vntawqTcmTQ+68hez73w0iLmAAfSdYml9Ncas3gfesqRFivQE3Fq8b8vOmOoy
XcVURJojogqBAMs56wDkOmeTy6mZ21cC0uJFWXUcUy/KmwUv1Kmqr8YK7HXGaXWVuKwq/E5BXJNp
gdCMOIUOJ/ReV5m3E1xOJV2h1g+1ctsUIRS3TihvLxncYFN743Xuhapm/DJqJsCTYFcSOfDjdT3e
NU5FQNAasTzPNkXEo0yb7TS1Y8mrftyP6YDPQrCXfJSxw4MmxlIixgWy5NyFXyF3QLNj2CRengWC
S1+M4j5y0cU4aId/Me2OWnuYBfxKbpCj87Va2wN4t+4WXGRMt1NP5MH6jbcbkJlhKuZKLb2pjJRn
iiUhSJlzVyrucaCQpQChCIU3QvzmfqoTCZk6+WiQVJJPWtm7dQ5e0MDXDDxNaPeYTZbd7FVA61iP
S490X1UmbvGRpoWEO+N37e1AJbo7MdCtjppqrzwUAR2Mw0eiPHsZA/vYSh/S4AwReNz7HVoIg8Uu
XK7ZtFnkMm8V69gm8vp7HyVYgF7BriPHeIDUjm7cIKHibepn1BfmpbDMRjvfgZuuJzSj/ozOvXG1
2o09ykPDA4SfJaRsuLvOdA00SKTxCe6fu5pOt0jcYcAfozifoz64IhaBr0sV7FC4HyNaH3uGsJoa
Kv7qMwRv9MOmBm61gwtgG1vdHuEOuRd4rAzwArCNSHjykeuI4MdnOoYH4DavcBC+2WCG6gMmGOKn
j4cyGgMMBRnwazqkaFTG5CNa1wxBdJnZdAnSIxRO4KX18MlZvK5beFaB3tvz8JG2c14NgQEvljno
vOlq8gWZWUWLVzrNF+/MHMNUfxgQvbVdWyytwxUO+rj72rXDelgIhy9a2zN7GNnNNKnLYIY03DMn
807BUoLkUxbvEEJgCs9zb7FdH+uITzlKx3SNkvTC0+WeaPiTCuQVzHNp6x5hYBX07kuw+UhvmhN9
7NCO5l6L7FjrgJj66Xo/9uKLHtIbVQe3/YQIRx9jyrxBDFR1VafkBpkQYEFCpIfmqAU4b1H47hI7
JRsFC/MOivjL3M2n1J9xrQUeL1r7j9FszcaElStSE7cnpFupFwgh3+uUTjsdg/bHyO6/onW4wLNT
5WvCnjPP2zO63EgCJwyb1QU8DPmcJFuvlctpChPEv67teRhb2GMaw1AYp+yJImm0GGAz2Wdhs27r
wKOvOhJzl/t1o0OopUt7aOcUQ3MXIEhDC5Lid/XqsZvphQ/tOudRto0X8e7wMuFFyqe5JNI76AE7
YOxsQU5lN2j4WNmnUzFBPCzSVGHwCtIdnsy5nKL4kkDdzqs6PrSD9I4I1H2vsS/Ma4H/C25OcJOI
zN1MWj4hwA79Kq6Av+ZLUgXPYcDTB+yEjuMqDwYM1abV2AXDIdTHiGIwauvahJZRVLUbrHDEhi3w
9Cd9CxSjIjuFLVmRUL4D6vVUzyvSsMZTP5CTpN1zZcxyAeDwm/K84+iv32HhsKdxUNdZuCIVSq2U
njwvuGXENZejXXhBtNliXthOcbYPZMeLOhTpRddbhHhgKzqNNMpH14Hj4lmGsFIJGTr9kTvlPYWI
LMjJ2k6brHYczWR7Z1MW41Uk4idE6QJrjdt9Zf37LK1vnZXHafJwJeUYGkTjIJhQzksZhM0Hc+sF
Im7YLvRVZfEqQ7ZrslqM48zsa4s8hbaG0xo+WbOH0xowf9w0BWIh1wuDyNeyd8GjVZpv0K8F6F+R
fISUyw7hKB3OaSJkMOeQuteXMI2BdRPtl4Zh3kmkRh5g1MwVPKvMITALU0tJkQR5jdV+f9Eh0eip
GRh7YcjuK7twFs84TfpJz+mI7Jj6JuujQvcgfTF70ytXWyAJQ1DCZuAWFHE3XdnGPnmN3y1bq2Rz
KzC7cBSe0b9t+fI96JKyo75D/kYEy0qFJp+sHGEM7CqK1NvgiN6tgXc59EqVocfk08CTW71G4isO
8AVitbx7bKnYxUBMWkgq3FMtW/ceughHAsR3DDXhNuYIgZktSlOfjgiRE5nlWwTn+O8CwTaHtQ3w
+KrryGAMzZA6ynWQPTtfIB02DF3OGzqj/o/boHbqiZrWJJgiyHiUFPE+gdxlijSnUS4XS6suhWNf
FMxBuau6l1UPa450x93Murdq6m+Q/HnRCP0Y94G8ieM5eSIm5qX2u8egHe8j36yYdh1HStHyMa6k
vkw4lLIqxD6YhG3e1fqdI4Xr6EFvCYC0VmQ4rkH8JDy1W7CJ3CWRhUwC1LINEpzWGXY7O4fDphFG
XK868x6o41deBzYmg8SUdxi+tuMa4rYgVs8WCB+M7no4XAwOicKby+uOS4JAziDCnMFD0ZW8rp7R
cyMKkde3EbIg81DzRz/QLdpaoCKTEpfI9D1Omd6fbco5JtWhWCqGP9Coq0qvL93ovUOl1YjUQ0JP
tqJd6xHOWXrdYnHBshpvuaV/YwAZtkSLyxYeSI96PWbnAWqDhzzXTdzy6X7O1lWWiiAMtcYkdcZ/
PrAMLhztZyyLYRI7JmnH8Wiew3OhzkDCQ+CKpcN4gTn0Fa/NFKt27wXvO/DfMz4avyYOL3x8dk4R
64hFuX+tYuTJVT1WL5AfamSrDBB1YHO76ulo4Q1xJ0e7AFM67XI88nvaS7mteHguBxPjpxXUVF57
8yaZ6hIN1r1AXCNyhBmCOU9r49wda6MD4ns5Qqg01qpJZN5TMq5bL8NPywi9qhCnUqoYPH9i7oNK
VeFZeMUCJVnA+Mp9hyyfDTJfoCNb1++WHpmt6YShv+bjzRqe0TWwChwpX6O3T7043SBXvSrOOzBR
NrEIt6nEwDQopCDTvncbLsE1sXPKUFAl94NDgTJcIeyG1tGeDzOC/Grm02K2Tl76Q41AwOWLsGuJ
RLGdDHQpEazyTjGkwJ0O+SJvJshvDFJ3PiGV5vyj8PUT6Mu5wVphg4Kw9ZDdgQ4LKTuQSiGvQw7s
LeSvZZHNix2Dvt9MHfaEg8E5a9Zp3HuaYEAKESEThwjqHf0EmG/f+UcSMfwNDFiQUe4+/N4eghCi
oY53lqrHGTLdZSKY9+CwKUUk2lc4jL8BVtnQCpX0PDaiKiE4cYUieI4Zxj3ZuLm6n5LsDtuNTGyr
YDQQ9hbG8piuU84H/QKbNFQ1T0CDMDyG9M7oKVspRiUVQ/9AQiHE2kZXO6hG8RaZDcUc8aWsQ/JK
TeZOsl8/pBi2vUSkdiyNPWiaybJt1XsfDIj0WsU9le1uMfLRUf5mFmT8rmrYVxgZXy02/4BYz+/t
QNwi3WLeenZwRxgMH7qxOUyNPYoBDqp16MNimYNyFRArPT760Irr/n5FgA082OeyGUOZF08oDtDr
WPCEO2k3cM5cI92raC0GTRMxJOINHuTtbEU6WNvsQjWfDMi0YmyaYc4RyiUByoCJy6RbMJj17kRD
Hh2F7tAA9NNHRVVSQAIIn1r2o+jBKnFRIwgiF7Z+wZTmbxZk8SAO3F506/zEsEgp6cKrNm95dtuJ
YQVp2txO6wonGYQZajE84NfzrVuwwAhXcu0gG3yRkz1pmCWu5irjZYPEx2u4Z79EY4WneJSyqAOe
M413eU/tnY+aykdyA5nwup45psTa9LuznxrZS/6HBuDZJAZRXf61hYsst27AwjYE+xdivZBo/Rgh
cAGjZveYZkt6mJBqmKOEwkQUyl0zzc1mpeLJxqg1iGS7pSuvNwtTB8RUSWRCyPUhXQZIVVi/ITKU
IFSXznuL9wMZ2xBTNtI4vcATd3Ss5nsMEmPZDy7YB8zO22mMbsclzk6Zxm4dofpHPTbtQ5fE8vs8
Rd0M1K8Z856LbU1HidlQJJBIyStez4hNbjL0Mr603RaZGDMSlZrrWK9qK5FoVKoEVbAbpOpzEDyQ
cpMuGa+9Cg3VNhT0e+a3C6ZUb58A5r5a/SmAbErppsP+pOjautnSwMkdD2GvGgPsKSoEImyckuqY
NmbcQZz8mlbdulnd6Eqw1HVJs/W7lYZeEBPqBJIm8ppNq166YRzWIqBZt50QrbwTc7XsIBMM+Wyr
Y5q27xFpv/Z23VM6vRkBnXsk8/x1XP1UFF52TmBJsLn3IDZl2OT3VeSDh4wEsmgdwcqZgfDMOWLz
HjFCILqZdLhiI0OvmXjGc4WXelmHTCo+lFAiMevhlf6GuMSozWFh/IJkQ1eserRfVq2QgR0kSXyC
wAJpjrZD/4SgKoRCDP74zZGVPTShj94Q0rm/sRHavxWjVU6dWw8Thl2cIjtswSYCKEUwJ9Z2Cp60
O7z/dDGs+HsI6qD7IrMeWRM9f7VIxGKlnxrV5HEMBKpELnpUF0TNiJkU/aVBjirD84I388RpWzqf
1ThnvbuI8dYs7XzG+pKp/cDfpPDUBEFUyCpCFKd23xVSWSCsRvhbKmZROKK6+3DBENj5c73nTRps
APGrY8wpK5fUqu+da5LdxCHzpWmi7tgAdMf1/XplYi/OMW7CPK46seRpxbZTwvrHHlPIHNRvlGVT
OfnzjgUBgv4tVrjGI1dJMyE4SOPQLl7VH4Ium/MgcxjRbB/MUFgJR94dkdWXQczxczC173ytX23P
boUGBaBgIcj7me0nvzLgP+vhFEMjO5m0/nCgi8qhWr+RSr75Ic6rz7IvkUMA7ZCa7p7NFXupAn6P
9eB1wppbRCWTB+GsLlvh1CZpxq9YEuJGeu7Qy+h6MS3qwDJmQ6Gr8FH20SOEtxlpXNU35yp06W7e
kRFjY16P2StvmMYxhYQJIRGLMzM2+WJA9pqkOQtrRFwGK7Z+AXdQcUb9v9g7b+3IkShNv8v42AMg
IN3UgpnUReHgkEUWIqBlIICn3y9nxtjdc9ZYf502uquLIoGIe3/5GVSm3aJl+S5zZ/y1G1Lp16Mn
/WM1OV+RSnJe3pphQs388anZB0HF6kSCY4qB/tSTCPJW+9B3WfbUwQJuOklaeJW61n5hamD89ex1
LnhBCSocZ5LgA+tK8PC2CO3qPCfeDvH6Lh9BQkt75435wzgP4iE0I2CiWvJdaMTJDsZia+zpRNo8
X4rf0ZHB76j74L4tu3w9dBahx22tzJ9poC3AD6d4X8X+sC1blwiXqAWjRbu0zrvG5nBPw52fdOdW
BMFKZOKfyeST5biQAa23ywiVXfHkPLHJ+6tIM7CJPpA7w3Nydmprb4i9q8Px3OZpnaytxGtOcY88
igxC/TLmZCbh/DkSYj7m6JsXCHvjPapSnkO5HLImaw+RulE1izAnM5ViC68TbvMxB+dK4PLi1hJP
rSECH2vLNH8WENJXohX5a6d85aOvvAqTf5eM1LAL0x8SW8udXSvxM2EuSVloUbUsYxOd7LAVxz6u
HqSP8DO2shPCHffdFE62SSq72uR2tDAENXZWrTo0mweUFx1J0YH8EGkjL8CI0xPCPra/hBkNMNd1
/X3F6/3E9zr+BLCZJ9m1/k7I0FXrDkv4dzQoK1o54jbIBHCF1TZ1cdivo3mIWVPwHHptOMENJHOr
V3OxJOGmXezu13byamKPvO3wygKflAQMrYomYvEmPnrPG2pO81wXV7oqsgu3MbBc76HDJCpxHaoK
MHHpe++f33B6ATp8uexuG4VP8LrkvZVuyPQOX4a2QdwaJo7Y5yYNH01fK+6RoPe+RacIUQzJK/wb
97U+QLOB4BB+nFZe0K/HOrTW/xmlW1feXUMIwnlQ1d9h8ddTL/SabP5bEr/PzBmRqvy8uNkbynxI
+CKUW3R4B4hAbk+RMrDaZfmMmjJnfDXk4WYs/0lWNa8p2P4HabHle+eZj2XyFrCsktydeHTJwSkX
hjjpGc5+nc1ICILMl5duwZDF3IXsYOVFywAzVVja3qEfTD4IHdZ/erIWjyaJu/e2NMjiSJAlN5aF
uIXy8Lwnq3YBacgVLcNNLLWWUDpZ9BnmJBFteuK8X/itcNwYDZo+y46x1iE2fFrXOqg+KEkANtQE
A7KnynkdeHX3Fz8rOoLF7FXmk71q89fZrbfNF/hCV6b1YTEpyKPH87Nh17DINCxi9YNUl2jMeAnC
dZqYq9+P1nbwHWddir45uXnivcE50Q3Qz/in+/J+SVPuj35SnIhCoDBPC3tt1dEG5fUgVu5Q+O9+
hUJ56/Q9jItZXprUyF0b2u1mkD7Md8JN9hGrvH9MsjF9GIPuT5JUHCUdJLBFemyuLl69DPYWn6N/
oNlk3OeCLOahvcXButq5VEmcOquJupYOkNWWR5tDn0m+XvZ4m5KzmC0mmGnpNi572KWdll3R5Sw2
buwdvYinjy4isIw5z++sIWwBYPPkBRmJ90Sdk1yOWdC2F2Sx3inIYX96Lz6gb6xWHNbq4ObLLfPe
GV/DgiB01If2xud225J9/p2NzqGb7H9ZmowbYaWPUtsdgJ4ZoYRkpDdEyTSfnRkZ1efghk2UIbtm
MabPUc8bxIRSrHzftZ9zB+/FyrJ0/5Fb9byik/DcqNm9uryhv1jO0ndm/Sg/Fm7V8xuQ5d7uXeuu
r7TepxNuFQY+1dv7JJjq1wAmYlORp3R0K+sISmVtUpdU1XCIYnh2YtLjZU6v3YKyyIUw84eSKEpo
MY+zeNpG41L/imG01lDo+tDSc7RyCtBJ0fpI+ppWr50iRjOQwHXjf9r1bj6/5k4BoMjB2m0SnGeb
ZlHTrnM9eR+F0fQ3c6GxfAkz1MVESidVQsik1YzfrTckq0WK6S3KAvHPaomZS9xavqe6MG+g8tnP
6Nr+eJfR6bDupWNeUMf4pyzvkWmMSyb/EKJtDoSN57x9JtqPPCCvkfIWhIpdbyFvrnJ+9thu13wD
dOxMicpRIwAXPIx5ZYGs5jDTGesimIO1gZb/ZEHuZo642X4yrZOjS1D/8ILweVWhDLaZSJaVEJ2z
FsYG6lb0UYyWKP5VjTN+6bmQh5xZb4VOTVyzCZ8jQd1wacOLVQ7hJXTzYatBIzahypgpokU0CXIl
Q5p3P2PSUZgWt4vjj/GKf1rXEXXCS4xy59XyFISrRS1NBvhquAsWB91S4g1XMxpZQjIn7h+ZqAwJ
lmv3KFm1m99bjpp57xFAnBluFpvRzkB/qmXhuirJR2DjlNZ0sr3J/wiW+EZXdYVgd5D5ySSLWivJ
8UHcdoGeS0sdWytKd+AHc7eQ56Ecmueur1m5IhPTKZHaGSLaAvnKJgirZTOkrefATyvgUZfCsZ3P
nk6wd3tCm0BvjegRD7tB/100ZrqXtWNeacOAQRrS+M4SdbYNMnRTuZjoici0PpPCQzbKNBZQrFNp
VtJzP+PGBYhuiep23fTNnubh0iWgEekYPaChiEfO8JKOp86anRx/T+Xx8ywxgbamuct7BvCbGAPq
gToDwmPdGvWImUhpTPujW/bvrGzdamB9WM3UC4EUB6eGVi6OQnc5Zd18L5P8KVOE9bogQ0jGkNVG
pXePiGgzd1SGRIkVeHijZDjzHNVPtg165wZ5wiIbGMTi8RJNB6utZ+6fPopWYH+CiHvWKQcsd91V
Y7z1sfxsBBjH2pLFZ9+gNIkRN647VrY/UBD9PrGX6F8SxSTbezi5ylVkVXbNE56nX5LNBxAlKry7
PpIvmTcEqyqGUcFugIzhhvf4ybZIQLvnOYYf0Y1/hmYtDyOQWYauIzQbJUd7x+x5CzVGZAWuS3OU
jzL6zcSG+WoyImddRoH2YiW9uamGkQ4MN6UQueIP2ALkvpvH8quNa/UWBC15MigkvHUQL/EHfG92
xWOrqh3yyeCP63Ulmh5veZgKHS/rqCDRf+0M2CrByNB1qGQSpz4qnDdpXPnkV7WHnN2emrUDfvgD
xNmdUycP7qnL+qns/lUpxA+OdH7zCrXRhApu0+qKhgy7C1B193/CetnSPOpuAlRlDWEGN61GJvJv
QpteW8gmMF/xxD56Hsbsjpx9aNm6wisfzz2LalDOaKT7n9SLnxtg8+NSxgxgSl6nECgpTH/I1def
49j/CGeIH0hE4HZTWo8bG+0eJFm11TLbelh197S/vjOchU+Lbq3PWDojF19JbAZhVlE431nVYu+i
LHlpqrzdkjuUHqp+YUcRfbRtRp1xoPU8pGKMHUwlXkg9g59954ldnCZtfSzlrZzF7o75ROUG4qrb
yPcyi3i8b/KsPjeTf4oMorckdI7UmjmUjAnCoXH44Le9qmpu38LZP1uCmXA0p1rPgBizIEJdSERy
yI4Tkt0buGQ6GCR7oNu4dyyjVCl0+QxiApQMEGA8ffInB96TY+vgxxATcZPfzVmAZseUT7ORz5Wk
W3Co471dDKG/JgqOFznxFKnSjAnVl/Gm5SFX4zWy83vu9Oon753kg4MF/Uxvm+xpAjI9ZmnTPNKQ
yXfslk5Qg7d31TqONGeQIwaApFyo8AFFR0bEg0rcc5cXXDvgata0nPIqIRKOzliE/qFP554vUqqK
Cku+Mi0Up6Tu/vW1L3dkyFv2KsAzlxFv7gLxtqE73yvyFjdEvst3RDvVfWCk463sqeuiLSVhQB6j
cmtuQYull5fc9i8DZUVbl0nvOokqf2ldRQgMWwLnb9mWyIRbI8wW1eUAomC1ZwzYG4U+1arfRUOq
eus31lYaNpOGHSJbmoehma6VTLdLO677ZkQS2AgzXxq79E8pRQDNBXGzqTdt7HTT2jW1BIiYlOh3
aXS7z6SVzAMAQKYUGHIRmj2HKvRViivxr7IMC1dUF0J9N+DzC7eHbjjhlwLe8V9jUbBJAJEHs2Hr
xdYPvgzpf8gT0by2cWseMw5P/1MQWvccT2p4JfZB9RuskIvYlbnL50AWQxRtI0d37XaqC/pOtDfS
AtMkVfUTD6UsbkduoM5K2546urmiYYuuX6129uAsybHqG9cmeWBmq2AH0zOSLDMPd3SmaawbmQnj
7dw0t+4ltJ3VzlKBK3ZpQe/ppaJJpdvQ3BC4R23KbljLRVfVRZgKEKzQBC8xSjgy+oMwLPgB67e4
6luv5iNpu/kFySCUhhzIHV/HMu+H35KbifvSgnYDDrMpC9yFFJYAcgZuuQvm2o02ndJ+dMaAmMmV
paNQfy491/elyYvieXAJxKDTB5o/6rhmuWsg+anV8VrnHBQUhWyRt7viRXYU9hDtakULfFY+UGyQ
whgddEpC1SMQxcBOAUofbIQckM5FuOQQ86IZ9zeEudX+rnKrRh0U1kP3h3Qln8bHouASrG4ayTxx
yJUKE/Sdmw4M0F45BKzPkHrkjaPJIBp1jSkk/giQ9qhLnrLS8B175Q/p0y2OfcKBELta3rQb0xrg
fZRMhUWGLhJVRZQ/0GpDXROFZiI40A+geOSWGTtBA15UnOKu+0/EgIBpJJ2zz8abjyybFO+5825W
aJQONHSmpDki+rMPpezCeRcBJtEC4+Q2nqe2dN58u1KwxESG9vu6LhEYIGUprL1XNDOlCFqR2stJ
QaxCYQ9luGZ+Q1QqFGHOm3LCd2dtKlUjd4jHckSRpII02DTTMqh/iKqAiMJBINsqZT8FL1mdtcCk
jlB3RTNS2ubzGLjHvm4E5S5Bu6AHF3MlUfcv5XhWi0e8TcPmFtwT6xpa94Va5v4Qu8XSbCf40obD
pm6jfTsRSnNA8GoKktyk6LPDRFhfwtGAghiwz4H6yto2fqOpLmyvKQFp9Vm1acvNjPrQ29YV3oAz
wtGpXbFQBYzdDLzvM1w3CF3mhKgD4bVcEIEi9/ZCqW7AYRf46d4LK2S1i68t5ycuCekgYqTsMu+S
0TzbvYmFNfuDrDedoDzq0rskT406Im9czDMDQM00TiwyVQuD0iWTW4gefJN6ZeDv6RX0zc7iznT3
NGKN2TUQ2cjDazlDcNRJMDR3NXas72YaHWc3IHaiE4fY4WZDmYRM35C8luklqKF4uF4Roq2ZTrGA
NNlM6Q0wdfohY5TMCCBhxV95zKbHhGabYqObBrO7i701vFKP6c13AQvqxHGap58AJxXdeXVMCqEY
6vCfjhzjvUVdFzYMWfRRPcqWJuFjbnf2DdNGknkvsWGwvdEFIi5oZlHzQQumwplXuKJR+daZ13rP
SBQH6qb7UMzrqm16ZJs1/SprLCIp9DCmn3QLn1fK+0JyNgAS1/741hSV6DeALa45dUVQzE+NQMnH
DQv7yHBoUO8C7UBDvM/BrJPXBunbdMiM7ouLV3moVfzZ+Go3osL0+QzQv+7pknMj5rE0jtZOlPY/
eIi12fQ2XnwqRaQmMkdFvTimXePRVOV30yPiaNNtM0kAo0693lwBqccUxTCOWY0OMYt+9ZSa+uxY
Wf+ClBvyjN8lA4xlBzYTQqqS+JHuUCpAafZDbUllJwOxVrKTe+AkOlcHW440boiWVQoJ/vBlKBLl
B6A/aTiphptiP6Kfik6Y+xGVxe3g/2kYktIDuQtDAFCOhXcr+y70thrHhj74NJ0yzPUOl7SLhn9a
J0U98oBw5QbrbOjmD4nGlShlAs0E0seMbm7EyLQ7+nUnvVNmutTb6WQomD4o05nXLp4DIA7I4l/2
U1RQ1WiGZj3EBHNuhZ0ufwOEuxQINwYS2qNi5TW24vFCOy9SSnLgnPY6j5HA6y/TXO1w1gVfnl+K
YuuQ/DAw6xWOPjSs0n/5NZkWfjSPvutZqL9eONXIhT3Lx2Jle7zLfK3lPlZ9v5/iSUxbnJ2quFdF
X85boO9xvCByKkJEgrRAkj8wuOKJRANO1f+4edj+v5vvP1yMdv93N9/qt/jqxv5/c/PxP/yXm0+4
/yMMXDzLtwwwgVkNk+Z/uflcgZuPz5hwI2oFhCfwWP+3m88P+E8u/nIXE2BM2jcWwP9OLfGd/0HE
CebAIIKe9BHt/7+4+Ug+4Dv7X6IRQp4QXIZ8FUh1n7J6///IgtDwzDmzMa0wCcKqrWL22DmmDfcF
IulD2jcQU0G49yNa6LvRio4ICu71RD/OSpJpeG4LFe4rr/psbTAFB/HLeqn9gfZd64i8l4S1xgXV
4wdBBmI/Vuk4s/HUxXNoIYIubgiu1N0JNhA+4YYO9HYXbg0nyKoA3Nz4c9qfoqrbB+ViXlHt0kG6
2PgWgn7DnwrWjJbBZkgyrukiW5BBqQY9wdAsEDoOGF7ol49mSaeDLpuPxusf0ySTG03x0CZJ+/uq
WP74+eRtaAGz7xyXa721aEOzp4hqznDYRRB5+wDSECJ66s+lLojYj2MErnxCNB2l07lU888kq2hb
h9UL0ZUxZOx0cWlgf8i01e69FFKlcroatWkljoJ47F3FinkI4rI+84yQAGATQVHiisaMDNXnEhyx
rjgLzyZHCr7KQyl3xAyP+3pKaMPsIM0YOt2AhbTN/jhR0q5spBYvBX2OZ7pcEzyZY70hscYctSDz
L0IZxRA//hvG6DDEanmqUn3ygoEqmxIKA6MT4BxgPTVTdyS3zOz7SU7eb9fKLbsEUFce/baNS+tP
BX0O3t+gxZCVecWE9hPTg30ekEPtGN6C09IkiCaW+Mu3lnvYQL0WNwWMrhDIUsXY3suqs5llkRMg
q8fUsSCGGZzuAXN2frHC+pNw4IPxDAhNIYr4OLf1sMF9Eq5NEoLtLuNRFAiK8eHhg8PwB32R+1hB
kKO2AwtD57Blt9YWiRKuRhZzB88jnyCFpJa0XuY0Gx4yzAGfjg36RMgzyv2pTc4pWxaMQ4LwGSv4
3h6Cr8zxNh5w9+xYd2mB/A6Nd56jOTB8jn7T302U5rZOcCdr1q6qfAugXnnY+Cw6bnV4rc55NT3F
fh4a5rZELje3Hf4d76AJbL8vK4R9Tucsh0Sgfb4pbO4royAi67HzeS1wAvN6ev2fwRRY96kopZVM
TWyIJIi96pHqXKafhFfrdikRLNok59sIjUfDQQTMyI56da87pHc9+HfUIsfsKxXd9yIVfzMLnNwS
mOrpGOoJAhqbHbgLW4NsyRirXWu4c2yYxt6nMXYVd+1NsxWm29I2m3KY1j5SvnzlVZlzIhgWna3Q
6pIlIngshn4i2UYGP1M+X+Ny2DKD7GHjahIzSEFuIldvbD+j/41dY1sES/nq1eT8lHXavQ9Nmj2U
DUqNCB/ICTEN/ZJadutJjGafLyNQzThqm/l0MA883HchbpRnGA8mC7qx+m3cZ+9u0lODcsuaycZT
gaF449B+useSBkHZRjcLx1j4pzHBrpozpYtimvYSCgQNBqE4UmfDSYRfjPDhWevWPoQIccmN7Myl
Qz7PMxVGNIx5TbUZb1ZTgFPrUaGVWg064ySS2ILkZJJtp4LXQM4fSw/owgS/j/MyOaYaerNiriby
6imoHY03GSKtjPG43iqTdzPbwb7CpneneouAPVRxpzZBXoPpy/GvdZNYT67kuJCZnzzUjbyGLoeD
zwIXKfjkTMb/GlR/ZZMqRq380+8CcVm0Wc2cHxdk2/6hD+Xt62r/DtekIjKEhuSVbSqmRT2O95ri
4bvMr4YD8DHjaltes0Fbmzju26uM/OLVCRlXLbgNTM1DuDJWM526GCNb24lmL0Tv3C3kCO5t7hsA
hNzLt7ocMK6NHg48WXgUA4qYvsA57CGvasAQr9PFrkj6r55sBXcqiRZEHoUOeZ5H+oWoZOeeSLvw
ZBp7m1UBYhW99caQKwx7AKWS2TCvSyNpOwh6kL7+OwDMnuFT41jd4T3ma7tX6mIeUmwAN+VNq0fe
yhqWy4L6ci1KXJwMXtRJUYdqiJ9h/KAY9H7Qb5Mnn/0iXhfZ/OjBDP2tZ9SjRWT5K+APWjWLhzSs
V7Qu4N+85RrBZc2j92NnzTFzvnWG9t9dEPgAHwB7t0o+hlLY93Fdi7vmZjGxC/DjtXBHpsEbyB8T
53WcgymGnot+6tKwU9n+awLSvvfbWPPN0u64qibX7Ge/1WftaJYvBvLbTP2PJyw6kE2Ruxu/bdTV
suxy69Jxv0oGD/6BN8h682il3mQk8N07BW20KfDURDMwBmvgh7kaLq5MWHOcfkoPxQDr57ZzgTo1
8gHYZoTF4dRGT00dpV8WJuo/iD25q9osHPagv5jQkjJU5I07+Smukvay4A97HzJxMMMsvsHTU8DA
LPjuciFX/Sh5cuKJmUEYmiP7wfUPVjByOtNcGx8bCIBDW6Hamqoqvs6h3dz3fcZpIfO65DVEi5GT
w8kzd/t3+Lx+a0KyVyoOjt0YIzofIhk85Jn/7lr9fGQnhXqK9Akbo/uBA9Xb1Cyzh1lKXs6iGx+7
rlnAH8lZG6wFfYkJC04mxDxGUlApnV59Thz9ZCpFz3UyS2p6h++kYheEK0HHRx8iPM7iHNOoaVGD
ggZaQVB+wyfHFx6sz9q3CT4EGWsZpHz72ALJwLIiiZTlGF4LsmIQGy/BgY7WK0q7jzJxh6Nplo/K
Lw+FwQKYdiMijm6GdCct/2XKjH0c8rg4jHNV7SofYWNZ1qgCuZz50AFrrEnTmAz6kByXcYrujGSB
shqutIbeyp2akbjyBLFXV8Nyl9Zlt58WPOpjQEl8XNEdSVrsmmMCg7IXp7x7+L6IC+4OQ1kXb0Hs
4/WKeYaQ2YXzl6JH+qOK8el5TWROyRCwkEeo5GAFETVlt1VujP1i64roMR9CuYPFzvejT1M6Y9dC
c1Sl9vQH43ZxXL32B24vPZXRVukuYasjz5e23I2yT4x43aVPCV5pGSzRu/oXa6C0YRnka4jcLnT9
57YuP1upn5FR0isf7oZBPxR9ujUySB5SJ1FHPsSbexYVueOU7Pv2/LIsuf82GuRys5r3OG+zv8QE
sHwSjnHqK4nvpI/uwfssPk04snWphu9sSciq6R1rWpPcflPHRYhBZfow4OZ9QzDsvwpsxQT+kY0Q
OQKXDSm5q47omJeC3+JdnLrDRvk2PjyN32zUMzY6d6JsFvM446VEvqwT85MnkX1uI2sncMMiCcff
kCXl35Q2+eGm4/XjZheSm9PFLjZuzH4B0LCilTniIWVbfgrNcqQb5h305hiMtKMDTGxRbq9V5Z3c
LHpXt0pjn8x534YLQR8tTLq3A01egg3CFc3eTe0Z72dcxMhE5J8MSzwATbrS7fg4jQtzW9mfaJc+
wc1uogRL4qSV3i/L+BQ1wTb3i10/IS2o/tojjl1pE4g3I3THpfRZWtHnWCdHic5vRVn8q47Kf9GM
1TejSrriba2m6CoaatyX3rpU2uxFNJxI9kdyDVZe1c+ZpbgunGCNrHNFFNBTOqUl4EUR4DoOzakd
sXM2+WhvF4n3oLdkfe2nmd098jaZQumhM2TQ1k3+jKW/v1gp/Ia0g/swtdGncP+a0iUKw8MaTsgA
Ls1JFQeq+N4q1YHCQZStFnomuJDrE/Gq+3Jp7RV2toeCbV+Z4hg25BbaVcwc36cbCmeLC8y/OOhG
OQ8NNa6HKmzyB7NIINbpak3+3a3p68OZdP1Je8A1NUQfZSCJ+wRpJc9RNe0LR6RPZTnZXzD8xW7J
M3pF7fGXBtR2Wxl8pL1Mx43TjRDTSTjdz3k8b+MMNjZefHFfltS1ROMjClHIvCZzvpDZNzsGKPkL
EIw3xtjZd7X0V0OP9LElsWul9ZtdZdVr7DS7yUMvUcm9UwGw13xTJaiunzvTzUtormXY/gQIsbeQ
8sO1Ao9dCfSYqyrX5bbzg1/p1Mxbuo7XduPvplaEF0g1sH+vaf2zT2vLSVX1b4KBBo5zdi+gaa89
HcEq8RAhj/13RmzuqRwLsXWauUPYmV/cIUu/CHulEXcg+JYaZY8oyoSKkm0xB+VXZNu4fCD+djpa
qEBX05bRE4E3arZ704e7KSwDC8QwKg9z5yHBqy8B7ujnee5IxkNtEFbtI0zSs0zle4iHJcBmtUpS
9e1LzLRpqraTFR+srD5xvUEL2KMC6dPeJYIMwnCWqrO8ycGjHoTLBtUnaK24S3omtxjV956ME46/
LBJvSYfwvySe56tqxfDReQ64bL5ZhLXJNAEzDKzbur0Fn/h/yvLmQGUw9iZxKG7tsCNWaZLM3H3h
81JPMSb6MarPHgJa3bbWyUTzo1uob4piMWqXUb4PdPOlMSDCIf5Gfv41TFO/xkwcvih0CzvfZ4zu
G46iBKcXWkkuNlWaO5v89RXF4Q8W52SS2JhyB4EH+EuX6DAtvfMnLzgotzkRxvHgV0HxNRg46s7N
iiN+SaZZi/cvTX1w9kXnB4W678UPeYAdv4t2gRjOXT/wcJHEs24bx16TRP4XdzhgcFueXdvOrt5S
mC315yOq3jEiLqh7jnPWGp/Y1lUdNp/RlGAd1xEURVwVrDrIZdrM4WyNlwdhla+0rYdbHFkXZBl6
w89zEqr9M3pIQjtLdwfQDcLiFEvdeUkDVitm/GqjF6/F723YngVOPsrcS4bl0nul3KR4hTvpGb9c
60jkXP/mFSFuzxAJetfrcDWE5fA4jHPbbMheTLaelrBUqmBDvfmRYPJd+aCwlK1ah36gCXHUirYX
Ige55n9JN8oO82BnsJkKyb8fQINXzUG4Bfap2ulecitwt+2iqt+uFMFJ08a+w3VJu5tLCHMpSojd
BDhfuCLhzBH5rg6q/L0tsvijwTr35aKlRs/v/2buaOO5p6B6IQ6J/JsGTCUCNpFlhBhO2vWBkMBx
HxpuHargm5MdzXh6yAfY4mxbvnPZWPsWyHntz81Ez31hNU98NJiKi7hB/aYQ0iPI0utxbJF7VDp8
9kak9xR6y0ealMXTIEKFxtky5WHQhlVqJKaCsbFb+54/PgjdNg9s49FdffMa2vEQno2FQK+gy26d
R+O4njPjQMv2DCB1vWws2aTbaqEZ4da0e8S4bb9AD6hLUrjJprTC/JK5ajOTHrOOkqw/ZUkakYqC
7eodbYK+G0w8Hz27JnvH9p9V0e6RRSokzIPeRdgTeHcmjtYKCvw8Vu6924Vc2Hoy3nYIM7RR9jyw
NsMmfXth2+wZYXDjOLY8YJ3Pnka5vAu7vKToQ6424tCtqHOezBRmd6oH56dNOvQ4Tsb1T+AGWbuw
4BU7Pmb6Z4x332hAF5RUbfpc9KLYpDMRYJs4TT7wwtUkoyRgCC679W2nx08gLbKxK9hX+AcgGJNM
4XX2yDVw8/TDVVHCuB1qSrtadYmtEBsjtWwdOQKZ+5GMGCjTYNCcUA2/N099eGUDb5LY34mPdsbl
13Nm3sTP6C3qa2iKZ5nMH9bU3cWkqgAc6RLFh9uvUoJNrQr60IZaYRTVMPHwMstpRltx0OQCveHF
E/HKM06EKN/yzLGdijS+SYQjotRTtXF6qrTMDHIxaDs6oM0t3gQNh3TPIJZwMmfBNhxG5wRT3n2e
euZJZVK8RYV93yFwIW6vSTiY24VOh6iHeB3SSm0tv8Ff2yTu3WQvmqdwma9+mNNpbyr5WNdtebIX
ZFrENoqdjF3uRD/OPF6I4ReUJiFfzSwnz5LuIRmx92fWdA4yYe3t1nXuiYq5kqCybitkfSI3q5rQ
BBQk9b+aMW2TjMwJFCMik+tiiU0Aye2WmnhrBahInhJG+mPnsPj+JzoNRULEBJrXitCbpNnOMdXO
viFNcKrVPq98mBOCmKY7qg92qKaSNcjgOhP8zLTNEFtfeGv8vIrXoDHPhZOkd71J3N2If+W4uMW0
a9hDPoKsp2VZLIeuIuYYmpUxyvMfAtu5wpcXL41/E2g3CvikmaJj4JMBuUbPdEmCVpxdL+H6NL19
GobZXBTBwvf1zCDJEuru3RvRn7kEWKCbPYzWMsyEP9307CEfcKm/bDf8SWaQOamYcCv0H3b7gSrS
OjRxwNtkYLpbtDnhqk/6YJ8RsLUuclIlhCc/DaS3m7wgwtskC/IKSm98x+u5ixfn0TP4rdt+2cEX
R/SkxPFeOGg2eqd9pBwdWHq4b4Pqf1J3ZruNLOl2fhXD99GIjMgRsA9gzhRFSqJETTeJkkqV8zzn
0/vLfYz26QO44fadLzd2DSoyM+If1vrWGVrTw+BRCU8y2JpVS0nEqAW5ByBKu+y2dta98kjTO2LE
zXqBEdyT7zRmd95AEe5Ym6Ga5E4aBVJ6hhibxiOwOgOEWoxV8Nu3+Sbc1N7loYnqcAaDNnCGvxnS
u2t78yqtEhCAmfwJcd1uGbrnr1lYOitT5tXGnlnjVXr8MvKY+IMhueZ+0G+JUR/e7Foll1ZVkqQa
HPCrPguQVYUfJfOUoUQhjQ4dxEsh4pMUfJJe6v3BXrBjOLIWyazWsrNZJIeY+21d09eX/cVuDXsD
fTW703WNKte6d4GnrLwY0WrVTc/TbLTbKZjezdpimSbzPwaWO7Ze/j4qnfQ+ZTWN3NHdD8yjD1Gc
VyfEQgCXy/BucqbuPDXZcAAfwqGC0v4EmPfDQW38WzHmHPz5tuhOXgJ0FcsVqo3TkDVf9OYGgnMG
BU2CCztGbbCrrAnz82zlaxO42WPNrjijoI7wJqGcyImX7GRSM72Ny2/6YJTNGlP/A5xTzpyaPTvC
6kkWu6ZHL7dKHcypVI/wMtCm9GH2Zbt50qyLLC5CONidVixAWePzl5PSxkS6D8Z11Efz3l/Cb7f5
AIlhPaPo/W23nnkp4kAkd74bx93WdyP3w+gRg684I4vvEfyNu6lUHX21cT7eqSbARSCMcGJ6rWjq
k7x9nSywh+Y8fpIrBjtZem/SKRDL0WWEdy6GC4vwYgql8J4zg2GbNE1oB7n3jN87YAGt5T4hSouX
tfUu5Mxkz0OehKc5i7x2JTwr3ApM1Rto2d1aC5P1TZ7EcBvB7jx6Bn0e0o3wJMs23sOus49AHTdW
CLhjJSLzCSXwyXLMT6zphE25890sPdCv2tlPzu/W5F0ayado5fSDzDh765gpPzgNKGshqMY1vMpd
2dY5Ste82nuTYu8zC2891xxoXlgC5SiDECX28Dl41lMLxvU4o1naBtMQXPF94EGgs7EE5xAqveTm
+zHVSNk6O581maIE43gd4j0b7W3i5Hc1+Vt3fUKrB4V6xVq+33gGzlHDx8M5KhYdacaIO27JUsKt
czUIe42T8MkYpffd91DlsCPEl2jmAkTlZWEDmeNia+e8cmpo8aT0OdyzrJseMyvm3NBLtZLYl6mt
4fgXA28xYqqBYk4h5pjDYxPENxqcGw8pnGgjXRVafoTK3zpu8MJ+/Vjn3hOoF/2HqRfoSmEZciMr
3qAwT9JtJzIeC9+qX3CtOEct5e9gmJgZgdWDrqfjQ2FG/Kt8qVCelpd4tNiLcx1XotMPiBhWyEBt
hqD44NY+RKBsNfFEd641fzJ2JztzzCee7QRLM+UIGhWM6HYXsrNJDOvQ1cWmsBGUh+ZMQlVUXHE0
Hf3GZ1nk0TVz3i9sw6zflpiCt9nsxHsEKIAzCTywH9ts6NaA7rudjZf4gzF4snbHOtmZo2O/Y0GA
lRNIH7VgKrjFM/Eu64mAFewxEhgXMsprUnXpO3s3PFBUtPTI+bkZsbMhzWVj920gud1qN48+ZBp/
Mpvv9mWR/3Z5urnXVwpv2VzZqP6RcVFwAcTxCxrpFhAEgqHixTMY/5s1tU8Rub+5/9JtVPp454CZ
u35+jrU1nRi/j9taNvWzaSfqvHyDrYNOzYIYgtEiXWTIEU8bmtFBMJeE66vQ5hPbSTY1JYk/P2Rx
me/LBp6L09vYrYP+2NigOoss+e5N52aP+d0QQl0WySHQiAnTEI9mCwx+h5Ps1WU9tE34sKmZ42qn
PZ/lbCUeHbPIFq+lmT2oMevptaMD+EeoYCbi+bl2h88GV+jzosl8Bfllr4K2cjaKDuGaZ9A+xgRg
FrNzpLJocu7ZNYaEROKzNthRPZGd3JHfWzibovcOmIm9XT6S851GEtB7PpfpC/yeapNVgMDHzBNH
t/Xi59aNmx3PXdfiYptGcB7mtMsc/Dqce3ojBzs5BXbVbqhsv7kt1b6KoWWpmm3myi2Zf3iFv2+r
6Fm7wj7pDHaMXSf3ZQhKfyhDCtq0eQ3mZfymMNjY1Y8y2qORzlz2WVTeQJqcW9nojVtQwFjwNUqx
WVihSK1+dfAKtjVAjCwODFgosvjOrc5adY4mda5LU/gwNIMoq6A8+V5+cRHAnPyJC79ESWNmwdXn
B78LGpR/ybLEappUbSTLY/pLWC9A11AUYc5iSvOGmp63VTrcX7o9F6Mw7yrYB4cSjJsYW3TCWdys
Eey8iBabbGmBITQahPMR+wG80dYaKZdedRPrqnBOeVbJAoIhw3A367b0SDlMEeXTJInx2+4Udrw8
b/0nXKLjqkS2vq8Z+ia2+E2CXsY/LQbu2gHcjePKO6u8Ri3rKmWyJK7Gs1mxyLWn4bXtup92gINR
5DTpJCLxu4p3F9gc1z6jWEWKxSNa4vVYh3dYb7Zt4297tIebjJnxGhDMSxWSdtdCD6lsL6KKH+an
AMXOhUu/2M6q1utYlpswGe4rPLGryOA89TGQr9osOCLG9DeOzVOWtCwkasGYW+jm2PYpzVn35PUE
70ZNgaUe2V1lR+fIsSRr0QwPAv5psRsG9KCZY956tiWHYBDxg1/lAm5EzOxWJH+5arV7144MlT36
ozGaPjJ2FnAr7COf0APefwM6ZM5oV2osERmE8WX3B7LPPwyNb+6NMO5+Qy+mnwYock28uaRo7a1p
GxcjI1PlY5wlLxqQgRGPENmcT4uJ4MloYEtmrQ2pDT4YjwyTbb0OI6oPt6jNZ7cIofP1Y3kwW5x7
sMDykxsi06sio6VCWvzJsGWZgedwcyuGvyhyg0OZGY9V7tWnbuK+gvabblCWosAiUhN2e262X5ZB
uLQX2x/DctQlfgoD3sF8PtgsHLNcZRhYQQU4hgpORLTdGXMu9mSukuPifgDrnPmpQm7WuN+2id9t
q4hTNpmEPg9zyvlPeEwI1Es5fCIErmB8j9v06tg4T/oTEzYoK9OLrnjFseitDLvc+OW7wRcUwejx
4vRsuWAASuM9LRkou9WzsBijRBPPp2ho0Bj/trhjsIfsBsV4tVL7FiKF3RsXpF7DroCmsVbe8Mbr
ejfI9nl2uwohqzomDRhl+KFy6jdZv7BnId1DayxVux8H+AWOZhuchtscY/wuAT3NUUIlWnJKzx0K
cBSlJc6hSBhfTmysFW8KqLRhHUieT8xh2rBw/jMxxaaNux774oBTFLZs7uoj7QDzBXEXEnrMAhrm
Jlj32E/3BoXmEaOj8aCyruWZyYroVjgjqSSijbZpWkgIDsljT7e8h049Xsi22Kqh7A6xxXqIuRKf
oZTAPsQ+LMb8kSA10sk6HOal6YYPqquweHuNXiG+mTaq7eQBWX18SJgr4rlWn46D8V0URnLk3TCT
+yjIqkeNmmHdRrF/bKuOyp94n7Vsmq/RtuDeyeJhziO1EWxFubfNW+uyOSmjMH3ntkAlkBfzmk7G
24d18lFA6uGlBG6byhJySyN/3NxcZPylWkdj09E9YuM20RYzs3bsN1S6vMApiz2G6fRce0DMKMod
enD9oWlRigJoBcYHRX+Rg+MRGhRAVzks1ie1TjgWkXcaB8hGG9O2+Tjc6Dd9y7auij0KUO8QRM2d
UWJmdJNx3gRRB9waR6FiVukDFGcw9g6A86gjxWp62MQFCLLZLb1N2tM71qiokUUjbfiZKm8Xmsl6
AP3GUYtSf5YaeCLGJZ+CqGnCZ2Qo1l5VKp+pqfsz6Yw7SzLaL9TVMWB2wYDmBujda5K678JMhnU6
Mpb1OyoMg31NDIiJlsd75JsQD0Bs4g9tNHTaxMVh1jNzJDdmE6kLkGR+CiZYpew2DpKv8o+mrWOH
mI3uoe9lg+9tMo8JMObOChn9jyhtlw3wjVX4qYHatlUG11qsCb4LUze490SKgcDPTp2P/x5yPr0S
RE4eXdJ1ZpSzXJqngBa/ADMtY/vRHqMHJ6qus4heS9HvxybYu7X9GJnOVUUZ0A+mfnA5m2gTGN5z
oDBTBW1vo770MlZs5DoAnkboJPm+gAOEElaYC3MKxHP9ZhRhtpVGqD0oQm58AzXVxfs+DIN4xya6
8y4ZEGVKPn2RbPqYUjtPRRNgHmx2WdkxkTG49TzJlzjE8CG3lKAo0UNLMoUGoBWCklYw2NyeN3ID
NG62X7x6AnkeNiGwk0DexmhER02fD8uNv5zX2Sp892qlpIHk4FV2VjsXT4mbBWhmfbRnnl6GWJJz
qTeM4AdwMno9311NNbDJNlVHmlJ00ZWZbZ1lsgktzV0XEwWRMHtcxiSlEgP04BQ1h2jJq5rjhSg8
/znBn8ARq9t1Y6qAjImgPofIHbdO5E0MkuI3xHHhJrXbN/RjtASaGJKizoKnKeVqdlk7xE6+Rd31
I5tqMw8qWpnCnba6qZjyzxpFrteXW9eO4d43pdxnhvUyFeGj5BgakXTHPHDr0K/vyrS4SPKZnKS4
LQPQXeMYBeZhw1vrQaY7qVkPeOQbrvC0e7dpJCjAGcWlThSHAmkem45VHhv0+orOjH0msFTm7Rjj
gp0ZwJZMAogcy264x+xfGPpqCPwYqnAQ26QvSY5eQVrFcyF84E5k0m0d1MIrpStmXLTsNXc4EzOo
0eJSQmzai9DrxCrgYdmEBYlTYgSs7kzeurK6AAIIo7W4re57h3qVNBRgfYuRcHCm4ko9aZ+cTnbc
Prm4NzLe7lT99Ur1wGLNSu2KPA7WnTc+5xPdWysZNbvjuHV8HLRdiF+1V4zqSxGwBO9Nj1dqQPJk
dHLt6KjcpLNWWC3GO+qS6lSWsB3qpGjv+UQcPPcpmOMuhAEKffw+j6j44MW8l7ZGeG7KEvJDU2xk
gHuvm+t5z7rOvURN9dOzTVjlZTBs+zGKHvFKw2HnfCa2SW4bz//O8o6aLgSQiG7rIHpv2GX9UrkC
LV4xoPHvPTl8snltDog6uT4doTdC994mz2VwGGab4fw8YFNnILuJPcPaJB0LFzAI8oKarsaQXo4v
DVXLHX/XLdL4yudwEg/J5GKdZIrkP87CrKGNcD7UqpY72+mTFyp9mETMjuEAaO+xDqP6qSpSKOwl
pRDdh/kV1HI4WVLNZw/MM+TeLo22HnE7R9MuKY2g0+xjcFfs/rP4SaeWOpHbO5xLZJp6NSJwIcth
clrQXQQmMPmanjLSWH4P+Inon3FSvFi9eqSMnN1N3vbYM8eoZUsqA5Yj74AHSMJJULalm3RK4bWy
FWZfwRJ0I/jpcRta8WrSdf6nKFVYfZa+O4l1iir4j+ori0MNLdcK0wQivtIykfKG4WicGkBT1Edl
c65bEiOwYiyyj5SH1CUpRwePxPjMT6XKGcu4JvBq5tCBBwu4gmKGZcJGTqtVRCETzZl0lyMa8SqW
r1KXzo73ud503vxdWnjRrDmESps5iDageqRXE/7owbKDTTe7jypPd3jM8peomzGK2EazQfkqT2bN
gmxrRnmvSV4cDI9uEkGIYL4H6H0kFkG9YOhIH8KBcmjqk/uBkOkno1fdLk67X9hSH0xBh0M4QLHO
XFXdZUkmDqPPnjorYBSqgLEZSRSAlxkitsVsnI2FYyIwIvuu8ahxnR36otjq3MHPw+zd6d9Dalrf
67baG3dN258k304UV78KL3iLa3bYIQY/JgH3vu0dgYpvsVVxgU0MMuIR/p3Ri2QHGK3ApbzQ1qqg
gxSPk4MmZxKnuQmqTdyG5p4qyAU9NOhTEFv8nUh4l6VR/6maaVcC4sUfMjg7g2xeRIOUQNhi5F0/
Bta1CtmAEgTiG78aJ+4QNpR+/zrHwjkPuR//apOY/gg4ib3B7Zpuay27dUtxG6IZqX2ij0qMrfbw
pN2qYwQ8Bu5BBA1OKDqXFaBX8h9oGn7sLEq2TLivhTZHWmBs1kr+YKdkFS2OMu7v8WtjVB8vFTj8
ZqiR8Zn3oqif/dz6ItaPKzo36RtrT5u7EA/2boxFebMVy2FCW+dLEkfNWlVJjVY3g7GfWduyH7m0
UdnbatO5Y+r+SvGF1AcNuXldz7n+VYs6+xhbKjvMKfjea9WbNHnpUQ+5tVUqHx+L3HjohhoDmMcE
8t4eGD0vvFLcRfPylKaF/Qr2Yl4lY54emZjg0SZEa+NzJ0JyecgAi99gE1DYhxFqn6pbYDeeyXbB
8HdaCPXBmPUqWQbdOSmvBw2C+J11lkD6HBXeLSt5TBKQYXeqdOMD4Sfe2s/0/B5GirEHS+MfJBTF
2cym+AUgCcAsS4gjnCc+j9L41VvqG14zBvIojx+Un390aWeeaVemN6mUf0BDXT9NqH/Ak9hs9+kR
IABW1YOUpfmIvF6dlB3H9w0f7gOnMsuLmhAPRpyAA+p8OAJtSL7amtziDGkG5vGY74Apn57q7j5X
8DAzMWXbIKs3kx3E27o2vEMBy+ENg+ZXHPbtqcfkhcoOWffIB36JCf3cWKCBsjZIhkNSpfozyJsR
1EIRPvO+rlmTQsBYUkyQR98n2fAnt4bj3AbtacKOhqwEa9oh7cq631rm+DPkSMAiPKAMmaZd4Xf1
xuqm38IBt9REZfHkdSWa/qSNuLGM9MnBAC3ZWBs7XHYeE+tqsp/h/wd0wpZNJA7uX+Ukb2g1rc/W
TBJgGU2MndTtfjsccNUKgEVDK83rxZCfIVUzG+U+cpS6lAOFq6HjryIQLBIG072zw+anweDZHhhA
AYcTnfNMB6a2hk1eQAGkhK16+Rn37BgHEfHauK7clBnUfKFBmTEeWhNld1TCLS7Mg8wTXG6O4+Xd
n+L5wwlRZLI99uBUqPzZMRKugia1pwPmxc+w87z7bFlzuGOe37LUNldzgGtg7vlSSSjM4fIGnN9R
/1PYuNd6lb0yOmUIPOdS7ZjsocXqJqQj2m+jTa7FvBuwaqOnBe9DzCesudWoccQjF8sOuu8tNuoG
2ylndj7oPVgZ4/qDgXpqK4XQqvTN7mBLy4cDXZl7pwXQE9HIMv3A+j1lJkQpo+t3lRefLHw2F1W0
MPnCMlsng7NvctdZl5KxjpUkuL/i0H305xZSduvA/7bUzApq9l9USsmRu157R2SUfaBcSA/z7Mbr
wUF1LSm4fiECRAqpmPXivEqp+4zpvkIwtbXqhbMdGG94FYO9Vh5y3oEpI+e2DD6ZmVAY2bV8ztje
rwMRQPK07eaaNh4JjRrqQjSeCyf8juayW7ONjO/ZhnprIxn0FsBjUgL5p9/RTm0DxepnUFjZvO7H
5NtKh1es1F8jVHp0clV3bCxvPLTChPY2W8auaKYX23Cn1zEUD0iwGUg73g1Deg48T37AX+DaojZY
R3JRD1fe0c7zS56az55nNAiaGngiSdase1xAzNatm00Rsc+xzG/7qrgqrumnoUmaPax/f4vbNz5o
YRdwLtFCbRLsLzf8xU/IDUgXYIKIbHZZwU5MY2U8eatAJxdWCNuhSs2X6q+HI8+tq0a2ATZlmrdF
SKWmFBMoL2bSuGpdlziFqRk2uC7XQtK+RrW98TrtrAxDtkdEnNGBWptjx57dV6xY5GKWC/CgEND4
B7Annp3kiA0jjCRCWAerjq37sOWZdAP8BUhuFzKpU+v8GwGNcwAE+BFkMDb7IjmDD5SXDm8qLHdI
CD2kTLA7ub2DrmysC4uKBl0IbTmwxK2FBnfUVYKpGV9Vh+tutBsJ6NgoIcVW+qFxkdrrAFfmWrRj
94pufCAvpxzvKb0WS6f4nknB4dABDshDDRq7otaZ4oy50lJrBdm492Y93NtNPF3+cq/9Sz6+h3+W
LU7w7zdAQJSnYftv5+i7Znbyp/3/IIFcYW77Zz4+gov+wcXHL/9fLr6/uSa7/IXVy21iuubfXXzy
b/TDNimozmKZNBcL3d9tfIb6G1AnfodnG5BJbed/2/jsvyltGYsd0HZhhmOc/ldsfCgH/tHFpzwy
9xzKQ8tDjYjX8D9FQRKg5vcsUJbFhDVGHHA1ZrGVgW4/3xHiw5B3BFe6Br1QcQ0Y3Dgu6KKh+BnE
nC7xvs34bWYGwrpwIM1io0tCZdYWCXXNCiZLBLBTxGjgBpQN4WIpUta2dl2g+nlmjGKjctd4aUfL
voS6FuE2GYI5XZepW6lTPdYMhAaIf/kZox0LKv5iMnkkfUx+mNH0FGuLRLt45XCwFSds71iWEQ4E
3RE3CIK2uBIJk702TjAL2wHEW0eEMB8bR4ZvwNKWKZiX2e5dMwxEcJZ1w6x0aMFdrkTZAycsEYSP
Bj/8yh/N6TRSoNLXU9Qk64V98aeC4HTtKDrsLX8EvLyuWmiogQH8cFexlXiBPurBdEAZevND6oVV
bY0e0rDUgqarmrp5xuhZCpq2Fp2yWZKfgZa6GH5FVY0Io/KNWkNplHmORGgGKs+0zPijlVl3297t
Ak3CBsnoexYbZkFIi2CshXV3dHGH9bEJ39RH5soUIe52DTPDLy9RTBrRDahpBYCF8DQ4XOVrWyEi
34+dQQ+emti0t+gji0tuIgiCmGuF1oaJDiKvYHCBFDvpBFNC1U2DeoaYwIiC1DScHbpw5zOuuuEc
sab76WWu0hMHZtU+RFXBsmhUdUp2gbDS6ehVvdMeOgz+LZrzAQI39wQiQ8s1UWjEHcYOTkFX23tc
KP6fyReIkkc+0XdUha31FKGBwPtgDRHusj4mWLKUjFFvA7o7Flsx84h9u6h0ieN22mSXRExJ11m/
kEZbs88eLZTLOeJuL/7gYW8o+ROLCoYpxwB7oWn1ZzGVzq9YWYa1H2ddPZoGlzTFAFOfVewBpWfS
yaGK/yMpMkgPvX3PEY0zQTZ9wLZDJWlNo0e4NVqdhIkPwETWFpqBvU/MktV+UxanzzLw5XPOB7QI
WvvwZsVD99z1mp0l1IuAxMUMOPMqHUf3N8gw8y0eFo4tKr+FplZO4Zc0OnGpSGWQUCcCJvCUSqNa
e72Rv/ez0u9JFWMfSyvhyjNCK31ojcj/MwTwu8w+DX5Tp6pra7nqV0tcDet5Lu2vFnXcH5Ta9Yfq
+uoOIKeJjAE0odRTUx103KNUKOswoDK2WIxsyYMaIYs2AkuOZVsZfY4MJpcJloPuyOSF5E4LiujD
KexJkF6CBGMV1QpFDKmItEDsQDoS3wYYjiuHhr8kXz3mt7oQS9gM2xWtrAHsY1pRwaEXCnDVWtrS
jNdpaB6jOtf9ZtCL4LQ07PCrgMT3rl0oMgNnyzMFa4T4L6zR1zPE6H7sv77r1qiaS5AN6pGvFxRU
w0YWfVP9xVWPNEyNZv0l4op/VB0BdOPZYHBEAS7Qg7iIq37gS7b5BhUSbzipdlTLSR8Zn60u2hOZ
eFzpYWI2kuo78Bn76cDxdmgUMATClOpeIjgiYJJEo/37nK2ku6RbMZoy2HqjgwqXubApkK49uMxM
SXUbORcQWJAWjN+mbxxGYgTW6T1a8OQBFSEyOOJgpmo3gDT4kia+cNQZJd4kUWDU2uF1zM5MEU37
vlksi7VZ1vRGiOjjawSXy9hZk9GX7C5CgWMWdSJOnKI0qDCnSlUU0cjwx60JghDLm0VuU92rONn6
gWHfMoQNHj9WbNjVzZ2rTIKBc8OjQPk0nqumZ0hdRq4bwm6YauOtFMqYCM121YeualmyoOV4O3gM
VR69oiRyhYl0Q45Ey4R0nYRp9xCW9sx6tenxBfuDsCGqCQokRJB9+ysIpMq3s1VhHcIiQlAXF3go
cSMn5Q18lfxkm+S/qhSrDo86L4uvjOwPA9Lwwp1LtOA89o5xr8Le+n+okf6Plc8/1Ef/tJJaarK/
l1LN31kLm1/tr3/4D/Z9UTs9dT/1dP1purT9t//G78SwtvzK/9v/+V9+/vpTXqby57//1++iy0Fb
XH8C1B//sej5p8HF/6POfvLo13/69f9eI5n232wIB9I1DdBvpqVJVf930oGp/0Z1Qm2iLRuFO//r
7yWSafwNj5+hXO06VFhQD/5OOtAuRRdPtHSRkxFKZP1LpANDSv6ofyAd2NI2TKlMz1moCvZCYviP
cdm13bSTcLp469Z5tINsELKXMxi2LdlKJnPLNU9aG6BYbm8aQ9leZfanqRfDT3IORWIjQ32Ft30M
pvJNkziMV+bkIKFIIGa3tT4UZXVgwIjJVI/mbkSBVuMGf01EE54Yo7H9XfRFHmk8WOQ3BmvxT515
7YU2c+ek8xNZIz6VlFZ3Y2Kc5Uh6bxIp+kwyBIwRlIGFhRx70lfgM7AyiWtZi4q3QofZM8ZFFJCu
hzWleRUk1a7NchiOFQKxx7DG35/O87VtrT0skPgcmbl7teMMM1Y8x2tZsYcfUU4cxnqRf9n1tvFF
8dAVz6SU3iSlpDaFfELVzaqzwtXsdyNBGuggCWbLMBgyu8PwjRS9tr0bO7+HwMegA5LzUna6PUyk
BewIXk+/Gri7tm3Ex96hs8TW2KDy8Zmfi+g4wBKqYCivDc0ycsYnAjgcRSQdaWwk3g7LO2tydPUA
Q4MOmhulnu/eGlNsseC0HCPxbQRFd8h0bzzhwLYXmg6xNBVeuklcG2i//cR4eWQU3bNStyWWGNlO
R2L6OL2aH+y2LNCEx4VrWSa5z/lmcIZVIRlMD/odTmKwwME/fackVCzlPhvLssa31T0r/FUYfZqA
mXxR4y9EmA+1lxGM08p3YWvmuY28ee6DdEOkev3GTpr3vPSutW3feYZPA0jQjt0S5QK+tmZtiFYo
zuM10lFawqU4msXQvvZ42C9NI/MdWuJPnAZYAQrVHHKR3vrauYrWC+e1Fc+PGbqnLfQtSNs2NQPF
LKA5oe4VsoiNdtA/dI61akFM36eZoL5RParHXDwafvyTe+k+mSCilpl9p4uMuVGM8qKqkwvMwbUi
WxHVYvcVy9eijl9rF82Lirv+K8xRBMDyQcxSL5bQavAfkOgRlyozsUvE0BzwfPSv/TTpO9NjCY2+
leS8JLki+F4Q0mnwqHMu/rh30LaDJl53qHZ/QO4ulMjx5tpSM0hfUN86HdeO7QHvSQWBO/msUNnU
OEVNf7q6FtUB1QjhtFBBDbJ8ApY3bhSfoNNV3xTQybk31BZ3AeImiI29f3SqyTunjR3xkhILrvEI
cn6t09bch07QPs1jV77no0tKhylx6xApQ1YqiTdgw+P1lLo8KBaLTShOG0t01752q7MVBPlmwnj0
BO/6y2O7fnYRzTGBZ84i6UDw2wLeXltpm7a72p5RnE/dQPWJwPYcWcsm1FcNAxwzXA+BCu+A/edv
CTDCx0aGFa7gsCauj6Z9FTdW9y2EwIsWooZeU/mkJBL08xMn5sL7biOmTc4c3wzhGw9JXmFdyiaM
xGxbO7U8MPZ4TcJ4fCDWdDilg5NfHTPIy5VDrpS5SrwKaVkEZBrmvo1Ic4y7eU9tajHNcYabl4ec
VcSJmZ9iDKM7JsnEZSVkQ+GiD2bGunmdKd7MWpPZ5gZvtVPCqDXwjWyJL563f405CJAND4q2j8rT
HTOEiiPDv7zAm2yMTfia4VDczK5jrHopxT1UrAmVvs9HH+E/PsduNTyOmK2/G+0gnobmdJytCBcu
IHw0mOQ74AbKveNfOvpOVMkX6ABj3Tr1fKGhZRBEnxkR10NYxbmmDN3NVudNK6Hs/hXkGuYGq+aT
DGY/2TjmjKAmm80dFRPq23yYZzLWauNUd80C+US2I6twfNLzaF/HStYnM7SGn8qzaw3OYwi3U13a
OJDy6YYQRhyhz43Z2mkL3io37hyyWPPfU0NmgHS69p4tjM/ibMBhKoBPCPSYpxxxAnquJL4oS7jv
gc+eR+TtsI9AXhKkzLgPqwUbmTVuL/9XVQU0Z5mZ9p/xYLsPwHbbQ5UY8HFSNexCq08xjjLmV1WA
Lb/DvRnaYXpjCCG2TMg71N4D2+Ey8Xdor4ivY8qOdYRyE1JK1lo/mRcb9x2ktM+WswYcjxFhDkmt
6iZyEr8S9s90zjQ6WIVXYUjyLUNk+751x+bsY7kljYu8GU7pXJFun9kYkwr6rxD1/n7hJpBzYoPs
8Jh8j2aU4dwolqgvEagtXq3mvkjQsjJ6t0+ycLo3NyQWObBk8kTw/K/WD41dMAFFNFKogTlbh93Y
QZjDrWiw9y+c9wrn7RcJjfFLoJH36E6pkyfxxxXmksk1jUO562yrPGIYCXj3yTc/EI9U0p+XOBvh
Fe/I5RkuVjXc4Je1B4/5DaZ634IjbmZszBxn08bQRkbHbFkEctqlZV/dJx0jBD8xnE04wGCS+Uxy
BK65g0uOwI6MQv1JJBTPXjBjrNMt5h/hv1VuMP1hhpPddyrDQlt7Txjf+hvCdblC9LsbYYMZRfvh
C67tcvKQSaY7v88BBPnyWOv+OUDFDXotxElNNqjtftXEgM0kmCS4PBIj/8IcjSMTG1pkpnDN2N2b
MKfL0iH1DQnpBphqDssUFIaoFTbMwNqHvQ0EHO95Yff+eQlYdK3uvZmKjW+OHQNcezwgt01/+mbG
cKL8GMoNSs+uiZp3H8x96Yj8IZtssQdkqc8EYEncd2b05o69d0X4aK0kozlY7oO3NiO4PVYRyztq
iKvpJf+TuzPpjZvL7v5XCXodBpyHRS/eGqUSZVuyJVvaELItcZ5nfvr86CdpV1EMice9e5GgEURo
n7qX507n/Ae6Ady3fE05gm7eS4bQ7LrA+Bir3iEuTB4ISMGHLQirFF/tSBfu9bhwEDhW71GvfOrR
lPuGEckT2AzJ1qIcjCAXLXBviiPvTA2EcUWVCpT2LlOQ4sQPJzpUcY8WuJddN7n7JuT4uXkcyHlC
I0ik0AND3al28Sj9qgZgK5v4UOpg/1I1z7d6TnfXjPMvoLmzK0MwuESEzj6EKd7GSHHlff4K1R2i
cn7fxZ9ro8WVQkecn/KHAt6ooZiHffTeGAA75/RYrJ9d2t8XRRjv89bSkdzngzUiShdFi3RL9qHm
0lX7ZrxvxeZTyUkaYqN7oNeGEE4H/lnfmwqqtHotG9SsTOPGj+JDKPY1a9d6EAaq37LRv4llikKU
DhwCMEm3kyN0ATF59neaajwh3wOaSd8n3KJPGuaXkIDfclfmj+3nrIlKKNJyln9QgZxkWvfW6f1D
LeKvpiIhyN2IwpvrHjVBK21qEShfIuC4TZqyvpJ1vcBUVraO2ig1wtkHfJ+KCJJbLccNuK8h0Y8w
xHaw7WEgu+Fwhc2Pdm/6xk1W1i2wJeculXE63FQQG45VSyegVps7x5fSj65mJietZLoQS6XA0as3
eVFV29hjQ4fYKRjQIXtTwqI3j77Q8ANo46Qwl6j+kPA1lzfPtSOMnkbMxtES/beqg/3nysB7qwRi
QB+BDgepp8LpllqODn1A2LKjWaEY9W0mBnUNWk1/VnTzBo+SUbrLNWCjxxQSQ1NIv7aQIfDfjttr
ar7RiZ8+XFGLwIWlKIpjUaCMT+46D+Kob9RElvGx9jzk2Sh0nQoZaJaF7Q+t4QYGe66gG5Sl6tGN
sKQBifbREFOQmlFFQcUSmlvFsJrXAr7tPV15D14WqEy5EocblDgHlNF1M4ZpjI8B5aP+i2NGOUWA
xo23mZVbcPyLYZsBpsHczAHkhpjQB7VtKNv2obodQRwUbEZBmVGDkYatWR+DOoEpnw+fKDmH4k6R
6Q2nVmXujSwLTq3pSDep4jjbLE+AJbSi/LWWh9CmJBB8Srhj7SScLT9kmZbtK2wyQbX0wZ3xqz6n
RMI3tgC0JBAOu+kgAW2pstc3JqqT2xbSAQZk4YuDm8xWj4XkCggCnrJ5CwAY2yU3uTLx7NnWmfRo
QqtAFXNvyMd+wPHH10/m8OZQb1dM+U0W/RYuIy47NTaRBkoxReVcyYF76wCjADXQbmkrH01w9aFg
fqliWqxANq9TpM03htpC4nf8QwEW3As/9YiESTr3qSal/5R74zLtwwDxuqA5Fm2TjAQp89oB/r8p
UblBGSVsPuo1JFppaLZylX+KqqZS9q4FVFov3PZKA6r0LY386tTG+PE0QWpiyqN9GvltxAf5LAJU
wV0ZL9AGChOCIabu/kSXIdvXZTWghA/whVt4mPGCiY09lKPozkfx96MvNF+AniMrXAgKnFyUi/Mn
FOjTdhMjBo0QZ55/rxXYeFYiAtgHIPatFCwRgEjqjFQVWhlRWRf7SorbVzke+TkJtJydghKfrQr8
tjDTHOqgQXdAFz99zPAds+U8fQjFoPosh3m3y3FyEzBd6kqbM5HDAkHiU122vP9QzoWNgu/5CGlQ
DWSQ3Hx0gXZV7ITh9NHd8BSsx6QMooYJgQ/ShPnWmapwMGtVRmhH0P2r0IjLY4GrErCuMAB/GxUg
4sIW4GhWH724Ta5htKSPAu9bKAip8bnLnGpTDk0D/rlqjpVVZTgrOc4oZ2R8F/rKvXETsbiXU/ql
tJSlmyai1nlqtDg66uwb11KJalLYZzk8Zv2b0shHU6RpoogKyhc0U1DDFhAip7bafmtSPb2vdMTw
61iFXqIUJc6tLYXmsfA2vAyuWcKSDw3lgxfE3M8V6vWaGjZfESqrDmjnZlxTGhihIFi5xsFjP/h6
VW8EBH64sfjw57l/8WJvxya5F32tgWyOK1R6EkzusZsUWAnccR/b60JWFR5lThs8xBxxp16N6pNn
xuJPw6nBqIpVbZ1kjugbII2A7Z3CFT40owk6zHUVN+tAd05IId/qvZG9ynn0SsUTLZVCUw4hf9wq
CCbc+rnenMoiCfadIgNQHaICF0gN+3qskrC0VaPgzQ8selCGOxwTx9SeojTmMBCq6C6JagAvGK7t
a1esHwIYfqD2NXRL6OA2LPO41HjhQoU80vlooQwMtf4EWwsmotkmwZ3ucK3AEVjeUzlquGS3JvWm
sI1OeES0Nzg4aSAglPYZQhzbGxLAqIMxUdWzJ2evoVjLn/KWdjvagPmtZfXhvnO5gwSDEmGkl6k+
ieC1t7qJBLjV9y+yOzw1aL9hYMJmKaQ3VYTLXAyL+e83hv//LHpK1Ar/78bw/2MbK16iy7rn+F/5
q/ApadZ/wYmVdEmh1EDdk7/8VfiksPlfaHJRcvzdNv4fiVeB/w63Fw31V8mCFWQZFF5L1rP3z38I
FEwNSp/8/01LkiS0AP9Od/iyN2waomjQsjYVkVoldVZlUvd04xTbHK+VbZCJVOh4u3fb9lua7ZJw
fzYtyAn3bpr8BxrpEAuSqvznPy61ZN9H0i4rrIPrqCH4HtkOTeBKFOr9E+A8BHWkD0V+A83/r4T8
q7Q9E4/++VlF93288e8/Xu79xOXHSf/ZwTfClYF4lfGR1t01prYOdmHLg5oLQstFNliwfBFLvAyS
qWqgCXkv2SIiK0H0LMc/CimA5qKsBBpn5685vf75z3/8NRr69zwCKYRL+ij6ez6a2Ch89Cdc2U5K
E+m3bEtnZYtI/PJwZqIYCvV5YAv8DyimyygRNDItjVPVdrum/VL1Dn1i0ed5BwbrajnUmFiTAREK
hRBF10RSeRLK6IogcSNgnHkrc8mlxL3DjNu5XY4y830MVZI1JNEkESLNJL2bFIyjpCmqnSBKvFMa
7Qt6WN4eXHp229NjXflK8twEaooF+0xRZQS8JqNqTFfITdlUbV1lp0Yq04gf0jaVKM37HUWxSFTg
CPtaQR3EbBvxFIZu8VJjyRzuSkzTNfpXGiIs8OALQJQGjek6aMEeSloF1XBAIf8LRwSatIoYvHm8
0/ydn8jNkwt2sP7UYGyFUSJ31n3Y8ceV4Ul0ad59NMQ26NZQPFPZ1S7zg4sRKvRDrdqKL3pcvHiV
hT5EPsFUr8RhlN8VeD3XYMer4RSVgFTzwlTs5W8qjYtqkjp0aNhPRVGiHfDrI5ytbBohuV41TLKs
IBMrd+JGtSqqegAOyz44CGLOZYtehCVee8WwtuTnJgG7YZaIDHZH5j8uJ0FNDdFBo0SzMWlAhNPN
+rtEugflgaFQVUW2T6GIvlW+s/TgOhQK5aNmdPppZRLefwoTMA/K3Co7D8k2+RWVKQcx1VrNlsFA
ftPrxKH6Zz41TYDglSy3ezD+4W3dD/VRyKsMgQFfgvIYCdfLP+TdOuZM4whDEpGkp7IsX85GpkDc
a81UuNHDXj/2ltF9HjQk+5ajvP/mhNHEEcikA6vlqnoZRlEliAZyLdwU+FOisNIZ2U8LPaKNotNw
DzzgL5CwSDf/1v28HHtuhJokckiyjViGMpnpDt5hW7joTJjSadRHABK7HODdJjWO7XcAdXKI9APU
kFBuhRtZvov7U1PAzLkWtZWtcNx6LlbNiJBQTA1gjaJLbLyXM4i9lFRbpWXdAP2QthgmflaF4gAs
I9gFgQOp34Ra+rcHdhFykhulWRRQVAzrxvgYIaUjP5jhQ6k8LAd5t+VOxjXJjDb0XCi1unXjis9t
8qJJ1210txxi5gNxeZNlUQTnx6E1+UCiopchrnweFooDiFXqL3INwuWuUZrDcqSZXLuINPlIKAwm
qMyjc1AD/081yJN+93U5xEwejDdRnXPeNGVRnuzh9IJ5dYETsmHoerRm8mvAR+U+cfUb/OH629JD
i3c55NyoOOyp8EgGx6IxGRXmSjUdrIqQbnHMe6oWuvHp3wsxSbWmcPs8zQlR9DSggEXT1EAdfTnI
uNInS8gw+PnsQZbG/XsSBE+pushgvdosVMSPUL859hznWOtAoryBC44G58rGN5d6IEBBlYIEhYsy
2XxqESROhEqR7cq3oiuPWSe0dz41ieWhzX6i33GmKS5lVmA0WuvZelgcYUlhpNDjubgc5N1jg+rA
eK+0JN48pqiPS/ns4BYjp/ChHnk2Qrb4qwLC66OPMDGOZrwR6B4uR5v9WmfRJokeh6Ex+Gnv2bEb
H+U6PkmF+DNG2yhF5t1BwZ7axVZrjZVN79fJ+y5LzuJO7oBSr0PNQuHZLiDu5NWxtOqdiwsmXCdZ
/tbkYEJcRIMl7ABrxGfCGy96db0r2ItQ95/bArXnHy0K24NbodU3yvXAjQoPgOWOWPQcO7wOEtSP
JAqORf8HO935Fxq/4NkXqkQjN+NI9Oys9Q5gL66Ywl2HtaAWvyx/nblt6DzSJLFbOKq1hiy47dV3
wME+5IP30y2+ur4nbwSAH8vR5HFpvvsohon4EwAAmebZ5cAaYHCwSRTPbmgaDjgcpG9W+SzRMhz6
+klpzC8orZ66/JsQwJpCT/IOPZyNh0NsOhg7lJuD5k4PeggXDqCNgwsVcvkXzhxjhnH2Ayczj3my
Jxamxc4PowgDO2X4UHeih/JWv3Ysz611U+QigHmMyJtysjB8sdOlrJY8O0JJY1fjI0NTQ42vlwc0
t3OdR5nMeA/RH/xuxzLwXyjT3rbCc9Wrp1iOV2ZudjiyTDJpMg+C6X0cfhAQy471hqS5lyG8ByVz
eShz3waJmf+JQM3kMnl8MRjaAlkRu0I8KbQK3Ozu/uQeY/AtZFFRLZBoyuSr1GmF2S6CXLYj3YE0
vUpF7F+VbOXZPTsUbbyq8yjmcjYZCtDVRMnob9tj6gvNYzY8t9nK22Q2ho7SI68TXUaM/nK6aLyD
TUVu2w6SW2dQtjCBAjRql7/J+2cYhwludf+KMpkvRQFUYuaeb3fyqNVYYeVawl+9Hhw3AwAk32LL
8y1Dxq10tSetrKAYKkW38ivmdrHzHzFJ8k5zaVbJDHXocBWGr2Qh3glgyIe9A5zZ3Yspuh/LI5+N
aYi8wKlcWACMLqeXSrmYhzWf8DoGr9akHQ1lOmTyx/5+OdDsCj4LJF8G0jq9Lhpj3JIa6vnKi0Zd
iENq6NuVEa0Fmlzhg/HV0nSmZ6fW5wrURWdCL1FOZpbtl0c0m5mGqoi/3qo8DS9HxNlmKS2FFDsR
HtwAtZX+QfDXLgCzozGBq1qiwQeSJjlRA1Gm7xr4diC/0UHYALqxzBER4a0capLKz50eaiYtfF7G
VAGoJV8Op6sTJEdK37cb1CCw49mZ8TFvbxPkkSl/JFcdbHqU5EGKHUoolsLKZ5uZTZOqmiYhPKQa
1EIuw9OzQF6jGwdqPVTKg8f7a20rmXv3X8SYpAYCC1XSacTQVdSDbNc46TADM2QGoqs+L49C9JM2
0kqazMyrKWnsxQCFTaoOk62lNmR4Kprr25gP3AU5ND0RktLfTkWqCWS2rAN6ppR1OXkOSC2hTGLM
ZmrtwNNYQNq6cPKVFJkdyVmUyV5R60IAlyDxbc9Bucmg8USVbnkgcyGoQkkjglonD8e/n10Z07zx
0KasfHswb+ukOLiNvhJhZkHxUB1h2dSJodhNcsCCIO1WSenbhfjoy7dtl9578q0iRiuFxbl8ZmuQ
Yd4pksQKvhyJrzilF4GxsQP9VY3vhfahArKyPFszjxKaLb9jTNZMWtL9CCLVt1VvqE9uiKpynarZ
kZL+Kc6Mr4FVhneimYO9RrJ5Ofba+CbzWA0impsNsUvzk9U8BtpTZb0th5DGf2OyJV2Mb5INg+lL
XQdC1hZuSkk/alewNoYGMWKcgV/jPt8Y0lGtQYZnWwMNpeXoc4lyPrnjBJylYiUrbe21mOyGNcor
CAdpX0fonxX++IM4XJ8NC2NGuiSTu7qa1WYoehqXqG9699LiLDVisu7/IAiNHpig3DBgQFwOJu1U
PVDHQ1ExrtTwiCeJcROtpcTsjJ0FmcwYVCDBUwaDA7G32r1W+vdoOfegQ0L0BDvV3P7JmCzuLpy9
MjSbyzEZoSoAAGRjBQiwKd1sp1enKE92PqDA5UgzlyQ6BJZiaThWU3SabK+dquZ1YXBuFJAEuFHL
GL5AmNqpo+pAfbMcbO4gvog22Tmk3nHyOiDagGrU1xEuX0R3GNzSYPLKmzpQNhmMRQwuLFzJQvAk
yAUu/4TZfYUumqjwgMD9SL6cWRTVsOWGEGt36B7tZZon27pHvr4QG9wrJcuBFYjobtGH7TF1snIl
WWe3lrPw47ZwtvKsXJYqaZxuARh0jSKyIzyslmF/3Wemm4sq6mO72oAzrU0+KsJsJvYnxbhBQ0RB
vKDxydLbIP7mc7xZxVfjAVEvbkU7+mkrj5pxTb+LLYmKZNFHlGF4XI6wFnWKYl7t2489kjsegL+o
8bZpeGN0ykEx/uCdNnKl/hVuXLhnE4oyjhtjK+bbYhdtNOMuKl6H4HE5Z+Y+2nmMyUXVVYXOkDti
ZM0pTV/8+q7XVmZtbhmeh5jslKbgeTnOeYQArnmbYB8CULl/LaWV9J+9J8I95utAw7dkdTJfyJk3
4LDJ/9KD7+2jW+zeu1i1Ixf/E684G5y0AyoUNlL4F9vv/8QZzIeWyUtI3OMNaBI6a1GHT8cjHfVo
5RqXSkA/bd3BpsjMoyFGDYimvDhS35MAmZXtUY+R3lv+lLPnLu8aOoEmTUHDnEx0IER+Lkoi45fv
YN2mh7BGMK9RfsZ+cavwARBduR7LhgqGiNjcN+21n4grLabZhDr7EZOanlgVBUJJnW/n0i1Orxux
vFttls2uQwh38PTGl8+0UG2C+2oAoHKBKqRwizO7fo0CWLKvo0G7DrMaIGHf34C0V38sT/FsKiMI
KMFWRPBhCiXQWzVOm4jAeI2AIG/QaJKkYWsmerMzXM3c+XnXr9TQ5j8rxHMeIezq4q+y5tk2UGc9
XmJ1zrauCbd1/hA2yJjs06o6SDhsUo+szUdndGbGM46q0r55Wh703OVe1VSKpsZ4vR81Ms63obYy
nVpvxldK4GAxpu5oT60s3dmkOQsxSRoz8IFptzxRxPRxVCcexFtFz1euA7NZ8zvItOxVeOhsGR5B
hDj7xu00CD93Rr2JS/+u8X9E0UqujEv+3WGBho5m6qh8StPbx+A4atFbGWOKT1iN4ep+otrsxSun
7mxKYvetiIAyVHp6l1+nkQYzd3B4tzsTJye0NwztOcIaVvLX193skPAd13U6X9QNJxcMKQqKPuqI
FYA/99GYqtK3TO73Wru2lc0mhMGTWOaDsaVPLr4WANUKIXrfTiP8U5yfXn9Ais/UbobI2V5bSHvQ
bPMxdlR1dANUKEDNoe1/Lif+2o8Y/3628JLK4DCRWHhB8OIVPkLDp8H/vhxjNimpEo1FAAB40iRG
jKmcCITDty2uZ5p51SHa7OWfXO9gZAdnWIk2P6Lf0SbJ4johZPmCd/poM10UkExQdfDuloc0u1+c
DWl6pUjUKPQjvh1uMFvdeXZxV12OsDZpkx3JwEYlTEsmbcT06/du7Oxh0ByiBov3x2JwV3anXx/h
3VI+G9Fke6o7Iyg6p6HGhn6w3H0MMeULyo+pfz22gvDiy7rRl0m8D7T4qCk1aq1QLsjIcA3yszK3
000l1CVg6TEj96IAXdw7BwGP5bmdTRG8DoDZALCiLnWZ9MMgWLgs9eySWMGXtYHut65BaFXSlTvT
7GZyFmiS+XmbI/2uM6ld+CLF4TaCquDh5OygPLs8pLVIk6yXnEIFI0ekZNCu8Bw60boB5rBL0pfl
QLNf52xIk8w3k6TOlKplw0B5duPrrxBE13J/7ftMcr9X4xaNZWIMxkPsKfuk/C7B3VoeyFqQScKD
ETYUD5NJ2+SjhM4biIPVS9z8V9EsqsfcK0xz8v3FQEWSvSPRYik6tqPsePzWi51d+SuJNj+Y34Em
nx9fTMQ0XWbMyPWbWIEeh/JrYa4k2ew5jDm8CnRW1eRft7izwyKrWpQeoPLw+NYMUFzIzoH8xsUH
wf0i8qUb05WClY1pfmS/Y07WahrlwEc1YtY4l0n9nozLYM0s58LsZgvKEYizzhVjuiFAQfB42Q+8
KtK3EKaO3lypPoJPWwjlXSJeL0ebG5Imc+ADfUc1bZoVWHHUgYXgu617uILkqaDuMidoj2WIu/ly
qF9NmOm2TgNR1QDAU1yeouHKOixqFUwkkKThqkSsy+TQws6o9NJjmh2t6jA+ItsQ16am3xnDnWbU
n6taPZVitQ0FSH9D1R+Xf9TcqtBQMwFoJgMl1ybLG8XtwUpDfpPvo2WqPUvJW1Lhx1fvl+PMbVUw
K4EV0TwFzzhZFDCNsqozo8CO3PvefaMJtvzvz2XN+b8/2QoDRNvQaogDnDNB9sC8x3MidL9mfb0t
OCCTcLccb/YFDrYbeCZqjnQKJgG9UFPzoRoHZLX5YTTpwb1YR7G5S40rN5NDxEzRKkLdDlEQ6JDf
emwUV37EXPKO+LZRFsQC6zbdNo0QHVOdQUvuI5Y9W1phgv64PNC5DwdxR7JGJgnbzPj3s30mhOtd
DVht2kkUP5S89tFszbM/2MzYknU0SWVUAy3lMkju532f9giO5ni/bGvRa7YiaKAdtNofZdZwWFvY
ri4PbC5jaMkiu0NzljLiJCOpCxdY4PWB3Yu3bvnQ4OUWpk/S6Cob3/ZWujLE8VtMFz9SuuATeM2o
4pS14UcWPQqEp20zMB4zZSPXT4F81SVXfud8krJPvD9XsmM2oq7KENiAkPJUu5xUDLn8SIB3ajfl
njtPirvIRu/xVlVdSqYG1MLuW66Zh+VpnSg/0ppgdArMBxgH9DJpal2GLZGSz9D1plHxwzjAysfd
WIq29XfnlQpNJ6HGbOf9UcX0D8Xv8ISBwdYD3uKuluPfZy4/hDedBXqb+Z6Wp1rAhFHm5p5t9XYt
QrxdSaCZ0jABoMegmCnz7FYnWdt7In7fMjjJsOXJgcowVO7C+aT3OUjqh7Z77ZNs2xawbgXnQ1/r
Kxn1PoEJT2dSkizah8qUkpBnht57Q+nZnDUbNyw2LR35BrXWal+pT/QVV+K9v3FAAeMewf4tUY4e
RbPOd4LIQDANLpZn59DH/ea5zLpt0/7A29ND3nw5i+ZiaVCOjLEbztE8qbpHmRB7KZL9toLVhhx/
Hr4IxgAUGn2Qv10/VGm7ggwFlgYAagqBshCD9MKUC4CgvoXIJFrRCZGrlVR5vxRV+u7AkmRZZquZ
7m9oIgk4DVAKqnzaI/FD3gVb66XXX4TkVf5qtSsv4pnMIJxG6YxTfewrX34p1F06rUQu105bdDsw
jMQZTXUQs782UwwDmp/LH2tuIVzEky/jCSBS/AR3c1vSo0PmSNsm064jzziaUvOogBt2u7ehehau
IXVv1ioaM/XKcXJ/j3aSl4gadq3ZUzYRPOHKMOGvDlCDjQxVyVMQOqgRavsyM6+ctjrIIrZPjbbl
DbCyOmYuBPyMsUEEVwmVuHfkMtxrUm2srOhWdy3jZK+Kz33w2Ef+sUQ9TFGeetytGmXt7Hx/CWBR
WhZobeql3CsnFxEnFiXXwnzXRk16Y6JJRAuHPvdaCs8UJYDRA3YcCQnUF6c5TLnW1/oItPvQ/xSP
HlrvGJOH6D/hQoG+zuZBu9aPWEonuG2UK83Ome2AbZbiuwGGm4QeE/7sEjJuEGhk+lStjB+oLWH2
9qUoXq3gUxD8WMnlcWe5PKf5hmehJncq06hVU2gJlbcvQY8hxAcf9VDdvTeGo6pjaovr19eVmOP6
WIg5rbIg1iRlNFNYryHqxh887cpPbwLn2H2vintPUzf8L+7JNHRWAs8NlhYSVReKnjyyJ/OKoBvT
3bF0vMhWm1cxfwlfS2z9RgFjs/qimu4hxlF9Oep4sZqOVof6y6eEIclj4PJjOqlU1GgV8XIt8Jsz
EYjA64euhpysbIMzLXJwkGeRJndXMywHhN4oxCAktoXFKJRfk0LGz26vWHBmt6kQbXvxxsu8T7Ic
Hz3r3um7vw3w4TeMOCWYKKzTX9vGWeriXD4E4jjaRkCrvRBadEUNACIoPaQrp8zsEuVNwg0MeAVZ
PJnZ3ikHL5Z6HyptOjprXkXoHsa0cq9yVQ3RLXuUVNi1BiaS+GqNXUI5Cm0vGPaF7Dwsf+WZI49x
//4tk7nX5SZQ6pS+HGKKmyyxsA1/CQ20cXRjMyA5jD4J6snfl4PO7YXnQce/n022BS1rfM6zB0vh
g4VIRovXstm+LkeZHRpK6fCygNHxarmMUma6BonEYrkO0hVmc0pt7aoKtT+1eMXlflAx8azFq+Wg
M7dZnka0d2B+cdWcdnzTpKl10ZOovUTQJJpMFbaxotQrp9jc2jyPMjlM5FRwEaqj+CIL0bHy5Ks6
v1NQmFnFAcwGkti4YSbTPRfHv599qbjTmtqpBdKDQtoeOF92TDXjDZXE7iCVrrlyy5udPS7L6vgW
0Kn3XIarBs1sRzU2W+5ByAx3fVrvlr/P7IBG5iHXYw3GxyT1wroESYkQMa4l2Ltpt5KIj557Wq0u
zt0z5LEb9r+BJjNX93h+d2MgCfMfI/b2Oa5nQddc0yXYSSXSIP7QHUQrwDSie/r3BjlJj07R3KIa
z2F9uAqGQx59ytJgI7n9ShrOfi7eVZSk6AOr2iSOmcEVdDSYM9yntpB1kDLcL49k5ooMtwIm4vh4
0nnUXCaEEhX4UVfA6UYTbZqkDjdlHYPVyj9ktJuNbuWoHT//9NCDyyHx3fgPY/oYVyKUDBUD5kBQ
7XtUz4YrbISXh7QWYpIY2M02ATRO3+6r+6Dpdui/b+R+jYo+m+dnA5l8GkXDXkdIYQK0bylDMIw7
6BxD9rI8lvFfWZquycUk47KL4gBjQdZ/E0b5Pu9usOJC2XObBSupsDaiSSrEVkJDGFi5XWMoZwb9
KfVeu/wrVi/3y4OaDYSOClVWMEPir2fU2Z5Xh0IjVSKrJxfxdc0fpV65LcVd5xYrF4HZTDgLNDmg
gHHhNDE+N0sp424ujS9AS3t2klxbOZVmvxP8VGBQ1sgUHRfy2ZCKOJOsBBsxG12ALfK5IV3CL1VA
W01Nvbfl6ZtdsmexxlGfxZIAjnZDAC7EUMvhI2ZwWG/25sfKkF4LhOqPSdx/18UhXVm5s18N1RuT
/Yha67RyLZUy2ow1IARDrNK94cIVSRPnc6LiV5WjSruyime3PkxTNEOH+69OMX/lIPZqjuEIIn3U
WjU0Qw8NFL6VnJ/LECrXWL2M8kD8H5dzORROhhxW9BfUjzVcKXfru/hakMnC8hHXb9CfoschnSqt
gAN7q6O0tpwVc/M1Eieo9FHC4WJ0ORIny8HmW9Q6SkPJP0vYN6NyHaQrD9CZ3o0KqPd3mEnyBW6t
Vn3ScepaVnqVBDmGKVL0HBVBfIgiKwBVLPU7txgwvEJCdO/IqAM2juDtEl3X980Qxps20pUryfMt
Lr+De0I6ZpW6Mt5jpvvm+c8ck/lsjXSurP8FAirkLfqjoAYqtLoQqlA0dDlPtXOjIEHKaw/79z/Y
dCik6YaiGiYUsckMSbkTWZZPR6vcQ7Q2UTZ7WP7Sc3vNeYDJ2BQNIRt/oMrEhecGiKG5L9S/7Nso
73gfEc1eWfmzV63xfmoi0/+r0ns5m21Py85FQdHWsszaZ7WQ7uJWRPw+acN9KBeIltZusk1MHnUZ
no1PhZauVZlnFxE7ATc+rAfYFS5/Q4QWcu05MqeT9Ax30goQHA6/L8/s3M5KtR56JiBjw9Qmayhx
UQKRnZAmIOrz8ilXyp3Ayz95BrHglivt8V/Vx3c5ehZtmihWqouJwt7jy+LBGP1FMS12+zuaQPsG
4UGheI6VnktZvTfl8np5qLPbhYaWC9VYtA2mngsWDi9egjm4nSBPaW7Rp/v3/v3J4JymZ20I/Pud
E+8kOd0M/trleNw2383f2RAmGSF0g9Dj/AcaNW8PoewfZBxx+/oqEL+kyqPWbVYvr7Mr7yzi+Pez
XaXSWizmsba3A/VH1AnmxvLCHYpPu7L3XgPpsDyFsxl/Fm1yNsWiIJvtQDYGgJeHvPg4Hhq1W/xB
YYYzXdVRhkAIR5x+KclsxOAXeyF8yYPvQXD6E0YIpwZFYR3bAETzpio7HAxhXfRsWYO3owX3JTF3
efkFw+nlGZtdUryUAISPZWAuDpcfCGFQK/JECl1RgF8l4qdB/GXQAexW+gZp6o2ptMgpeJQo/PrY
x+af7P0U8ujeKmz8qjj5ZNjxqH6KC6ityW8RSCeaKDWhl0c5s0vxr/OpuLXQV5v2u7Be8sUkJUjR
0FJTyg1iplGAT2cq4ESPv1qyslfMLDQC8lYb/fJUai+XswpspDccia40ELht4AQfVZETVUZGsLce
NQ0nAfFUGWtt23H5TpY3SFdY+QDqZaTqJpsxCq5FXut5YGNfi3WkLnwpsXuphNzZJSK298uTOrPY
2AyBtAMIRT9EmxRGUjXsIrULf+EyIlqUmXTbmnfLMWa2j4sY8mQegwQSgINfb0WDsledU2hg69fd
tvVj4Zu75WCzWTL2KVBLoxky7VJiIioritsEtjr86uNjw5JriKvLmIQcUrF9EXJsahBHe12OOzuR
Z3Enn61SzWgw0f21hWqrurei+VKuCYrMhWBYmImMEkrvXiIpbyzRitrAtlrz1nWqGyrmTbcChZ45
IHkRjPZINFVgzE3GUepNLVouQQwZlM4rfrArGTeX35ALILxaI358uu92UqlBkDQCe7wlItHgH3QQ
mIlzv/w95pLuPMzklCyVxOHhBvrBj5CviQ5YNshXfhHv1ODbcqS5jDuPNDkdKbvlStEzIKM/CE2R
bCJR/NZpiO826DWjXa38fUqjinrb7ymcbEyJShdBFNXAVqwXzbjV8V/HjRyizb83sHF/PDv2LaOv
Sm6Lge1K12qLcpKQ2mOxJ3wM82KDed/Kfjub37+HNW2VBI2iVYajkN8DXVrDKbflqPFYx2/L45o7
Lpk/GokQlyjHTYF4Q6hZYSI4IGMSEFpG/CQryOe3xYcgrX7kzaERX4tXFI2Rik3FNWGX2XQB2QAG
FTk0QAeXs1o4TeGUigBSzQTkV+LopEsJNPwg2mQGZLUBDacfywNeC6lchkRoyxnamJCtJH2Mau4i
CeKMAUoeyLqrUbb33PQP9vwRv/G/o5xsI+h1Jlkjh6Ed6sE283T3UMQKLoytJOBVH13FbROuhJxN
H25z40MdLZtpXzHD+FwpRhCxjIEhbfaA8mSprzQSZoPAwR7JUXB8p9ponVBmEFVow6j1C5hNr8ZW
emUcs1+LZ+fIf0IwSZ+s7ijzAkRxefH52OmEPeQy8buT8eoE1ihfyc7Kfjy/Gs7iTZZ5iElEkuTE
y/zgzs3bzZBhF3Ar+YdGLveig164ch1GT9na+3p2Ln8HntLqLCEXEXJQKFhL14kKR1E38faQPi0n
/3wUoIXjkcl6m0yniQFm6Xc62Bvq4QYeEzgR1OpxOcjcqYlUozgylTg6p8R55PsMv4oJglmoHRbR
TaM6L8sh5sYxAuootiJ7goL25SLWZa+l6kKIEIx8n7yomJ2sAYdmYyCgBKeAX/yuWZ1ocVprvs+N
tzoJMP3iHsc3qu/LI5m7AYA3/lcU6XIkptugVaO77PPFXaIMmBuhLBefsFNZOVB+UQWnd+nzSJO9
Vu8iB7XxioPSc4trIdLiTQeQ7Apf9W5f+Fmxc5XKuBMFFBVzNdY/BXJ0V7btk9Ea3kZwh+6YSi5O
z6qZ7rwe7y9xwPOt80RklQvzK74T0OxTmPUlvn7XeYA9auxH3tHoqtqugO4j3clDqHHLNZWV+U+F
iSUwefr9U8yIkylI0VB/tgds3oyo2nNz9421w+oXeujdDEKv5f0KxRns3+W3UpyB95gLzFmLDsCd
T5bSb001Hnkg+r6Xgwc5+iyrI+oZlFdx5+nBoxTg663jmPe9Drzd0KbXZfsBXeTYvANUfxDlB1eQ
t1qyr6IPmNjTP9T9w3KGzZVrsaoGLgQ2CjDE9BUQByhMiB63cT27CdoYR2fQvUN6rXnBTuwHuw+8
2yoGI57kHp4kHjLKaX3My3KTGv5ONpRTj9Glk/fiym47+9n+m7Tz2pEbCbLoFxGgN68ky3RVG7Wk
bmn0QsjSe8+v30MtdqaKTRQh7UADDDBQBTMzMjIz4sa9Fx+22MWxokdFrQHZ1tvBGaLCDk8I/hxv
D3/LyPz/Ly9uQ2QpiQJmu05CR3gth5+ZuZE9WQ14dCaD1p7pipYNkyW6T/hLxd1weB9ZKHaKG+Fu
NUhcGFiMIajLGqkzDKA6CPUp7iXLH2L/9fZMrb0S5Asr81dczFQedXlWRzy2B/Mu607ox8HpkDxG
zYZDrp3pl3YWb4RKMi2ciUAka4+G4A6gryEErQSLusEPPPD2qNYS1+CBIQYAdsQGWK5OO5nIHpR4
GVchRZ6c3qB/Fv2+HM3R2o3QAeSR36Fec9vuHAzeBIsLs4s1yz1ByicER7jBomlLjZMLLYKFgyMF
hl0rlqMPiA5J5Ra2fnUVL+wuVjHsQzNBbZkw7z2JIJ8YmERDnGbtKm7Ut8e4aosO67mJZyZnXBxe
SB5646ixkp1xSprYs2OJrvykO9ZeSMJ3i/53nrI3U3phbnGCRahGd2qFg1r+V+pKEA285Onz7SGt
3gBphIDaEGwnWg+LIG9VqarliA3eI5uuO1IRnCbTkaavHh3XKSwufnMoUuEV0tysil5uG1+fz39t
L8+xDBXvbuix3SfvkPM5NmrtgASyC/OnhWD2bWPrs/mfscXiBZ1Q5YVBz4fAK4hnSZIjSKfHz1k8
pX+By0WjAy6lueOJSuvi0aVKQV7lPYmoc6GVjlzAOCwOG7WU1cm7sLE4TaYWdsG0lwj0Yms3jemM
6Ve9itweWnrKfX8xeRfG5sm9iJVshzGHSDu6T43ikySEO08zfoiW7t42sx686H6GUwWWAdFc7Ga9
Lf0mqGhJK5TKHrXkqfC0c4E4bZ7fCfH0WGSnwnLSbxtm57V/s9PMmfBtphAFznA9vKFF2zadMFt6
tYsgm5MWL3BsNd3HoUhspctthRLgYSq3MHerRylVAhLMvCtpJ7s2LHCBiSZUNlBVSA3HQDPprvfQ
cro9vi0ri+F5En3OlTxbga8WncBidL2Y8HXbyuoGAwky06SiXbCsJIL6bJOh4uAx4Kxtd9ZMNj1t
1OLn9X+zUBc2Fn6olnQ3pAOPFCUK5Dk3ryGnJXLIjQG6q7L0/xzSwh0b8my6XjMkxTuZ/VfJjeOt
ltf1EUGkRaWZ7K4+b/OLnRW3gxYoIyZE5EyUXxpEZc3HKEv/wgXmRDx4OmrahrlwNDRejbDvOUsS
RPJ4D42Buvvz5b+0sHAy2Y+UWJZrXgvG97wG8eA9leXm7WbNlUGMgqICIwP38uK4EsJBSISe476q
T3QiD75rRrFLaddVeY2NDmJsUoqqZrXP/Pdp9pihW357nGtxlxY3ikPQkEKUM3/hxYKN8dSh8sKC
qTg4DPbwj7XqDu1dNwt1d9Lil9v21rbVpb2lyycWknwp9oTUvKN33VHa4kHIx413w1orDa17ikqX
MpxD1Lyux1X6CWKqAw+Htivcyniw+hERzhNJNZgAO4gUA9NOeb8pmSsM0JN/bLe0B9ZH+t8XLHw0
jMSiy0a+wMxe20rbT6nlmNEWJ++qB12Mc+GneRzGA1rWvMK0fWjYprhxLm+NYnH2K8VUATOY57F6
pPufM7IXsg0fXB8DmDRoMzSSHAsf7ORO0OKGJ67pKd8CXzedoJAm928c7z8jC8eLYGXIvLkxl4RQ
WMonU/veeNmG263P1n9GFhE21upM6af5jhsWR8833WKQjpuI81Urv1Fi0DPChzA/0S72rNmVCImK
3P1yvYT1o4VCr+4gt5yQpt/fnrXV8EBT/SzcAXzdXGyjQkL33o8wFUj6zvgsjLE95Eet93fqX80d
gCuceZbnW1L6JkGukdaa5hq16GT+lxl2XqcbSe+182lGdf2fkcWmVNRG4/Di5mfJoY5ua4/aXD8a
e0VNM7jBlC1E7ur8abNMIembuUPgeqlCw6yQAxNxbV2QSEA2kUMHTbAXpLhyM0ulZBL26cbbYK1x
WaFT+l+ri2NFDdJiairKT1NdneR6cnRJPIwS1FZ5tps6684YO1f+qnbWfgitH3SHPBqaf4+w7xRH
J0V4ntFKM6PMbWda9Vt6YKk3gD+VlvlroAClPFkm126ybzGy9qrvmFRM/39WFoPXkroeNdRZ71WR
tx6VUutFH7ey5Kt+BM7gtzYlbbALIz0asik33fg+l00X9kdPhHrNQg2123DY9Tn7P0OIll07kJfT
JDQKQvQ7Vx536kk0GhuRwb+Jjv+OB1jKtRkekWJUd4ynsFAY962jrsZuskkxPLv78sI7wzP+d9po
Nr82o9aRMANfYEfw5D0F2Xe0zVtR6LTNw9wwSM/HXxxf0ErC9wBbAa2si+Mr9eJIFGL2eyA+Du+l
lDH9hbtdWlgcXkXfB+UkEraC/kMw/Ry7hzbcyl2vOQHdI7NgHu04lHuvp03Oi9iE7JrLaBYdg1w9
0mcdacGGD6wtDthM+o+5uM/kDtdWBMGo/TaO4vuwRkx5GHYxCACqGZKQOUI52VG0sThrwVGbVSzn
XlxDU+dhX5xjCt2+yuQ1Mf0/bWhn7ej98KfQcMyyM5E1R1pA9qS/icjgutAjmdtx4Cq/NuoNiWV2
fRrfq+rnIttzmB6EVy1wwqo43A5Eq/N5YWnhGVqfVUPmV/G91/X7uQc18PaV2UFfQcyzyt4/isqW
N67b5PlFJxoN+ksSnK7s5VyZ+vi+LcFMU5jND0WjJHeTFaNJFQ/ijsf7LowjfSOLvprrgLbmX8uL
iDjm3lBk0Ivej9VIi6/kgygeH9pWQlrQAR0W2DJKTlX0DWT3xnm3tj24nMw5TIihaHq+XtIsoTVW
zrUYlYP405CN4506xp/DUfc3gvHqIOm7syBaQZIYLOS1pbEMTOTcuakqfbHLPa7cgdPF+V77Viv6
uSte095ya/PHbUda2ycXVpcUEvLomV2qcnXNpYegOWeFANL4w+CfAGpuTOXauXZpanEOpL0MGeZc
RUiBjNRA2srqoQ59ioIvt8f0W+x0eRRcWlocBQJjEuMZnVXldhYmuzIEYDSkPwG4xR4ZKqPbx2Ji
qyN1SK//3KaHaDjl/dcp7x77ra06b8U3HwOOBtoD+FWAPVyva2v4qRHkpG71qnDRtxrSYn97vGs+
itLIvxYWExtSGoNMBgtwjrptbOyY2M2Hwbp/0gdImZC75psmJtEzuFOGA3foQDskdKTnIs1E3Dk9
z+2nzs6VQbabtj0LyVbL9qqTXphebEKzksLcm3gpVMleIn77g22lFeTxjdPrm9Q884K8XbD/Bro4
q0wj1bjKc68OrBfwq47uh/umjtEulMVDrR76AUJLS3xqImHjvF91FZotqZwqItjuxVkseZEh+9oM
7fK/mt4v39/YGKs78OL3FyGmCFGliSsQcejfFFX1ZGQHLch3sENvDGTd0CxlOcuXc0W69vlojK0h
Gcm4q3K+G5IJwTrpMGV7ATz+bd9fdQ1uYDBGzWxxS7yHpkbcLGf0XZOKzlzIRX17F9bmrlQ0t9pq
AVndaRfWFo4YKHVMgZIJFKwHzwT5AZe+/uX2iFbnjqsLJSZ0g96IGE+yldUd3Kb3avShEV1F+RLB
0LLhCfNKv/Hxf41QP7heIBNlnaAQeC7haQI05DAhyzo8Ez+pCB4FJbKTYavSs8YzAVch9W58gt7y
Zbty5GVB1Sse6Z7hY6+9E5TKnanIAXjvFbSg4YwZkPUzip2WK4YTNE6albsCrstTkf65EhRuCREM
7QCoBkhLeK0nRFLc1HxLCCd8M4UP+e9IBoGg+TeFi0tTi3BSjH0btzFvxkgMDrVY2bUkbdwGVzcB
r1444Xj6vgFLwmcd9PrAC0upH+TAdKGxt0t9cpIwsjep7laNgR+kxYBmK+5E165jmW0nNAXGqjp4
RT27Uau94KNlDW9SgX7M7d2wuuN+0/bgk5B1LI5yhbO6iWmkIaf77BmxU2WnBOG620ZW4y5yiyDh
AUWCuL4eUtUXdawZYUx/rvBFi4zxnQhlwNNtI2v7GqgijR90VEFUv/ADWs5LLVaK+F6cMjtKH0hT
NUCeaMnI2g1Ta5MGaR/wdx0EHBm26/HU1uQVUcTrQD1JaCt82aLiWXOBy99fnFO9lhZC1JfxvSG5
4qQcsiRwzWQ8FaTVkB7b35649dGQwTV1AHe8565HY5VJp2UtsWoQdTvNERaPLKfLtp43qxccg+zR
/9lZuFomjr4ATIHCT3IPkbUdwCdq1J9KkG3wHe4ls7KH4mcdbwXGVccgh0CtBvECCNaux9clSYoC
M7EIaE3dw/NXfgrSH8kUubfncc3Ljf/s/B7/xZO46oS80XwCUZY+VeFTvSVeurpOdMjDogjzAUCT
63GgVQ0YPeSND4NhEVc72psCa0vZbtX1LowsXLsLqErIJVs1zqjMAgpKPkixXoO6P/XNlmrG79fd
8piEhvXfIS0c3Uuzvm/HOdbRqEttItAgXvYd6Z+iPui5fD9O5lMiftCTyfH756AB4ViXd3TBToHs
hv6XtHpO2ztgRZbE5eQ9TbHtnGMbSu397bVdO8/p4kFXU4HSCBWn67kPM8nTa5W5zxLHEr7IurDT
mh8I6yLGc8cDy/8bGPmlwcXMmH2thnoLcl2sPLexCnfGkWfjBphidbUvhrXYGhTSjCEUsdK0PzOk
RIT4KFoftchNii2ly9XdMZMbqwpMJ6Tjr2dQAbcqDCPhuTO871Z87Orh++01Wt0fFxbmL7jYf5E3
SI1ZksXoi3xXUP6HcLBwokYLd7cNrQYU2ht1qA3JES37HIO0NsNaJvdlRV88MqBxf+o9qL22Mhar
q3NhZ7HhxTzsfU3gmCHnPnQ9Ij7nITxDIXQoqm43Jo6XfAvkl7bNnHE4W33xYET+MwoSx2wcqPXU
GxO89T2LTVCVEIA3OhMMR3MQHXvN+JALtV2W7cFvwi0Y3+pycrEj3QdSgGvt9XLGNKjoQpez5Sx6
UspT1U12v0VVMG+jNwEIhDlZRdJCnE3XRlAEtvppmGKgAv3nMlCflbDeUzHVc5cs3D4CT79xF1qj
qVRM2N+pPDA4mLuuTU7xrGsKE8O9bypOLxy79OQhvm1Qwi/Pep67qgrtHb1oraMb//y553INMynS
kWF48/bJe2tMhSTDtvBOmLo7K4eYIWmdTNwShlvbI/9ZevMAQrO0FiqR1ZOm8hRkwh71gd7S3vFy
sf8/Y6Lr5Xo+SXk1hq5jyUoaeCXGJ4CCD0LaOiLl9Y3FW/PJy1EtfNKK4zQMBNjqwimxkfWuzHdD
9vUvxvM7AUyPJdCzpQ2JbFaassua/qCqwdmvH+K8dJKp3rivrKLqzQtLyvXMaZUg+KLcsZ9H0yH1
ZAE731meK9CfKNX6D78fH8BRHaw0fTdGspMa2bOR5O9mqj5pEo/117pNXuKo2/u+RNnBOMT9P0E/
HUextmwaeu8CoZlswME8AcWta936RoLLUDNQakZDZhEe+8xP0ATh87N+eok0BUmSQzV+l8zAMTWn
FuJzq6mPWmqeA7+x6ebeiM+rLm5Qq6UXZk5fL8Jhm7dFj6IIm4lS1UGKTP2uy1PlVZmk8rES/kLC
edbcnAnQafClG3x2zovzDX2iIUI4COejTOqqYqvvm4zGYmif5eNtH1y9q9OZCPUZPH+yYSycsNNH
6ukCtnLvXScUh8kwcydPig8k8k+iOb6YfrXTvW6vpPW727bXLgqXphde2QTNUIylFN8nkkWLtNaB
Ruvkrazx6k42DZJ18xubeb2eTBmkI3c96g4apNnsZKqY2xWdNQ8hYwCWieyxxQFzbWTykLOtc4/r
bdbcTUZ2F8TVMW7b2gZUtpGoW5s2QB4QRCHJTBpocfvJY6UujUzgIS/HHwzSx3JeRxuhdm3SLm0s
PFBuhEwP+nk8Ptzbw0MzZe7mnXR10uarFcKvMIsvKQzNMpVTDcqK+6EZ9on/paBkEoTtPoIW+889
zbqwtFieEVqMVvNMLCm/ULGxxe7XbQOr83VhYOFkRal6cYD81H0oHkjH2THomM0rzNZ8Le4TMIdH
HiQEnBfCg5KQJKoexg6K6Wz/F4MB/kE7B9wX4HCunVnr0d4TCwZDv1wOuoAegM0iyKoTX9hYXMdA
XcVjEuDEqNR3NdpjqLnfHsXqbBmgq9kjEvpxCwtd3dAxl8bJfRnnu6puDo3yXMbNzqd9/balNR5c
3jpw4v9u+KQp8nrC6Jbzy8xqCTF12NtywIVOAM/gSlqH6kor+/G58z0RHqxKcFWv+ayM3kOL2txZ
6+LQzUU4jw2ttytT0H/d/rYVx7z6tIVjGsIwRKi88brsKod2oybR7U3CjfUJmKHkc9YPcZBFSBL8
Lm2HFsQI3OCuD/Qh8l96wS4V3869V0rN+nASjM5W/cIJdfILNMmJdiD/BQSDki/PCG4aErS1ixti
aEidaORkGYxK2DfCzoplR8lf/nxKL40sTswx883ftZL7WSQ3VJAlMmO7MbYIeFf8l05CKANo/eFY
VhcrlwRDyB0BCIQQGS56vzCYuAKuDDfpn+8UuHzId8wQXN5hi9XzUq2udAFLfAfitYEbtMUeJW4N
mrHbUzd/8+IRplr0sdNogSDWG1FxlKOURmh4T5MRp+2xUU9GRqPDJNT/kDnKnS4s/I3NubYBLk0u
woBV6GmjSWQjAPnahTe+T9TI9SPJvT2ytdWa26ThNpyppJbXqLiS/GySRlarl3u7Q0X5WHbHoH3S
tGRLB3t1SKDZwOOg70B24jrczMpDpR8Rn9XxBc5t7eNWTWslONNiyQV0JtfjnbYwIGVd0mq0r98n
gZ7ZmSZrzmBVW+/jlWFcWVk4uJgUqPkCKuDOtB/awY5ntcNhi0lx1QqrQm8Uyh4o/l1PFnKQJRK2
UXKPQHrQTO+p6JtNuXGTnU/EhV9raL3/a2QxFDkJwtREzPq+zI1+B7LnA+wemhtEjWmHap7sGqE1
3WiKNl6Q64Mj1z2TvSM0t7hBR0HbAhQlyy5KQ+iKZY1sbt+7RvvnDyDG95+dRYRIBMsPdVR677Mi
OlrZa2D0tpUPjtFtPEdWAgSGAFDOTdSg2xa7ta9KaBWrKrlHhuboQUDkyuqjnMjHTpBglo2Du9vb
dnUC6VD5rWyN3sPCnmK1VWBUGfyUqbznYewKiEImxoZ7rLWHQ26kEq9n1B7/ce2EUGxMclIzrJ7m
EUojvt0kyc6IxYeAnvCx9R5781sfGZ/9xnOa6RTo4GogaIk/QlYOBciLmW2NfCVgXX3SYuSaFWge
+ZNkVkXoeBLFKENxjs065reneHVJ/xv7Ehcl5Z05jl2d3Hfey+CpR6nuSXflTjbs0zbf8J+1VAEU
T4jq0o0/38cX2z2Q64apLZL7fBSa1zZNoruyl8B/gUhzhDTNns3CbN9nUHbtpiiOXJSNv0I2FD2X
XWZ9vj30Ve/S4fueifupFy22jY7qSx5NeBdEmB8FseQAMkS04fyNw2cNpsVjEFI10gUIcMmLxTQn
uZksgTn2pqS3SYa1BB4tq2y1eEZqYQ9s+OCp7aFDKsATD2r8K6UIHH+Ik+ch2HD2tUFffMsSpaVM
XZwMMo4V1bzqgCUEQ77b7CFe86pLK4ub3txygYAb6yzGn4TcVlUbsXJF+2erar6GtbicWmVx28uH
NCA3X1LItFukrqrDz6J2RtlWEnv8YBR267m/tqhX1vbm5eAWYV1V6rRWTMKFWCi7lCpAGtVOmb5Q
4Ny4kK3uF+AOZMTnsAuv9nVkaiLd8gWR1erKZ6N2qZkSkCbtJEV3cu0GwgfB2MWSE3Ufbm+NtbwT
D4b/DC/mtVB6ztOwZ14HDxqzU9/uJsXOh73e/C4IguqyuzLZ2CmrznlhdTGzRVslfmC2hIdItwUQ
vrPA8OZ7aNUKFLoGmTr6KJTFpPp1OtbdhM8kEIv5Nfyl/TZ3zuoOoNAN/EYEELlUFKC7Vqj0mD0P
UW+gVIeYl04NlxJimskWnG6tY5/zGIa+GYMmUdW7dhNQ+6nQqVl6b6rtrpGlO1AyR3/aN/oHmFa8
vtv55U4rv0TNXywYAFTecvBKAHqaZ+EiFRpyf/eNsE7vveKx9ym99aadbBlZm8rZwtxsPgNKFka0
Skr12rDS+8rQf7S9+BENyP2Qyh8L8FsD2ki3fX8+7a9uiwRq0FszVSv8SnSsX49pHMg0C5E/nGHX
pGQpiNI+4P5bS2dfUQ9+PWzM4Zo9hsYhMwuHwtl6bc9MkQ0d+qE/y62Vf8+MsHIIeb6LEl207zLt
K+Ur85hHtCDdHuhbt2GkkMXzIKJDG22NxUjFUveGSuz7c9PStpRqQfx+iPVPoTpZxyyOn0Sl/NE2
onyvZFF3H6AydGcpmbwR5N4sL19BbKM9fN4ubzCUfQZbcSMEwzltFfKxX7JMsxOrPFjFWaTQf3vM
b2I372eATxpPaehU5TcKBZ0WF35ssLjDIwIZu1jVHgDEHMNM33Cjt6f+DIICOgBMjUfnmzxdkvlB
PBqYaj6rp/5BcAwnfPFf4gf1XfQonKqX/Fv9bXz/x+PDKBlbcixkiN8c78I0pBWqd+cRvN/Y545l
xjtZiO002EKorEwlQYc+Q84mNv/ynTtOtdlCQjqeB9oirPKEGNzMF5vFr7eHNPv/Yj/STUOnwKw0
OcP+rveHkea6NEbteJajT375GUWO27+/tg1gJgR+OXPGiG+ipzVTFCixOZ7zKtwLxmuENij4NSfK
s3szQQ8m45ZfGM4kfwaFfbhtfW10gHrnCygZHh7116NTxHZK8tAazjz24VfxU+CgSbnFQ76yVnC3
kgAk2UlOYnnVbQYprOIGcEItaju9EZ+rUHzI6yqyK1JXt0e0Es8gjiEvhmtIiCzN33JxJsjyBItL
7TOdetG5TYeSbVf0dGrmcvotNELxHkIXipZp/ccyFvBLkhTnYQF8Dlz7/GUXloPJCMcx1YZzgZZZ
IDWzO5Z/TPk4G4ExgahF9oV9fW1EVIRcSuRgPIvQZdSl5mBEljcyB6vrBc00r20OI2i8r42MCMMo
cRuO5zb5GceNLfE4sXrH3N1eqpXQO6tfKab6G4WwzCTlsq9WLfIz50T/bgh7japYkpxUC3R5twUj
mR15sY3ZWvMzSzUgA1lWTTVFaLywCaczhYVDWvgfuyk9jcqvSJQdWXak6qXVh+fb43tz02OtFA0Y
KqVFMDFLyu6hz4SSTyEE65Htqc+ZmbjkSjYcfm0WCbe0d8+NhW9IQC0wR0EeGuO5ACATC7uiVn4m
Y/HYFsa5T7KNNVsJGHNZEZq135SgS5rMXFSrKq6m6ZyFbfXTTJO2s8HlmX9+kEAADgcIwAcaAeTF
JbkeEj2PVG08h0GtuoVuETMUTXnqYqJ9LjXyRjfAWtSYGc75lwoBJYJrj1catbc8Q5nOUpYexeKs
BML3rrIrI97X5bSHJXrj9rPij9wF5qwcpEKMchGm6qi1EP0OxPOkNbtAmnYZzbOl8qrXh1TeDapL
dWrD5MquxiREmhBd64SohcmmjWoBLkIkJstg31jpThhgHPyplBtzueKQUIxKNKTDxMehNm+Lizg4
TgZJLL0Vz14toS85RuqXHObufaEH5kFI1ORJnLzycHuvrSzgXAYBtjzrp1OnWBjVtbDODHk6h8Oz
Wbd7LznHkmZbnsazMbChBrhtb20yL+0tHKbgDa5q8IWetdBOd5O3aw6bfUprE3lpQ16MaUzMysvV
6dxpd0by3Df9zpIPevJQNMnG9K2EKlAQc30HZLZBauzaVKZpRpaP6XgGR3UQalDFaberem+jXXhl
1nhCEQ1n2BvWFrPWDGWTjWoxnsdBiuzQq55pZ43a7twUW7XNNVO/pXJgxDG5cC+8MI3jKszSjDOs
cOImfhFUdE61WnZNaBJu+8La5F2aWmys3BhlpZUwlWjvpViyOVm8aSMgrvgCeD3KcBqrNNOsXC+Q
xvNNbKJhPOttbkvqk/q97cBDQE23lS9cifCEdgoGM3k1x+XC6+AhRcsxJvTC6moLIEzl6eft+Xqb
3uHJyOWMbn4OrRn/eD0YAS1PaVAlBuMXz3n4zvOPNFcX4l3V/y97fGicYvHjbatrq0RTFLFvFgwU
l1ddfBINhkDmSNGE0UYC/agocWj7fvv8F4aQRwKNBkfGm70UKZHi9wajwx18r4Thkpe8tdUEvz6J
Gibmxyt2FlvW1Ptq1AXWCdVLdxR+xd7Xfh8+ZU571wmP4xZKZiXAUnKZeZJJPs6aINdr1vgk5Awh
mc4gHFxfBKya2gIMIJF8qsbxFCjC7vY0rmzgmfBh1oWj5woc0LVBT8ynIKmL6ayiH4/Odf4SBgAm
PLp/98Ukf79t7S3bFH3vINxMNDi5d2Dz2pwl+4HRDvV0Lku1PykGOrMDVUPHiPv+WNAyhVhIVNoh
Cu/nOByUoyKG2ZNuJHplh6PVnON02pLbWtmKlN65BAF7hqBi2ZUlS4gryU3DZasNRO6oUNt2ZbHV
RbqyMbCCB0FPMReOF7uR9HHm+2U7nfuT+Dz+2GLhW7npQGQwMwqiIMhzYo5sF9eBRjR9Vcx7rlYe
fDEefUXvzeR7YsQQCyYifR5NfKcM+cZuX4mX1kyLypuTVXrT5i+0hBLdGJk6fbC9OnO7EfY1joJ6
ctvp24bzzOfW4nVxaW1ZxuqrVoZ9qMNXT8bn8nWACmNvuuNns3XyO3nL2uqMktPhD0GGSHo9o95Q
4sM1M1oZzbmQxSMdhMfS0z+O7fckedK8F7qaHtBNMya3LM6luJNp0i9TLn2+k2rvUzEQj6GyJfm6
tmFJXRpgKTk3iH7XnxVM+kRHLX6kKO9V+SHqI1udHqM/58Y0JG55cxMmnf5w3y4OKN+EFknWiER6
/6JaHwxq9mXykFe/NKl5jULVMa0nTz8J3p+/ITFMuU5lfDpJw4Un+wi3z0zGrHL9rbQ62+d6a3aO
rv2svgSaHcAxeNuv3i40IA4KlpySMEG96TAZRTjjUTfhkilmj8RICrAtK1jctzLtFv1dVEi9m2jj
xkPhbUCYzc4IkvkiQFX6eiF7C9pkoyEU6sknQTk01ocp3Ai3b0+TGZ5CrIU0Zq5SLKayahP6ywJM
wGY1jqE79gqMI68Wgthil++9P8b54jNzqZWmQ5Jc6vLi2RpJLWgq4UBMZPmYq1R+ecEEX6Qi3EBD
vC3n/zYFeQvJZJTc3jyzxkkdOEqmc/E9K7NDKrRuq9b3VTPYTRm4SI3saz+jwSo4D/Vj35TP6QTt
SeLkrd9R7u8dNZE2VnTNkXBYk/0CCI9/rlc0JpkkzYxiZyn9h54Te9y31ETlY+3fNyQa//g+zLuW
LQoKfYa9LFOmk1+aeoT47dnLH3vh16y/tqXi9fZkvDaxGBDll8qLVYlJ7j910zflz99DNAPRlUMJ
kk6/N/x8qGfoGbLf4hkE+h7GJbZe0L4KRriR/V3bB1Q6CZqkLGmRX8SypkVCL/ZD3uSgm/VDC87k
rqgeh4OvP9+OJW8PREZ0YUm5doHJRFpOKbEkB7IdSe0efVSX3qPz6AeuZ2043Na4FmeBSvZQGjus
RcLpp9w4vuJo464QDrcHtRapAJjRrUxeQ6YEeD2oatRSrTFnN8gi10sKt6D8N4ybqjTzMlyf70we
XEzkTeaKirqIiEOhVdxhyC4IhAw9tHulRTZ3zBDfKN0++JFZ1QdpKJ762D8oAqw7mzSz8/Lc+oKF
w7N3M4/rDEdBE+2FoL6fo6blW6cx3vOKScTmFVajfei5sOzHjTOIW5DT1blWUBTmJJplKhdz7bW1
2ncNcyAWjyZYg1xDXe5PO+qJnXRnG1wjyMJRBr1eT03okqLpyHjo/ddsek/P02YCfS1ysI6gGfAX
qi6LfdCLWYMUisUtxe2O1cttf3x7BeL7L3584fapKtf+ZPLjjXCK8/dF8DDp9GvubltZ3crwyJFi
4w5EQuB6lmSfcmURetxtq6OXO5pw7nM7qpy23982tHZs8H5lzed+XSC514bEWXGyKTBEXedBCKan
xIt/0tv/qshHz+s+wl5poGK0kT9cczTSHGxr4tVcL7q2GglJF/diLJ6LuHai6kGQn5BX3whQq0O7
MLKYQ3iHwNFokXgeOuu18NtdPnR7qAmcwpQdM5YRazD2aR5vBKy1uMg7bq5cgjlldNdjCxFxDvK+
JN5XH3XjnQ5/u6I+MbNRxHuh+nR7/dZmkrYtyiuU9ig7L4KGnBQjzoo1qxk+14J/Fob6Hum1u9tm
1rz+0sxiUJkVNGUZFOI5zHZa56TROcrIZ7/etrK2YgAF/lc2C4DEIgb7VgwnKZpqZ/+YSI9yaevj
vtt5gpsd/MC+bWt14ubnKpVRcO9LRMtYqjo0fBxfmkzuOPDRp/tkcbzctrI6b+DCRaAHVF+XyBKr
zcqa1gjxbIbHkS6tTnkyqLR18UbWdW000NVAwkO6yKJN8trpKk/xo6ruuMwQJNQARkgmTIq+/flo
Lq0snK3KlLRsg148989t/VOamYYP8h/37XBAcLPmXU8mFOLkxbYNgW92SS6K51E+jeOhER2vPYTt
xoStBVgcjLoMPXsUQecJvUhZCKx+MY6KSOfoY8YY1LZ2Bt+xunG3XZmcP3lxss9a5+i0EfEo0Mwh
48JYNsgkuAahO09wkJ4blGPsCNrJD7dX5y3HBjUZmX4njg08ATLjazN8u1hFo9edy/RcGp/7bO/l
8BDem/I/gvRala4Xncaf6jvolNPsHEL1kYz35odQOAVHNI3V2PYc9ZvSunWyccqsZDKvP20x3eJY
19ZAF+k5/9rdJe776TDu/xHvtX9uT8FKiu/azrwfL2Y6iq3MMwPsNDAVTA+9H9lK7hrWLlPuAvg8
/+njZ1U5Bi+b8eT3xeXtIv83+4uTNGbplb7DdJXfheKd4h20jNSzLUsnrT6m0ScVUvvPAspEo7f3
Uif8mAvvij1UNZWACNT7SSfb6t/Hx0ndydbPRj5U+n01Pfj85dyW98FL9L7w7awpj7VwQtlbqCbb
yzYC1m9Ki1vDWPiqafRdpXRWd67pew9P6O+YnmTL/Usj6XZMpcUw7Ih8Uxvsp94JUOx9qNN87wvv
w+gQgyCP8jtz+KwVwZ161vzPUvkuy1xNzeymUOmIc5MpdrQWodqXSPhV974dwioRbZz9vyuQt4Yx
HzUXjqAHg2GVg9+f1ewdxcEBwkjEoHX/OJPPTHbn5C/B99Su7gzPnYiXbWbHT1ru6KxCeU7AyATH
0HgUnNj/NJoubNxNF7hx9JqLTqmfm6fwebjzT/JOheEN5REmzWZZqpOUfsj3+TthcOTxSX02rec0
eomFxwGea7v/MLyWkh3GT92jHtu5bA+0/cn3ovdkpS5sN1awMREr2CN2BMgmFBZQTqPR+3oiitEU
6oGUwxnGLCB/Y1rv9Kqc7tIyh9d7yORzlEO37Cv6UzKm/ce0bmGiHMatRvPftC/XKyJLvD/JQatc
zZEpuv4QKenKtuvD/jzhLmAwHUnrPnbku8msOlPVnM2fJdLxFUCKvJR2iaXvFPHOGr+gnmtHvbIb
NHskx9LYAuSESR/v4Bg7zsneJIjtUoTJVnCaQ6tXR3PO7NMna6bnptaP4hax4OZYFpMqt7lcFlYA
rlE4oQJjfNaOAtsif1LOfrwbfBMM7m4YjnDphqiopgHZYkqT+V0sPUVP/0PadS05jiPbL2IEvXkF
nShRplyXeWFUl6H3nl9/D2viTksQrxg9N3Y2ZmY7VkkAiQSQmeccQSEiswnNsLPzWPd4o8s/cyvY
IsGoCHd5S3BckDVtyuubCKYf3We47KDYgsPocvohwtP1gpz2uzfROQmnv467l79OTUgoBHhUJvh1
r5mwFpWV8najom891+dqBsMdtG4ymzF9bQW3Lnw8moK13O0P8P3Kw4CugUgKHjS4f18OUY2qiE3b
qEdHyXhkWOYEPjAoAAenPJa2Gfi+C75C8zLCWI6CwcgbbKl7XmLnvHbfqtND0I0fyN/tg0qFqHZX
77vS26Bqcw9RTyyqHnKC4QO7yFgaBCOyqTcbwRLUndLe9xnaoRVZ95mV/bu4bOgEA2yS19CUQx1o
BSt0aaJm/a6KUvRARkaedih2mB5qHrfX8OdhcjV9Z6YoDykqTiwrv+pxd5DvKz8DaBc9K7l8B1aQ
J0EKjSRj0PetGKww7rs+eeniwsjum+ArqRsCtplNp7KkFd77aiukos5Lg82nm5WvvL5LwdPmDgNc
clAYpRWfPL9T8zqY+h20YxRrZDory7jaSH1ZNjIGOnk54x3QM46YH0Mih4HieyN2kcHUo0bKJOP0
qWZEbLy2tUo0lFgiaCjcwM9APjFkmRmWKkGUTJFnmWQ8GRvZqnmxub89jGvxByBFUYiD+tccnsEZ
cemrAD6AkUOr+10O0keFB+ljC55QJpcccersWnJU1R7Gd5HRtWAPnQRL1UjGgaGcG50CN5k+fufL
NfWV6/cXdF0AYAWIGyQr6De7/Cge7bHz1Pa7XvXuM81u8jvOF622TjdoSy27XTCtCVUuLCdMAgc6
lyZn/Y1Lk0MJvLEWszAZV/oUbUEfuXKjWRyUMIcnNLThbSFcWigapWeaBN3vGS4AQWA3/EHhE73u
7AQ153abjyt92fMsUfsIPZV/DFJhCBDJTMpzGOwHUwgJpPEGyR4ls1vbsQtnO9YLOeWZpgFVOboX
u9KYoU8GTB6nbKI82uCOtZcOPnuoP6pfXeJZ/po42RzHr8f2xyL1AvQS1UsnHxbDaAPdxA/0mztQ
Bbi9ORaNzDpboANDxV6lfKL1xRiU+Fy/UwuPpOOb5jFWmN4LQee06Vu3VghYdJAzc5SDZGI6FXmA
MSVOv2dlXT3WDhORbFuvOMZCLAc15Z9xUY4x8uJYxiMMdZAxzlPcRj8VxgVJl3V7/hZeW7MI9R9D
1GurrRM5VVTESOEltdsv7zXVhW8R+E5SrxQ3ll3wzBR1PiX81ABDDlPRqToJLGHM1koN2aq2OECU
la28NoFUfJqQdy2UAcbAF30PGH9/BIvEytzNq33l4WcDom4ykYDaglLNc3cMTl1Dmt/dc2sEW9Zq
HTS0tc8r9uYdc8sedRDEgVTVOe4Su8YCOKB8Sm3BZl2IgTsSOorXqB6u80QXnkHX7bJy0HJRGXvU
GDZde6gH+OJak8DS2XbufnTzQti1jRay2L8tVM5DPd1kAckmY9rxmQ6/CEiwY2zVYomhdGbwtrLL
FocIn0MtB43gAAFjws9efswQZhnjIfwCjbBNakR6iABna0DChUwDZvLMDOWLWpSmIcNgM/u7STDy
ryY3BmQaOgsyIlrg62OJyB+Y4LfSV65AawOkPFRheC6K5iNTjE0VyliSrU7j2jZY3GrIKKMaBqIp
gKAvZ7FIWz9qOh7PhcyB3rAr7PKEyHp0rBoityR3EpPtCHMnVisX3uWIMmPG2BnEDUKSS8sN2FVi
8IfARZEN6fhp075oUm4q2U6Ne7C+AnVUvIIzTe9FbyW+/PSc05txJrABwnFGl9Bv1GRq6qLxJBxv
ZXAnJnYtPytJZ4uZO7FHSQDprP+7EokYgQ2L33MhFCD9XVvbffU4zh+nvbKa5YubvyeJVeZ+G3Q1
oudw7g2looQX5h0oYhMAT8L7ov9mprex/7USiZb86o+NqyaxiA+DWY5s2EWuJG/ArWclu+Agk2ED
uqk7+YH0jmDftrlocr5sgv0LbSI0bxDLZIpfcBjWOLzX/GHIbVG5u21i6TKBJvx/TcyfcBYOFKHj
yxYIrJ33JOrTpiHaYdgGa1expTvEuRXKaSWQSuHxEQ8IeQ+KFhM5YuwpQcOLbFesUzebVTKwH5Fs
2ldRt8DTATl/GewjlwPjiz7NwCox7ECWYeYb30R5QTmUe2mr6dWm2w5b5RT+nizZ9o+Cc3tSl6LD
uW0qOihppkrTlAFTZneongCdt5Wfbpu4Bt7PLo+q/9xBBB0ouo6WIgHEiTVsVAb6rTeqE9rNJrYV
vbDFe8ZKLXWlJDBfv64m9MwgdQ9M2VgcmgIGe30ga8xHizN29uPU3a8W0l6JmhQzlvaAuJdHbvgd
MN0BK7iyp366j26Ng/L4ofJGb+gwDubBKu+Lx9r038Gx5HREdaZNuC2NeCs7pTPYyYZ/iQ7Kq3cY
d/Vp5Wq4uLfRVgMCWtCbAq1H+WfkiQ0fY8QS2L0PCSMRrljTJF08hYGvQcOXClMsXb5W0Y9YCPOa
aVb41DyIW9UE4fQmdKtD7bSdteKT86F+NbVn5qijV4jkOM+zAijH73qjPTTYeYIVmtyu2PSn/iU4
JO8PyP+uHPiLvnNmlQr+cTYloazNjgm6/t5Eu6Selo9xu5LEWzHz86o4i5QpO2RtLsNMp26Y6qGb
jpN4GNcy80tpJrRl/LtkP+f/mRkQvQPfo+QwU27S1FDtwpFLQjIDahsGt60fRDKBQPEkmaUu3HVb
bqv+/+aTvtuMfg5qtbbEfMov7GAHAUfiagCN7cp1YnEH/FC4AgCBhpN5ws9GCrQoq+V1M+zKyUYT
KerY4xogdTFmnZmgbqGpAgJeDwn+3aBF6E49cJjKFZ+fY/m1z89EtP+MgvL5PCy6aFQxivSuL0n2
KvEkyfZZd4+uuS+ZBWoUHfMrRvm5Xn3LKOXysuLLXNJgXMie+0T4Pbnju2pXG7DgWcqe/cCFV/6I
NlvhFc8JpiBrFA3XvCjz6fPvxF7p3IpNO8RaXeEDxmNN5G2ty59iQeoeyRwC5Pt7u0ZQfttbkBG7
9Jaxrjo2LDDPoIRQGTsMzbpZOeGWwxdcETri2GS0tGvqM7JYSQhfKhAd8q/UfyhP4BomqzX8xUs8
dvG/lqj1Y72yr70aWyz+1W/BhmvxDqSWN4UOnpL/FJRx+VKAj51JjKmDxqungJXbFgGFN45CRybo
0r30h+lZ84nsKtv+U2517yM38NLN/LXnylK+ALQ5/1qnNrnvBZkITU7cmlMdIi75t4aUn+N/xTxB
llF9KD/rbLWYs/hQObdK7XvIYPJlh5Yf9Kmjsqn5LisYQu1Ex0FgdTWpiDreZZrjJ8+B/FsLAqLF
ltc7YfMR+9mznz1FQ3doRmEzroGI5pW92rln80GFixLkW7lYzKtRPYs8A54kc1II/5GFd36ix//t
pXo+FZSr5SE4uSeug6t5plAaHE7lUndQhsdxiUoPyTZukRrho+b8l8D4Z6R0LoXzxGiaoOu9i0on
OVWjDyjds1xZfvdYcZ9l8tZxuHKpd81qr8Hy3fjMNBUrWkYDUCrC8rN33l6+q3WwueuF2RsqKY1h
WxF+JXIsnjNnBqkLf6NJbOj17LDz1ZwzSmYAKtFjhJXUzeIN5MwKdQMPeS4Z+ajHsKJNxRMObwst
3oqrL915em74KF0olMY8jv12DrVgjnD47jVljy0nksgjQiHPZfmcOQpjt3Kqza5/yywVqHDnEdkx
wfDAmxTr2sGz1M3YkPL5tmMuHSTAZEOABUUVGcCSy4Mk9aogSppp2OUjJBcHuytwa1yjgVk0ArgK
wHtguIKlSyMDA5HyqBbwcue3WsHpZXPHS2vgmDUjVJQLctCpSB6PJ67wy29VwspOk93fnq0lz5bO
BkLFq6gQO7/mYUP1HrzoNwOht9sGlgLiuQFqOfqqB06CgwH0V0HosIX2TmHKpQOgyJADrLZyIC2O
B7krABxRBAdo8XJhoqLmWi6HucJh9DVqiMUFOftxakGGQIrivMWPxxuUBF+YlRfID2Kb3iEzWOh/
P55ajDkbOQwlfp/fp+RuOA6QJyLlXfTO3fmPjf6Nf7Fur85iKD03SS+Pqqp9o3B4QYZP4AFCY563
bZRSb1PJUGswRNVfoDvLxoeirNAiyIJdtWrJ6L+ufMc8ddTQAUOZB44knwas9+W6VZ4vNpEiYkMl
YaronSQU76oaBtuIHxPfFBNJHknYs2gq4xI2ffCCQgR7RcRxgxNXirbpgFNODEYs2Ri0bKm6laRs
cBtJa320iRVrffxL3ztjSrFaiDVXGCg1UhOm6We3rgETztqU+cjLMrEhSz/qmScFO2US1sAgi0bn
aANVKYCc6ILnwA9sCMZ3vKi6J75/12qnLES8ez4L8eH2eix4+owjxwtgzvJDUO5yOTposyR9Akvx
IIiGWAbyJuKrXMfDQFvx+oVBgbsLrOkgvMXbl155XyiYVmTRVQvtF7aMgeecXIhyecx+lNPH28Na
OILQ7IpmEqRKZhgD5e2jVokeRI7ReN+xz8i8otVKO8yQPCE/sNFkgEjj7rbFhTMdECtIAc6sE4JG
E2N3qBQB3s6xQDJovpVOsWaoELdzWlDA1dA3sf+DuXkikVAGbJZ+2weZmuV9hu5hDZSZAookTCPa
Mat++Uq1djwtLBxwSTOWRQCE/Yp1NVRTaKr1CbcTcw/kwZUeDJMeA8kui9Nj1ayVnJbWjgORHhpG
WCAX6VagsggUuUFDO7iUJiscN01daUYYMabqK9tayV5Kmfv6+9mcCV4wk+grB0EotQsUn2W9VGV3
8beQCt9pU0Ju4oPjpe//YAdLhqYTDlh4OtfbhJUCRduW22XxUybGOoDqDUfqulw5HBd2NUIHXr4g
BubmbsjL8XB8KWVx04FoMQ9eFK2w+kkyQH+64oRLBXighwGvBWeDgFcpdQjndVzLaEjidjxTTHeS
lDZGileYxQ3cYKpap5jj0NRfqhYxoMntfKeT1DXWxwXvnCWCZzIsaaZ7oc7Slo8HP0StcKeiPbWJ
OytRC0v1/X2j8WYQf95ewaUX/4U5KrJwYpCLkK/gdkrE6gWKkoVSGuLwGyFUS2JbxgEki74+ZLIV
QIj07y9ZsA6ef7Q4oreRprEdRs4rM/Cx7nIuJ4qHI2/y7F5T0S69Lwo7YcXPhClWQLALGxLnNbhu
ZtwNBHmoV5gqCnWN2ed2aRY8QlE3e846wWHYx1xKLEEuVkBTSwsqoa8RBBYwKNH7X+WywNM6NOyC
2MnIIjSXe4UblrGV1j4EVSVvJYG/NDxcXIHynUWGWJrFlo8nns3llN/5gT6xqISiHdAv950P5ujK
jdDActuFFscHGRXAwkDEjirs5eZsxrGVc9Scd/nUkpn4WHOlJNyk6MpO+TVyroVjCYicf43RyW55
6ge1VGp+13bA/nRcCUATHrVpGAanplvTU7wKCBLuEnM/E/47U2fSXYvVMECQT0CjIV8dOFLKugLh
3QOb7tHKx3Qms/KQvkKo0/ao60vvcXLfS+3g5mZnAWJ3zJ9QGzQ8AqY/sycB+UyNYK9tbq/gvELn
d9h/rM7YezyoZmzN5QpW6Oj266Ya3LHcgfmJZOD4U8vXqiSC96kmltiuobhon4HFWTcSHANobsfe
n//8LMU+lVWctFmPe65R7gvyvk1WTgz6OUUboKJoLcgdw4TD4PbCPpcCUnl/P2cXI6C8XshVBKcW
I5DjwezjSG9BqOabMeivEx495WB/WgOl0acgNSba94e+nOKWgUmuFHRN2geRniHPftsXrkpztBUq
Oo5+4ml4XA8u6reW8CJYzW9X2o4vjekBZ7QmpH0FfvrHHAIVIIIQH6c7JJpKbFKxh8cDlHLq7c6R
LI6IRLJrS7JFIzT9XW1XZu4epkEvXGYnOamRW2vH4HwjorYAlvN/P+O6iQI0DNBuh7/EkdMhJQjU
iY6Ho9m1aDuPDNZviTLhYir/uj3ddLC+HD5uHpcbYUzYKvY7DD9xisfe9F5bt7hfw4dfPZZpK/yl
FR6a3lOq1YOr1m5SGxygCn1ogLDxrWxfhDA3WVRHcu23GAOr0akEepB9XJi3h7rsvn+mmIoyniyr
pYR8v/t40tsVr11xI9A1XI7Qy7MKd0f8uM+LhOnVvRjzhhzsGww1YvS6UsmkGF56XwamMDxOmVUX
0KwFBkhnEwNIpq608s5zxLjQJ5T9kOrTDjW31m+yHPcA9MTFXJaB1r/8TPDJdGOjYQu3rA2+8Nzf
QoezyUyPW5nsNUNUgAUaR62KfsQutiDo5WzbzRow5f9wqj9joUIsM/BdHwfYMo3B6xF2LWcphDOC
9y4hwZ0hkbUS9NJpDBZEtGgDkgcGELoOpnJ+K3oRO7ghB34HpJiqpgLg4ws5H10ZSOcdosZqVxke
6DvHz+45M0uF+kn2QWYRYC4H9kHzc5I8+6IHzN/KiXKVRbu0A8zPpXME6IRnKxF2BO1dTezkxHT2
+BTXPx4cvHb+W20UnUCmhsffQ71f2UQL1wAF7EK4AIDGeOYZurTPF5IfJTKmVwUVsxAyZl98o9/O
gsyXzoedxQxPjOfcDgrLx82ZUSoAJm3fBH0Coxmf3qkMOBOCAbw3W+h0SNLO73SV/yUqicNivwaZ
GUxrJeOrmvXPtCO8gz0EfaGAuV0Om5tUAMonDqFfSjNbaB5bITYbr37jSktkO7NVRmjRlIDaGQHo
O7KqAH/pQwdaGD4AMszfVdObokEX0Num/srxcPU8oz9uDqpnF6W+inwG4qWIa7JkSV5qNNoJuGph
MLxqD5234H4Glnh/W/L4MYtkBSimIIeBnNOl2SzNU2/qZ7Oer08+NBj1JPX3FaO9T4NkqiqzUqha
HuiZRcoPhDHgq6mFRemB2Tx6Jw6NcPypNDQnfF5xucW74Zkp+jRMwyQo8aJ369TkrEcP/SuSfTBl
MtnJwfVWIvFy1DozR517WRlmERodB5fhjHHSucmQXeabAW70LtMDe2Vwi8HqzBrlzYGqxSH0Owe3
yCRnmtqNj3Yc9H5Iroye42Bfixz+6JfAQskJkjE+Q6rY6SYcR5Vg3P6WxQNfwYMXQCkUGunHvQy2
4bzweXxKa/PdHlpKhbDiNtfXJ5AzoMEFOsh46eIpcemneV0Mgp9zo/uSWI2JiLh2sbiOiTAAZk20
M+If8O68NDCNtRCOBQwofvbIVGhKt0A2B3E4syxRoxZf+aL7vD1ti2NSfjITIAVDwvDSpDeyXTP5
wuiiG2IgQ6SDEvXUHlf7/X/YWi7vvBjSmSFqy/Fsg7rmCEPY3VAY+O0PBI0FvwT0bYZbxRzM0Kmt
r8pUZFJmpDK0U//7Qf4vK6jM9OjoNRSQl70cLZRW5AFCLqPLA4WpgwRjxxhrJFHXewIDRcUDJKkC
fo+W29O8ss7kRB7dVNW9rjXUEqwhRj2sISgWV+7MDrX3YqGfpgrU6G70yMokq2wGSPXnir1r+Xzl
ffuTxblavDNb1MHAcOCUalhldAcL9UmzsRoDCXPSb1V9PJBJl0yg0tFdUJnA8+ixjdol2WZkW+lo
N8YMr22U681+OcfzGpwdVGWs5TGXqvgePJWSyPLkGvxDK6NeNjJTHwJloIL/jTIydAkIfGFEFq0G
RcVxwiquqQotBOx5KH+sUHdnbcrLQmZgRYyeM+W+t7PUEnEHSoS33jc1BaisQVoZ2fyb9HKiMXom
RcVWwD64HJkYqGPH+7AJWvtI+wDVh9Ic0ACgpcLKLW/BSZGNxGbDe2jmZKdC5silolCgxcuFglb1
6IEGYecdq+1adWxhqVBeROEX+3om76WiWMOpUO+uY5TEIhZz1h4LzZ3C0rwdKxeuDUhaAR86nzEw
Qh8AbdE0Qz9Fk6vkx/y+ciF/TdJiI7QkZI+DShqmw7qtOftCng5mwcQN0kowI1whbhVcGJU4w+jU
PUOOmdNYrJmbEx5BjPnVWkKgjy64EFac5HrpLq3Of362x+Q0n/pCgtValKAev8tA4zrokvDoR5He
hJuVuRWufPLSHOUp4PQDj2QDcxOa0IK9WIFZpHrs+q13Hyd2qzCmKJiMOG5G4DKy7vf/zzztQX4s
M33WgIGz+VCfemCYcpA1WJsGvYi+BcrOEBfwNZzd9Ta8GLJKbcOmnEC4kGWTm4WFLrIozT2PL2BO
1vv++/bwli3NlWpUPlBHpkKZWLcJTgsGbtI+RMwT670F1bfgfeV/jYyUAP8GDgP3MGmm8fihXzjz
GpSt2rAYg8mNWsUoo9CMy5DgwGWQSKw7q8z1wkuMjnFHjrkr3rqmXqm3cPNYLoPb/AUgdgCZ0gzR
pMY6JRNfjE0yuYGTm01g5MEGrUeV6T0E99rW0x/ah+wu+Iqfb0/x9d1tNgsGFUhWsypaTC+3C5+y
Dav58N8RDDIyaXmbmywoTkJpVC+VLX9/29zCuXFpb17ys4nm07ZJKxWxaGT3zPRQv+c68qesIQPA
W0wO8iUr8WB5YjGhoKyDtgbkbC4tFoqQ5kqRTy7gi5Zs7qtjrIfzfxyReOQz0lnir1zqF2PQmUkq
KKitMNR+j1YHsJ7vREPZQgCDrGUirsAGPz77xwrdMFIpftwFE6y0Znbk9ceJoJa1Od7/7sirb3A6
3uk6CECM0BD0lev3orOemaZCADrzkyZmEQKaqdRDsSQ1YA08UMWjs+Iv10ck/OXMEnX1BW9Iw0nA
ELsipF1535DTyZAmC/IKefKSeY+oxppVZ/MsqA8LzsFLQR9rp2lXAu18K73anWefMR8DZ25b1Zla
A148uZr3Gmq/42FlXyxGurPfp27F6iRETRCU81qmxb3q/UqEIw8wk7j29l3I5MzyEdgKuOaDS0+m
JjSrJK9OKnjNYAW6+GvaAA+2gdK6oVjHjAhbTkcgsLItENr186r1pePy3Do1j1C5rDsmgnV5K1mo
HuipHljhvtooZqgPOj5A9/TKEPfRngHHFlLsZK18uBTxoCU83yPxaJU1KgKlmcflPlSR3MaqTeY4
WKrpW5JRm4XDj8jNyr3eKAQpZz6xepLl+mqyYyk8gD4TTSccWPBx4Fw6E8pfkFANusnNfzWtHt9X
j9mJf1c6Izv0zyiB64Le4UWS7frjmi69vLgAZ7YpR1MkEO6IkM1zS7MkYDi0K6c6DY733bn1HdIu
UKsigu3r76+F/gucTUarf44kMp/sw9MTBN91Tb9PyLuvv9qPNXFCghovqXXz3UX/g+keqgNvSaCq
enjqd/L92p1yKe6cz9wcLc62IdT+FJBLYOZS5GqaXeomIlkJOLP/0zsd7S0zIxHUz5BOvjRR1Fky
JvWE2O0neykPUr0RaoDGWDYxC35i9mnf1kTIatCsyYWZKHnppFUboTzkC9btj1mKOtAAxAtERrcX
LvCX39KwHTeWIT+hE+JDCY5ZshJdr6MOBgmhy5kodO7So34/AZmWJwaS6jaiford1s22yd/yyaMt
ACzy6BeBuyP7RF8wQr4WE6WPPFd9Kn+xZmDlOl6J1qCzwM2MhkzMgCRm/3x75hbCHMyCp3Zm6f9B
vV9OnRSwXVaDZd21isCcntOSON1v8RFXqqTWwVY3OuIz+tNZMORFSB0NpxX7124E+5AH1LDBEWZE
amqZ1Bf6Nm08Fx1CurzlfzGH+C37BB7J0d60fW/kj+UJolubeiPpwok9rImvXAcZDZTsc9MtyMUx
7VSYUwPO8wpe9lw/jQ2VQR7gJDEnJMiQ0Oz5lSfmT5ryctdcWqN2DWiWOQ3ClB4q1DlhjuE7lJot
7cjbvSlZ4X1NEgt9UsYAesKQPN5DgoecDs8yeT5wenrqncFkDd7qbBZNAZPJI+7cXo/rnYQGPKTO
0MgIwO6VZJMWTLGSx77nBllJxMZp1zADC4WpSwvUlShki8RrBkZzRRtakC+1nT8VZv3UPWtP1SF/
yGzuBCq/26NauE1fGp298Cweemnq5eGAYdX3zW6y4elmpgMJpq+1VSxECqRDwNGAni8gvelDU+2L
IB1UvH8GPiRteUhNAWSjXIxIf3tISxsX1GGA/kPMDR21P9f58yHlDVrWA45x05F4e9DUOMIuecj3
BUtEB3Lcm+AwutKTuPOP3oFxy5XrAT1QVBQFRQOlMSR/QAtOK21ALLsbykJgXAYpOj/8zIqOJPlI
KgGUUGuqf0vGcAlAlg5jvW6y89iRl/MpQtti7WQnnC6b1J+ImpVGMP1lw9s8rnNTlKc0Y1XxRRL7
e8HznHBQW8KUjFXWSNT5fkoiZAlYf+2JQl+1aKPURWcY/aLKUoyvejyqkRHuZQf0wAxc9Pdtr7ki
jPjHEkhVeDSl4rikwi1SkUJWBAz8ISGdy+uFlRiRUe2Q0k1waQHRh1mR3EqP2qnerNies3TnsY+2
Pa/ymcfKdStGbQvbmjCAROVRnmxobvn70BmKb3/iSBF+3ja5OK+4voNtFPUcMOxdWhxz3lNqqKzv
ucbmJaMcWMK+RLmP7tD70VHClT2xPLsImqh4I4biWLm0l8c9D2ZbOM8UJg8JqIDKDkiN2kdazRGe
gvSBB1eaB1rSXZkfo+QuUYqZg64DN1Iwkq744qc1HrWr7OLPrP/5JppPPeEgvi5rmAMtIEgwHr1t
u4+fxh5RInZzNzokh9Yp9iFou9amgz5aZ9Ma/pozJshw0kw6QdND0AxK6HvQPlT76KN49l6LYwv6
Dt8dtpNg1cBtu8LTaDFOtBYf53OE9rZz49Tac33ZjmoB46WJt6IJdd5j+i7rQFvtQ1cKdFzOx11n
sg8H5tQxpF/rZJ13EmUfUk7go4BmOXhIafBILiI8tr3o732IA7XHOrgbvBPPrZE0rZmhNrSQ9SNX
tjBTf3fbSV+JhvR1ACuIQhf0VgFvAMrv55V0tmWhNBNmuCAh8KrdqxdWjt/GKwm9n/QLPVGQT541
m5DbB0H+5aYJIC6Ed3YX7CMHPBCWup2MdFvvpc2eMeXPep9D9mSrGdO+uAMZ2tFDlmazQbkBRapk
r6GmfztmLG0Y1Ez+fA91AiSZWrYy16K6Df5E9Q11QJK3RjN+VK9q+TTWBpyn6k2m+qzduCUdxALT
Jwm5ndvfsbB5Lj6DOhNUDTKMIY9pSTwP+rYT0YQ7kTHidivEdiStWLuq32KlZ9Ub0KlCIRDIM8qP
qjRQypkTYx/kpNdjnXtuMjKOZApQn4bUKZqGC1M8DiYSDt+QJTeCEoQLXr1GbHZVhPnnQ5DehdQP
0i8/954zl+uVZBQCuQ/32vDASyQTDr1f6Uo4kGATH5H83EtrT4ArsrrZJq5QEh5geOIh53Ppgtyg
CfKgjeE+rV3FKgfAB6xK2UaiBYbvbCNollgasveYhJ+AL5FABVm3kasra3DVvkR/xrwbz4bOJGnc
+/IU7gX/vedqvUC/qFcf05OXonq/a4tHHtJHmSmLrc5Iz7f9beGshGDJ3EMNMS/U2Kh4OVSBj1Ct
RPtYflZBUO9JusR5JH7LFUj4cp6ZFaNx2+TPAXCx9WfIlAKxD+An5jwCdSMAQ3VZxEk5AOiZI0EC
fg0dPBs6b3YnWZ9e8D+//T69jkYMh5zIMxhhjIBA9Mgs0Mcw4bbyxegdeZ70SUdD8aYlmtHjYaQb
LC73O98okCiLkBpbe0/QyVY8lQGEmpsMkJgChID67qnQwByMFth9VzyGjE+KCp1mm9uTcxV6Zxu4
4c+6xjwwgdR6JEHQ+V7eDftWAWc8+CPiaC1LBJwafUjBCHJ7IFgFwBHjoIy0DQN8YxCM+1F/2+86
Y6O/VMb00Zr+BllPXv89kOeQvKWYwRfRJEcrM2zZQV+vfnw8aoQjxHl7dD46EhjPHanMh7s7gRhb
t9Nfv1Oy7S2RyOSE1BAesIm+mZtqDpyNf6yM705//27NmEgk0Xv9Wz6KEDgQ8K+fnSXh/6tX1gM4
1HWVxE5CDkiySUek6G1XsJ974zUjT25CzFa/Pe1X24CaEeoKp1YsOlFHHzNiT/WjxBjsx5DBNVmS
KI62hqX+Yd6nd8DZAtB1SabL+1ZUYG63f9uzuhGTXzlx9p9vjn2/N/ZHpzLxl2tut++2+1XZL5uV
PfijO3LrC6jjNw2HKO05fIH81hiVK+vO29H6sqyTaZiI+eTB7IgtE5uYG/Pg6r82rknIiWyJ/W6o
+ppLzjvn1tdQh688iqKvTPgasPmbL4perwz3+op+ub40+q8L5DDSehhoKidAvwIOue/2i/mQIQ0F
CDOc3pnMeicek/AOnEKskb2I/lqgXxvlvC3PAn0NTDeXlviIvDixaM5FrzMP0QzwEgaQO3oMPhlv
l0NxvmZ2Pnp/UDqOoU6xRjYkrn0GlSXOOs/zMxGfYf3KsKn3L8ecsPouJnsNO/yRYPPp8IEXy7oH
By5xbfO0td2HZ0HXd0932IGfa8t/fRJzaCeB8rn8oyWMc+FyZryu08Yi7JJ9yqM/xqnrJxDjGuVb
mD1zOCTqyEhZ1w+NbNz3ns7W6LavSYO0WW1o0Rqg8EriAXEeiqzo1wMvJeC2NKBCYZSol5gp2b8w
pDOMxvF3mcEcEnASZCqRNhFOJrDNgJNKdTBBja0CZo9gaVQolZbWd7RvnrK1tv+FOQIIV8A9Dey2
M/ksNUfIR2Q1cID1Pswgqxrkpb/HYRQbXuGxtsZ7jclLfmlzgJeaTTU1H2LGa06m5ekhVpLESMYs
sDKVD81MG1O7r3NmD6o235zCv1YTlPGR6K5HYhd/Q7aK8vSBFycl56N6X+RQfaiNLn2IhjW6i/mU
ugwasxGsFAiYkCL6Wcaz7VQqWgAiJBiBnAoXP2oT6J901MnlfCV6QHxqvgrStlBphWghGl9n/7h0
0CHn81KomOERt5pAJAla9CbSeiF/J7Y+9+5DZuBjCoaE1SGA0u09hmm+xlGVExvQJC8g/ZhmbtWD
CdUIq5R7q7KSO4wjE37nSfw/FF3bdpy4Fvwi1pIQ11egu32J49hOnGReWJlkgpCQBEIXxNdP+WXm
Yc5xdyMh7V1Vu6oqu9XEFq0xO/x1WVGOx9aMzyegvnerI6J/ZCzhKhVsgIoy2CxMdwykyi1m+XTc
qD/1V+6ZKHuB9BvWbeMCoU1JpL+lE3upGw+T0fulDMv3LcRGDwuziMYRsXB/tkM079ZsnN2vOmO+
py7MYsjr5Xwn277vsq83ZdL6qVz3Y0MM0UyJ+MtZPSLiqGnGtg6QmCKx+mqKUiMBybcqXWfZxBzG
dN6LfxOyGFDMMWbdIMpwopKYU+b6anJnsl2SbLbAQWSxd4jtrbZh2WdRfi5MY9T93moMxCHKd0VI
FfM+DhXiocc+nQLqSxl2Ri6Bodrp2SYbdcvPys8IAS4hv8km4/7AVriqoVIuzNKD3aWQ2RNI4hCZ
qssuiMp9N8144KUu3Vw9FjE7n7TaKb/nVB+v2yLhHuBNuX7iS+XCEFa6vxyKTN9PoRw8gVVOehNt
+ZQjg8pBxXTC+qvO2+0mCDFZt6TCxQGBqeVQGhlkP6272G/H2sipFz7a/w5atnQoa2OXAX7/SIlb
WBLimhDjPaL3I+X96lT+31bCD/+mC52Bf9aZvMymOc6rrj+W+2C+LrtmUY73u8/cdEMmrPo61gTz
SPlcTnnHBLfZ4OZ6P4HYylj0rtVEXT5GOp6WvcU5Fq1cn7Xmy1vpFvg+T8XM5quy6+i6My32xYwz
FY8nLyx+08rdbY7rSHuTkTzd1VvrkH1AEu0PjNr8JyszZ/fMjAqoqnU5UhcweSK6ZEj5Rxhbm85F
s7SXPGOwzLUHYS+WxVH0PJTjceetr31nt53QoS0k/21U43+3LGAgSWS72zpfHhinMbpx79lOAwIX
qhPrNU3Ok36qcjsDdzuDuiwr95DNF6EFUl1I+01KRMt3G6i/NGRqn9lg22oKXQxACGEyQVOfEHLr
EAVL+N8SY5JTT5BJe1sFp7RnWW3wkQRCqGbGalwNxcTD4GdMjXfspD49xNn67KnGbGzztGeYW7tQ
PRsgGOVZ5D2YmPDriLb9eoykeol4jC+euPa2aGiZey3C8SdMH8mB+QyIvKfkBBc3G8fez2IW31TG
ASuWFR+7/GiBZfkw4febEVusqw9ffScwnsWK0nr7D7MRGj2SZefDJGa8+g63n+yYw8wS1PsOXunn
aIzrAF+1S1fvi8HM0BHlO/USjlXAqu2/hz6Oe5qpNHeTgsuLrjHOf1kRmtci0amq7qLQAh+IcRzE
6c1I9bSC49jyzYq8wI0h0JQKvwTgsGKEKfyo+IVs9uOGNyUsTwQF+CCl2r6ta6n8p9DkC56WnDMc
aW2u/iwuwlTee48vOp/V0vSuVHTus3XOp74wpE1QazbjVyg7NhAiI4YHOu/hJt7VhSr/lHaM+6Aj
b/GjEfcFMeJo6bca44tpAARR/Wtrh7rv3I08e05m+VXP6vi1xk1yTOeKer1T/GNRF7jcf9Y1LJc6
FS1nH5sMB0KbO4toekyhdFJXOLBcvpQaLngnYXcCc5r/IuqlrTH4NZLywug2zZ8ggN0fiEwjuBv0
g7GLhEnaF0XCQoTYxupCqUjlAClpRJ9cnG7tYc3BflTUmaK3zBu4MNtEEHV3TLnt5nlvXrzQqDEF
zM7udcXFO1dbnd1qr9X3VrPM3jftbm4nOfx6U+VmYH80npm8Lka1zRPn7SxeCoJTY8h2lcP2/RTx
8YA1/Ac+hFGuzi7V8rSfm6lu55G5t3ZF1BkgYbm8xTzbxaeMeEOhFCzYDZNTE8bscOr/ACEdU8fo
6f7dfd26CyCC+dcBWepbMrAV6/LQlC/e127rG13br6dbwIqw9SjLHlPFDPNLtSIBtqqhPZEV5oEo
z9Ph1X0Bg5sSKzGt+pbNSxU6MW3mq0VAOrmjlc8qpOuk8fmguGn6Sgb86KxQ9b/Hrjf5fJZbQPjb
ghmDN1JasBUFG7f16djX5mmtVgEl/lYbPjCz5LKPzeb8kMdySnCaiZwPnNBQdXtiyBLSk2tBpo/4
9j3F/lz7CgomPEYhlvGLP8b6KyqNSLsFB8b5qPiW8Hm2aBJmv9209jQHitxzZvefEELXr2aO/Cd6
tihwQVOEy5TtfNhPexw3fydVdrxIiDQFgo0IaqClbA1YnTNlF0K8k9f148MGy5sc77hsyvt8cmvs
WS5I+45RkTPrmikP01Bq6+FdmLnzn6kkeAgjHnTdkSwWv1hYM9ZrTP8/8bAqBBNq4LjdSMl43Jeb
bUMPenCeUaH7NL0Bhm/loPzOYx84I9DLHKZaHqYkp/olzC120apI7fqwkrB304c6e8B5XkLkRGpE
83GNzd2P7b6+N1NFVnimHRkk0svkxK1wa6EvZLLT36OUx3pRoqyfISj6QE5YHeWwxGxx3V7FDS/o
DLXYMAIMtUMWTY6AirWG/wvCy/EpNz9t0DvkGUqaw1ruHrAW5DmrEKr5uFOPSMDS47/eDvhwwPmc
Gve1nhst+jCuO7lulZLb4zTP2WM2TusfLcrlNZUhHYPjC2QF1bT6+dJOLjZAFU2x37dnUShEVqUP
dwRkULXYkQegT8PyQK/TQcPLUrgwvRkmN/vcrDufvpbO5d+UM4iEQhY13R8rl6eA2zzBqg9TdhuZ
37U7CNDcYgTNhMoDx407thSHIkOV2id3Ogg73Oq/m0jJ3xOh3LpPmHyJd1DBzhM8EEVLr6PbFtR6
qEGh5FEMfoyamypcvaTzgyuJbi+m3poVo8culndTnm/T66nbnA/Numn0atLT5W08RjoNJI3iG0ZN
TBwmMi7FpzrUpxjO3a/T7eQW2Vd1gT95j4YGTTA9ZNC/sqmtp7cR7xDSMTPIwobom0hQYUnUT6gW
mjqmNyNNyD9rfCszhPpg3x12xz/5WNH1Op74R+RuUi9mRovZtZDz/mA0O3jPMFDzitTk83fpSMMv
dGzUiwJz+GBCg14lzIt8m8YSDp/WK/LKjgYk8Meli7JyyZs/ABT4PyC6UnqFDWkzXbWaNpQP3pb8
Srg+1557yue+XM0k+lmHjcNccidP7USO38USmgYxm/vWDtLNyHXLKos1tLjEWBczHAUQokzqDx8p
BsuV8favWsz4basD3S8bjsalZ3PZuI41mNcD22Sn+TKqmvEunAo0b9JBXXGQkb2fRT19FlAboXAh
W/4Fd0i1dLJJ+qdJKHMg6AtoKtIc8R4d8oRXq5rwlLsmwm4U/ccS0n/U1eKFyhF+8qdTv1ucauNl
2wMOxllsH8lk4GS/57qsUARklfYYLUBeXDvvHL0LYae65AK3wep4++KPWr2vBx1vUudgdLK2vMmT
NN+nTKpPIdPhhVgyjv1SjLS4sGDpPy0nQG643wSWA35YAxFlIe8axmssqPEVv8G2anMXvvlDP+Se
rOEyl3Ek3UFOOJCA5y+KYS+chUmwCqi/58YCVl9aBLE+tNuaPUwlGuNLecjtfcw9QHDeoMzvzgX2
PB2i2TFPt7u8OS7I8m3ri7QGFrtxUwHjb+VYzEPpDTEDmplTo3Q/QRQBUMcU11LzlfeZQDjpfynW
eOZsn7hHjTQrcQui3R2OLVw/T2i/jL1ZUar7crKzvGNZKPIhJ3bdX2poMxVeTNxZy62YMuTbYd4b
Ti/1wpZeEw/Dl1AASiHTR6WRswU1GjlYjfl2pJ43naHNMXe4O6sfXuvyO3MCDcdaRIRuZ43YoI9x
IX7OvG1VFyspS3AAkNpB7x8O2yczNfCOm9bzUuKkpn1uQbh3FS814Pe47XBezpl/nEpMXKtS4Ve1
RTSfcj+rFpUVbR622R9QSlYQ2nZnA5usTpL2ANk41z+mfEbWyq6Th/D2SIr2yI9t4W0MZ+Fu2aYK
xJQvZdUVu5Kyb5Y5P1AT+fR7nOqFdCy0ixi4q4LBtMeqX+D3mv0hjUcqYNUGlYbg7KJ7XzW6xaZc
oGBt4fzzhgnC4mVfomsuxW7rvduy6Zg6q/L6CTl15dynAkRJh6Ft8CObm1GJRsjY/1pQN/CBKELx
uOG/nT0J5fKMGTO07YpJ9V/Io/xMJXIGL81q8UqKSjeIMUXVNPXLLFk9TBh9wAyF0PhOZRHSF0K4
sFeS46DBibLVX7Hz+FuIvAFWR/iUDbRdDKSBOrfPx2Eme1lOTCTDVxQPAH/DxC9qKoiAbZOc0UKF
RjywM5dLT6pVx76KXn/2FciFiQoE0aJwOye0sUcoOx4i4R0qcPfdsUW8wnOrAs40oxwmRhJzUyAT
846vZEtdjrdh7saC4mGpfJX/CWUpuRblhGOQh6ZNl7Y6+e/k9/PVzbFIAxsBceD/IsQjnqyFyTut
zGdVomnFU6+zt5QvxS9qmCEXxFpXmLOkklVDDs3BBGvg6XzHaX2oQU5Curux5qkaGnR2P5tlLMgl
iko9q/k8qkubLfxnQrcKWMiXruy2FeVQt/ClecZgroYjwZJw6uY2m9vXWHqGHJpZ8mXAKAzxl+hh
yV7kOILvFJhUKOutWZCJXDTTT1oUQT+gmYAtMg4f4JZzk6FdhbDyhI3wuGyILkp0ohck7Mq7NYpU
X2Jc+O9tCeqLAR7N7/JNsu1uU/u2vq3ttOCy9mQ3fQwaIpJlU2r6aqhGPliDBMZiaIxU4d5RZX8c
0jS4GfeyfZ+UWs/+4wpFvuxJVrTBZEXLMqlipXfncmzyZsYSmaWUo95t5oMuvYFpDNwfwXaV/Z5R
+lxNAif3ocn+bHNqUFxLmMh16GvhpT2aLOefjKXWP5YWOXPgCVvwIxDItqj1AeDfYeyYn/BJof7j
pMwxJbvyArbr3Cm2dhW2IKD2Q4x4XHmxhmHnR9H0dkYfMAAbfsefO24YtgHixKfSfz8bZCn2brMG
zVgGqvJZZWQHAuMAR3XtgemOB1bSY0ZF5WwzUHhQYqYLOyHvqS2QgLhLzCV0dS12001onzecUHuu
HyuRj2QwJC6fWavatUNzhNPuJLpgfWRTIXpWT9C7y30y9WU08K7snNIb9Jlj8hRH38wukQp5vulo
UEvqj6GWLrEx23pk8IFDAMIO4r5Be/IfOU3289xKR68VqmuHS1MWrBux1zEAXnnXPq98akeA/bJ+
Xu0U4e5oD6pRXUr8DMM4HEmMnfLmbmGl+qel2/meZ3nCxEfIjr+5OpF0BvCOyqEojqZvEATz2m4Z
dnzMJe6/mk24xj0UBd8z0QT0F6UE/NUCstrwJut0XRsc0V0LAxyceifmLK/op1eIw5Zir548DL7G
m09LvXRZPuOM9RIrellEJsDRp9rvfRQHaXoxwv8DfpiV+8mQ4WMuXEy26NBeA+3h0Z+/mujZH51Y
BfhGl/lb2NIOY7IdtVFf6wIvs6m5YV2qjMQd2jL1O0ikoPTVR4UPcNAqHOD7xD7kGMbr3jmKaYCl
XXCOxRnN06hSlqHvCvVHxK80z2NMzXlpyIEg7EUoxhDCMx6ulzgO/ltW2ZIuFMQ8GasZoMHZ7N9z
Wi7spsnpnppmM/OQDHCabuY70U+tlBW/q+qw02ueIsuvIgvgg7lUGi8ZHVm4guuJ8CIpP7zfZG7J
NGSBMnEXcLZ/aUuxZEM+VwCYACXVc7+dpZmfy5SJ+TEyoadupxQOKjaaNe9kauYCyXLe/Wbc0XUo
V6KaS5tDENqvVM3NJWxF/m+DQVeszSm30M+odvLLyabd9sHm8XsT6vBZJRNwC+Sr8X0+bfafDJ7y
qF53X/oh6KVEAQAXcdxudK1+xPIDgjyghLw3bWbi/WoI3/o1UWYumfblXQs0Jw0KYwHI2psUvath
r4553XZR800jThfm3UUFI8o4Zc3nzWWt7zaOqsp04cDRMCCwgmE+NOHCzhLwGT/Z5XVTcgFkHE1V
34RDxnQvUFg1XUjNYQH3G4YBHYw+IfBBFM3YUzURgMsKzOq13SyQ4Q19GR+WqcVE21ZmcoCYUwHT
s7x43IuttnfT9NFabDDLpN2IKwJidwCa0MvVyrqebgdsLL3Oj38Edpnpw7JIFL1rMwP4bPk6xJCL
h8xXKoNYJmMAYfAQJXJscQOizCrWRxMkoJwDYOnnghTR9i26tjtbsXwfkERNIrBvZT457gm+Qukh
KICJBOx5TjP/bniDM3BK5B2gjkwDNYmhYNIY+kQpsxnRtRi3dH0+omoDUuSav3RuK0Rum7CTW77W
uFpFgtR/gIkH0XcoRJTpKfbo74DlQlWQCl7f6gRc+IdndvyFigyZ5lwcM1fduq35fmcOZN0B2CUq
exBUb/F6BvyrA5MEDq5hfsvh7gNs6sPvpgEslHyqB6j7G3st9V69yY3KhzgtFcaM12Irl95jRvZ9
CodcX7IlTJR08SRzjtDEVkImKSGg3hBDn0BZ+fFRIOEBw7Ocs7IjiwnnYOV4rEMNiPhHmg9USMaI
+DpVavxR8rP8vY3i1D+kRpn5ZccVUn7NcWmn+3OUlH/Btzz4cJK9xNUGn7r88cNofvwnGntiwfS2
fqIIWAu9bpfJ9Hi/AszNWA175glOIT8tBqewGQrdfN1ig3GBkQSF4oQco35Lq4w41pTagbHme5qa
2C/OKJgnNHvlFvyPm8I8x+LYzf2UOwMfZrTVm35bUkaxFmuo5mcphMiGEmUuVtqa+XVZzAwVFrql
8GfRwjUAyEEWoM2HyENVnyzT5YEB65Oo6zjyrO1x70W4i/hQTv7BiazOcWBrng0ZqtX4AHsQ+g3o
uHuCE2YQN4kqgl8mG0T5lM5o/52WxiYMhOvCfWYLgUsCQzQ2EGx0i2i9W9OApcdfUvdKBsQ5ueo4
lsHv9REeAtgqHNMf/hKo3Kh/UrtN6/ueqmUG8mAqjO8Cgcfk574Wd8vhibpzwUCf3MEL1403CHsl
vWxibODjB7ME/rDKE8vlQ0Z+otatRCcaSeD00agSfBBl58d3KrBccSWwWFEm4ut5VdWPAOz2/YLK
tAxDo321dwW1UHdlOSCPHo7A1fpq0SMtl7nBOTqwSY7btRR0Gm+YD2HfihpVCh5bM2fD7Jb0D4fX
J2pIv45juJzQkLkbjWER967dC/140MZXAxe1EEMlnZq/xxNH4r0YUd6MwPgSReoUrglX/sdIRaCq
OynSDWACX3WtYc1PTPnSHyrb1/RndlM9/gZSd9QvuF4ZmpCkP5SJVqFI4nR7OAtjanBX84IqVgOp
QWnPs7u9KAyALsvNJypGQFtgBSBWTAfAMVu05x1OKkv6s9Um/bXBnOoxKzkC6vha6+d9phtkcdnJ
UKXZ/YSjILfItJm3VZ+vEnXIeyZQ4PWpqpavINFB5fQyMyl7aOc2NN9XpAPflu1ELXHCGGu5TyeW
p18botZh2ompb0jDM+VzG+kML5FV7v/SmVVQ5Ka4yG6lBanuGr+45zruourS7uilEsX5NOazzi/r
iJLvwow6Hw9DLKKixhbyyEJb8SfnktRPwWyeAIsCEIYitTqqHgfOzh8YC9a+lshJAM9hFMGAJZIN
4G8rVQFI+mgUEE7XcLQiOaYqglbnfb414isHbwa9fFZB/unD4l43b9JrQHU930PSAHhB426sunU1
6Ij4SPJ3PMzmCzqM40m6WP0TWixWZwoebvV8jk1XV2r/eZatY52C4e125VvFJuyCeoNIf50dANJo
qxcKHFMBL6hqTH1sW3N0AAGS6Wissq8SkHvWQcU54rjXI+6CCNT/6No11bB6JXNh8W0MplFq3NF4
i7Y8XWqc1l9jWvUvC/juiwgOdVhGPmzuz7O8nxdgT5c1odPrqXT4TnOx2G1QRSB/taLMdcW60R8L
z8yvKZcZbHvDgWRmFFjF4NF0H5c9t/Ylwn0E0SpVOL/7RaNUWxtdXk6etqM3HwUm+ItKvvPqRFOu
Kg6qp8r5+C6XvYTS4QOod2i8LwdEDzNq2U3EgR9hjkOQS9XifSjsWwsOGhiVmxOUhABSdL/ztf2R
OJSV9wuKf2QtEvo2zQEc3ki3zHZjDOl5ySwgaJp4+DWNNcp9Pi8QblAgZw+7FrK6RqrF/bjHBEoN
nBA8KgBlYh3RyGOPZkV7BwqoREEjVPUlAQN4x+XAfkPnA2aoARsOjm08i6+ZwO2Ojsmv7wwPcumI
wp2O1CCVJUDuc/6r8nvzeV+2FQwG3TbZZ40LOMRYbt9dS8YX2GzDK8Sd7dfUjJKA2gkp6+hsAfQv
fgFid8zUvmCsrRQXnI6oStQ0ld99Hvl82+qD33iBLJ/Ogof6dER94vNlmh/Y0TqwM6YQwfYVKsD7
oy0UYiPBzvyZanAgHcBP9a2aqAYQBtDwFVYQOl4g/d/bXpqEBCpO+c76ckERjR4ijFhpnthDDcs3
0W3HHH5zojFHiUsZQC0t4xbvUEOGAiA9qOwe0/IKpNlaHOK67iP5so0bqbt4AOfqG3NgfT+SEtzN
rgYQhZsxE3TEXIFLDsvxTYZR/I1ru+l+0oglh9+hq77qTBsGizZm3sH2nxqBdeiBe70vjbnhV+ef
J17MZ7fHub0JhooBHMSIwWd4Qb/a7cwRMiEdNlUxJ7TAaoPrG17yZO7WTSygNtIo3/i2n2qgvD30
pfQwieoJS83vUzAMnnk1xlcIBOQXha/57KcyYkfsH6wGmmL3w2TOfAIwMP1JgcPzfkfV9stt7HxS
MgeE06TqQdGP2ZWAIKY3xnmJiQ29VH/1cebtJQhf6beDgWrDHkzrvXfYVpYU+Xf0Fh+QeaihMQuT
No+b58sOwC3fUQ+R/J4viDu/7KxMUKJVkv9CVK57kStwhc6hW05X4JPH2B+RHb+yQmt9Td6uP6CS
QNXTTOVcDSgrsxLyAL8/xDzBUjPGKWyAIedtu5cqxfUqUPK+1Zyd209ITn2GYbHS7Mg6z6Ch7VWd
bdfsmOz26PcWTHPF0scuE1s476qY8+IOfEXOQZcTpe79GpK+HtXB2I277MzvxNKq7wKvGsJAGluy
f4HFOvoNQ7XM/kRtOUFdAcNvUEmRIYsuEwaJRSAmfwKA19XNHftMLouJDg/QHlWGNgofDTC/hrjM
ewrnBkigXfmFQBeAcnAe1+2hPFHJDjkY4Z+VBjU+jDijyEUvsoBkAvQ+pOToPuBgPjdj7Jsjju31
PB2cmQoJeOrWCrpsmC9LG0CKOhrkAYCAAvIm3HuNpqzBbq/wIAOEi7LHC+F+L02jFMThJ8aZWh8z
+rChtrdXpjxA8E6JTX/TE0ia33D9jzXiokk293ZFpsqlgoLAg46YFBtOO68ZkrRBfdSDPfEHP+FM
K9rHddzFt8UDP8d5MtZfylQVf/2WyHhxDV1pN6W5/qfRFMP/hngCNhhM/LUqRRbvBMecCOTQaEgh
ZiKwQE57ESQoU2cAGTRcZvuljAcO2SMDPHnFeHK1X7DtgAqAqy6gozuTxkB9yPCi6pSpL8zIeX7e
SwNstAJ6AiVEAXXNA+rWAgZhsxlh2DoXUBCNuHJVv5TFrHtm84TKdWvKN0LbM4A0Tmgly32T4O1V
vUU0ey0HlMaIhFm/jJiSTwUkR2A9aw2qzjf0m8zpB8+xwGPn/khxrDvThIri3G5L1y+8RfPjUdE3
XVYDIo0tON4ecHzzL97jA6KR1Tswkoh6mAYYeDTpWy4tbvxGRZddIJ1axYOdicDGPDlosQAZRXUJ
FbrWHgdq7TElNSU2wDd9xgNKQplBqpwdz1PcKRheC37uvGT5Ls6LX1XiXw47VXA12sFAfSkZhH8c
52mo/ZcINC0OujQnfzBrUPLZVoSTWyiWPN63NgKuV7sg2RdIqg5+N1dLW6PdPPRTs5vJoQjP2iC+
AcCTAY3Oas0rs2kmCYxPsc5f6VjK9r4xNUgXj7jfEk8YMPP3ia90u2mqgNG3J4lfGdqzquPUpg/z
Xb4vw5HamG7taGrgdyLD9LnJ1uMPtGKAwwgTdbhC5jdnN6CVzFylPJv9OiaQraZI8d/AMu+vNBu1
GbRp0tFnpx15HwsDgV7C9wLBgu7ui+LBT3cBBq64n3QcEZG2oDjvodEDXsTLADiCAIICcqmibnuP
hMumR/0RMYeEDALSKXcCkW2cXdfXSXEg9bho43mhssTcxDa3H8IiEqt0k1vjfqLLmV7qYwIfktfz
nvc7dAwbkA/YbyGTQ4cnC57/vKpsmyaYKKCw+CFC7TChN6/NeMUiQwinF7C/ncKIhhvWuJoWqor8
bAF96HH71Ao+y65oWBSX+TDYTMqxA6Iyu5njxwKp4tbVNt/D+4lfaV72Ecq8iy8V46/Bgz3/MTWZ
LCBCQ8r8paRmQc19LCo8W4wNPG2Zmt13mp9hhd9SteFtC7h8+3GbYR470R1WtusEb9K2G9Mq5jel
wND0Y4HxAsDAIHcBavFzfEraFKCL6lryDjxGpe+hlTyKB71DZnsBYD0f19W3mAUNa3vQKyrUproA
xNEYMcCSj/dpnuxzBhLL3CWMs4g33wLMeifNyvMHjauH//G6btwjTRhb7gQSkI67FGX1iZra8ds0
HursNU8ULqUVhChP47FgRhuqSnhV+fMEOsez5kS/DVJh/paRmu1IbKhN+9m1WeN/FisT2F3FFPOH
E3UODF/Hwtre4seq4XRRgI6EYMTDF2qhuLXkWDef4K5Utzd/gF+8WxbXSmClFaq53u14f25ggnff
MZUX9AobS5EuGyvHFrvM1RBklHvBH3QTsSsjRFbHbTOk0v/RjZwz9FoMQje3tq0CJ7abI/vWFFKV
F+GzUdyg0jjkkJWBrs84lZcvq6K4Bg2t1/jlf9LOqzlym0vDv4hVYABJ3HZuSa1WGmmkG5Y0gTmB
JBh+/T797Y0te0e1u3d22SU2A4Bz3nQKbk8dKj0V0XM1WJN5EOS789M5rqJTPkaUt1Np4h+2hS/7
xs4DdmYfjNq6hj1kTEEB3ktIQ5PY2c9x8h2GPnS1q7fxVHuwp+Dw0TFLAQZQbCwTjBQb98Q40ImZ
STvB3tw/WVA6/YW2ge+j3gzRJAJSR8lxiJ34B0jEWFkrRDfuvKn0HPkrA4dXHAeYANhkVWpnZ1XK
GndSSCLYmR4Zxle+VffOXi728hRUUbocrDlzkr0x8N+rjglYP3I/Rp4z4DovYEk4tusVWAzALpIX
mg364wGbVWA1wwZmHDW+ZXqf40NxWCNO085FStIF/cGqB0tfs8wRMoRL6eUfVUE/tpqd1pbbURnH
33hmkMBEttP4xKZNVXbt14G5Vm1GCzj3FrFMvbd409FMmQ14XXpWurPmHMGIK2vPWzudRPHLKcmx
KpqZtkBH1NJtDgu7r9EeT6uSokevhAl7a1NWFaHXQ+QgwEsBfaAxEGjhsFFQn9usav3sNa978VZ5
rWnBHDQ6PHQXinFyYxC8whB7wV4y6POR/oiMo7nNPLa+rGvTW0iTctxPFVTPMavcy1ruxcTaz8rJ
h7bymWnoa89v122utby2FiF6Gjcc4FdWbDl8BIsE3HZkni2rxrv0V3pw3BndSmWHxwoDwHywljqD
ki1jCjKLob+XCqKjF8V+LdWmipBN0AYy0OjoDEvsrdKm636XtbP8jv0s87cl3Mr9UvugNWqoBDbg
KFie2TlwGrX0ofeuggzdt1E3fRutBIO/qqvuAUC/OauwTSNaoG5+TAn0GPdpW+llV9DcL6gJW/dX
xdckV8A8VDap7c4elOniQy76o426SIX9b2l1s3eI/cHm5sn8yEGHZkZLLoG03iFR+hTVXeM/dDNM
23pQmS7XUdWjKNOxMCcyMgzpK1Qo9sGelSKrkPE47Sqf+uRFpMp5pTtrbk2Jxns1jErka4Pa2D5o
aLefluNlDcJxv9RrMcs83sC7dngKg6w9EXIcY6xKMkQ+M8TBtwAhYH0IZjRCHxq4e0AaGPDZoh8v
0ytgCq8l+bI0YjVMdYiqLOab36IZG3sqQIcPLtetAF3o/OlXYIqlxRPXNdaujw2qiinp7GWPkkzc
GFZPvqmUHClheRcwT9KleNVd6uwJAFVIA6qwdLaVC7a2GZDscs547pweIlHrGvgh76t9Vadk/7Fc
cVYzES0D0gkTcVzc0OLcDNzCENcQymshFDpF3TCIhLOAQwuFwZTEO3/IQmdtHIoOFlhXNdteOMgR
Jx8Clxbroh/0nWHCmlajW4JVGO2ZyR0RH3hkZhoeaiMxHboyM7cJSvEKKI4KgjCsjCQMDbQ8bimN
s4OllN2coNDVk4L/L7aBN1jo5LvSl+vBKhb3mCFHna5gDlgN1oKselumI7XA6LYVOtYMWGjtp3Fb
UsQH07fQpz9ag3La8X70Czj8vFM63Wq/9Oy1WIyA5SuH9kFngkJDBmH1OvqyQVI7m8g/OEPIb9ZT
d+v2efhL1pn1iCQnuDORRmvQdKj9rvgx4F9T5hTFuvFHg9q8Dclyog2Yf/QBM9S+T7oRzSqoZqdb
5X4WyzvICjchSK+0SgeaJfZs51jA0fHZQS7bqPDRGm+16OTyLQmBb1cgUCmR1L1LymnOyOhi1/mL
vLV5O2pdS522NxctzTuQeFmsy6VNmehX1fFDlGkq+pIv6wqihG/flfSUuyrtuseEIT1MfZkhE/d9
H1ugnZ2IvrPfL+GOEnSJNmXUAM3pjhW+DpYqF6cqcOeDu3QxWtu5ryi10x54mTvPre9BsGg6zzzF
NGNG14veepigw2WIhESowSc876UoOzT+Op8eLcvr57UJgTzeqt7V9CtNSwAfObaWTfo+OzFQRj7f
l9FcofHyNfMnggZfyc61HT1dlWxxT/Aw4Q8tUTcei7Ab3lo0FMmmlR6ry0FfPB5SHZRYpINuNvc1
Y4oYLZXMXfISeGMy7ni2Fdtg71rPpmsDf5vF7MPrtujldDXWcaQDtB2eezPi5jCIsbSLxTGVgVqB
IixmF+SR8ncmzesLLJOrt6Cxw4+K2a8NKuDKfbJK3X33Wktg0YKYyraVHw2Mt02X8L5r8ozzlp1G
7wo/sy0M7DEZUwg4GujZKszd6BZBZtptehMSVUbZIdtH2BSfjL2aQnQdjD6R8qJpQLT7uRRvg2eS
u6xLXMZnuTNQY1HQrt06amn0ponTCTXMaLWki1d96GwuTo8WBGPSz85YOe0afUj0NDIYq0EAm6Yx
RwIb2ZbOuLwugz7kUPNiUGjqKgwYwMnFSyWa/if1cz6d6lyD2QSjGcKtpZ06Oaa8hV+9bPL8zRPY
QcCk2Hk2ZhhBK1ytOUJVYy3TppNx0m/9pIvzd15ggjSbDnXYTFjgSb/lNC43vuvl7w3H45k5oNMb
GtxcrsNFol9qbSO79dIJ/32Y3FbuenbOlMbQb61vdn5xyUE9c0pXdaTmDxcPwzlnNnf5oXU2WccO
VbTYoNdLGXFGruDyuMRQmevUz0AVYHnBg7eYaMriCJocdT8pgzyx60N/cq7yaaqas2Vrzb42LaO7
Mu4IPyK1dm2UDnaUu9f9LLtog0Bw8MnH6Y33IJvJI9YjYxM4LJwLDN+IxxQtXuOYZK+Xbsx3ide1
xUF2cRlcGY5o6whGDAFqM5FUrHzb6+0Np2MidrEj4cdjmjEwjzDuH9JO0a0L6bXPY9IwFrfxQxhf
G83Uo6/61N5wGBaEpjrY2pFWJNChfRm2bO6L39w2s4WW3Id7Mjsk2Da/OpqRxTOFY0Jgt7hsGpDh
ptq32qq9Gz7HIN5OPX38OrYBwlctTgtvzz64DOsS/6x1UMJGxdejCuPx5s2wjsVovRHi0D4WutfD
veoK19vWo4g+/A7FSVrIItqMVZT8jCcvcldx76bpaQpmC0AGS1Zy4xCJ/AGyoT5MHdAC55OQ4UNB
ty+QmqBoy/c5dBkSY5jC4THC/4QUIyk7yk8pJ9biEkRi16X9nBxHifyXfUok40Zot513xdiF0Q3z
PR1OrjF0mjvGoyTpZtDdRb+X+UEXvnkWvQIfaTG/jHWf23vb1gjew6hR9o3xF9ifqVpm9xR5CGB2
duAsFBq27Zig2VaYLNoBhU+BwA0UrJqaZC/TWTYIGmq7AQ/wZEC6Y7bMXMlCZFyVyrNOtg0sG7N6
bYkNGSK6eSqhHKtdCSCwrNsuctgbVJn/TPne0FPCnQa0P3Y/bEuryi3OucsQpkxko/se5G6HGUi5
I+41CbZCfkWXLODP1GLjaPRHAw/2S81ehYnQIdjwwZrmKk5WjRUWwBjNrJ/yrBeKItxyrPq6F3nO
FlXEzYvG9AZ5ZET9ujSTedJiHtwHNcWMgqqbofru6HLw1qbsR7GSVWX735ks0KAcTVHzrpxkKvkA
l7EFSswoppz1OMk53LkhQRh4dYKl3k1zx0RsT9P+IFNbkvMIUmXTMqcgNAMpxPUPr1kAjvuw7gtm
UUEAlttuDJfnOVHhXYlZSVMvO1lwEsCV5VXkRX18Y5wkC7eouNL85AldxfeTWy2upnxSaYmSgfJq
RkBZT+H9jMTZfIMYt187AUO0JcPDKrZJj9aFbToJOGjBF8ZVXA3khlS2TJ5Im8sNc6lRWUPzTFN5
diPn4rfBczfSADIrYxsVFqdGVCTZD4h1AbyHaGBQd74mLO6xCAmMXPMlcr4grw5f+y4rn/IAjgcn
TVkCy9K/2rsuVz5fU5T0zhohbH8D9Uv32tVeeYv++WKtnjpnXDn2LF91IJbyDv6T6mkiaDneBHZX
voFbuZxicJFofwZZ45ywAd6Nn6lsJZfUxzNRXQTOIrXH8AY9AlRbMQQd6iiasGId52muOJcbuP9I
8l9/A//G8dEHRap3qY9UiaoDoT27WG+3G4yfdnmK7CKxtykVLyKYsDCIIgvhluM5pmJMj2OQLcNe
iEq/ZbDXRK8u7mzo+22TroIsaX9NcvLfEtE2bBOVna0zE+Z3dTSG322sIG+BlWmEiDFu540dhJ3c
VEONPVTbdf6mx8Gyr1Np45NAyp6aLeO7u2M+9jJcRWjl5I3bj+nwPdNyiJiOWQXM9IBM1ZvAT1E4
D56F+rdRLon8WVW4cOHtFL5QVtd65WNKIOUpivGlofhHD6mieeINBUM0XTwbc7Li0VNvmbyX7Rr7
dy8o0qWeN01X2uPr0LnAg0VZT/Eh9BoPz6i6OO8gkyjo1xYUUoL/cS4d/HGhvpfauCfQin4AYy36
H9UUBvhtJEgocBM2muUX9dL0PEG2Dbu4aShHd3GAfrZa0UuNG8dPClLe6O9ovr18GtZhGjF+omvr
ytlEicZmUXlJ+VgrP2mQjpS+Xvcma4ntt41Vo9eIqnt8m3xsyjHiikI9CjfCapNHJhx41vXilLbe
ZNMQzbedn5TUvrpR3kYB8seUYD57FYsCcYfWdv/CKK3OXw8BjF9EVI2BoQunlygdkvFlmRbAaO34
6YC06/KZjnHu/QKu4T1k+C+jgxiGltqbZc1bmhbXWUMeSt6kZ5gq4qHM2gStZ5G1MV4Ajmi5lEpt
7OLU7RSsJoL6VFzPqcLa7pSp99TGbcv8xtBBiOPHcQeeFlvWwECiYXiC+K3Q5BR4EMD/0yjaBI4e
rxkPwzDumid5pjvPz34fYSkCiarLtayHcdiGSybMamAyOZJjS0Dpptg9vRW0pnMNNjK8mdw242oy
2XwqafpSDsAomvaVuUg2YaHFPaPhh+TW9DAWR2g10xAS2FU/EM83tOlSVrc8wGwCpUPbCg2Sunpn
q7yGZzCejcEIWSMeiXrRd501NMUmLmo6fkvxI7bS0+G76w7YDYBCUaGXnjNQiseEzzK5c8HzzXIo
W9QJF2nnaJW0jyKsBPZdRIJrYE314gfK/6hEVvPvoNovfSHEDW1suqxrWKfnOKJkXnvjUmMdGKL8
vsPEZq9CVIugvIBzK+Tk4CscSmh+G2DmH+y+bbxDSY9lkFcyubspjSZ7Jd1iZr3HiihwqqUhOKWL
6O8YCD3fJY5diQ0Uddnu/VJNv8sWR8oqkz38IdNrh2/wGM03LEgcU6Fb5PJgd6jwrzXM5Y8yj3At
LLlr5Dbxk/yBWFVDy9+6w61soOkvcgCO4alry0dv0oWzJSUN5WS8TNlVxJw2HHmVINfFb2RA82+7
UVWxBaeNOrEHW4i/IumEaAlsK23ePPRIJODg8umy9xRFJIJFvojyyvasdtxoKRXGkZh5C/dC0Iff
eW0V6iv2LvOb1AGvvaHRGpJ9W8rqZWIKmkTfldXdU9Z4tbVLqyK8TcEnOVtTwYvlRhDVGQE0QpSA
ixShyTwIPdrU3ru28US22J2KyRu3ZQWS+byUMr4bJ4i9G6BO8cCw+UJfZ8oH1e7dxk1vx6CT+jqq
3Iswe1B2si0mqneMSPnyAxsx/BF9DoUNbSDEM0Rx/Bp21E78H5H87QbgurzdpGYsIpeB2mVKcnbQ
yxiqdVU40ZmMq3TYmkl196M12e5Rwhbb3yMduU9en3Xvi2ePLTqloUlWXtHQsiJYUH2AgKLMrWQ1
5Io5hEEQ+fNRi0Is17hh6vAef/X86FY5gogpa7HdXwqz/qprgmTiNRbY/HB7wKZNRRZam6zRLQLK
dHSjrSNKDguEVNEBqsB8653KfQF6yZgbNPQZweqdH4brOIn128KodkTeRsxihekjfdeL6l8VlRwL
cPKwo0yIT386VEjQiB04zhp59GReRisfoPIGdsUdzI/r3XT2RF+Mp6i/KTC/YpFTMdsRTXy+UXM9
eas4LJFMG4CImjNhgSIcGH+Na4J0TH/nCer8ezWOSt0FuIZQ+QVj/GCBGprz5I+KcAaX1qYCdbcQ
3GLojIilsipENSUm1X4t2lq7B89NUKLl9BTBZobYU+vWi7unKpcG/9yATQjmN4i2xnOFd2y7uoGy
SQL92mir6/amLPCyJsNQbGyd+j67d1S1qPOZJ0i5JV4bswj46KqpAVwztzzY4L0XG5sutyATsmP9
TEu5NplDHzd4TnIYCzaLK/zwEfr2NLfG71Q7JbFLkF3pbY6Apv9FG1cRolFEhAOtwEiLgHM9mW8b
XATPo9Mjnq16aokVY7zH9nH2lIeeb0FTys8NZfFMTTqkR7K9zM88waC0QrDUsj80gfsqK2u+zcXM
R1indZPvTDs036ZsKh+DtFiAJMZ2fhs4rH8aZCr+xSg13FVJajUbMrpnB3W/QNUbhJN8lNGMhlDq
0H0pkuayFcxBVK4x3VUF74NSDx0g2spV2vYk6fQesrCN4ncGq5m96FmSNYHiSqfxcx8lefrooueC
/2dfLR5bZ0q+5WU4zWgV++EOdFg3fIoLZpohFqE5QAgBxMu4L+VO2Nh1Vw0A5K9gps7cdO6S3fZz
hEMXx1mH4gVr3FNBBl2ERtchuoVRozMmmzkt3vqlCTFcjhZyVY7Gd8Hy1htEpNVbAP5O+hReRLPB
zEGOQTWKYA1FPb6QEDd7eBGz7Exev2L4Xigsse8pMU9oI5IX1Ego6mWzZMSrEt3xgsXL6B0RxXG7
j1A9xQjFu7x9XzjHqcFE7j7SZ4bJunQrtP0i7fQ92pMpvUK3xBD40h+n6ugTLlPfLEU5HNpFa74S
KKWUb9fzEUJDDLyQ3M8rCLre3OZL7b1pB9HpKmD2MSG6egTqthSGHgRFPqopoOHuyaNJ/4HTo+z3
ZaTt3+R2tM52YvYTU4Hg6JmaaeLL2xicFIU9oWbLAMMnFolZpGkgeNvGqd11kDcz8encgHUb6KV+
BiCD+omjsXph061uJ2oCsQanDamWunTQq8BL0h/sAIO9whQ2qZuZ1AoIYydTV+DFrjwghS3zB49U
AMNt1qCBeuhDykSVj6fAQ53FlteQIpq2lFSrNC/YcEwhO/+bIZctece2Eif7yjfZDfIpV4EvkmzE
R4s2owGwnA6AK2176JKBWAWZIaJc+07GTK3ZE4GzXppgxBsgK/XzorA6GVgEsV+6cJQU7O2sry9Y
8ntKYEWORCFwv+XSUWDn05iE59oeu/YBtgqPWRleog2sNLf1beFWfb4dgkp+77N4JnSY6uwcwTxR
yyN8+t7YM6YW41QLpLmVzhUjjmdaZGVyAwNQx0UFcnTRboDC8yGwFFosjsJo6v2gne3bqlviM8k9
2c1g+/iwV2xwOn8sse2pWz8YK5sqrc9wfq+FJyxb3BLCQhuxq7NWRiHS3kF2H0vJPD69Ab1FLrsq
Qy8Ypx3zXo013CPHt1v7LpwH/FV7O3HSEk8PfsAyflAzCQvtdeiiDKZTpN9y462Po14GGFRwh6dH
pvmFFnObpV1Y1Kk6ad/9xl8EHSCqp02emgZjeuUH0S6NGJ9TbWrtOMSSZiHVNwlQRlS/my5uUWbC
Wo/jyaqVpx7RqC/h1qnHkcpLpMQouHUfRKvBtedfLtkt9dUSUXBAMXhN9TSmUdlcJeyEcjMwfeJN
Ed4k7jr4/Itbm00+/GmZcozvnGBWMDehkysSKqe0GI65VQbLvnJH5j9f8kQAXsa4jN+X2dflcW7G
xD30YJ7xSY2Ef16R+see6XRLUm5GkQXTY8+aZhBxFfg+3gwSEZ7bwcmW6y7MZXTCYYTfyqFBxcUF
J4oYwmb1984KQR62rFXF6pLUrVhItiAf2noAPMG6M+UQuFcWEZvTSpABw+pZyCggx6hAnBP3aubP
QqWbFZ33eAH6WuZhjmWFJE7Z9h0hvjnK+mGyF6zECpoA3UX2TRrtvzuYaDgvmlE92M1SMdDYAfKc
IRgxCxVlRmXDuVPRiKtIrvIgmu+8SHrmDEHFGcaK9L51bsgIzpg1fmssYwg84HWrK0tq9WNK2vgj
5wEs2wRhuABoANnZDtrvfpTJSPk4eilAaFDCIkXuyN9Mo2XEOec5y2uzxFZ0cPLG0gdIvOnZVMG4
q3zf6fZ9F03mtpo00SshqoJHowD6EE/gBD5MUYPrlPSfkW8lyEk/NXyBt0vNCXudBAiAEE+yOxAY
lEVb6G59WMqlb7d139YP8/yf8861p2+tCxW30U4Cl4mBpvLXCdcN1smo7AmkXOZ4TdrBmw5RnScv
hI6kdA1DqW6ws5J4MnpFvS08WwYr9BZoVVOJGH0FgDvUB7b3hj3LM6T/LElyD9hl6xVtO3BdJ+jA
LsCV7W47nJiPEPkQ1G5bWOc5SQBudVxiXY+MGn6Po9/TnrKAmm2GqoJWHby4BiTEl3YbYxGNCH6o
7eE4gaFch0uPdHpiRjsDVMnwca4HtwkRW8cdCgoBQduyoMop2yZu03FrcdQvN04AGIo5XUdmPXZg
06SL2AsNSUf88F2h3Sndh12YXGxabStuHIO7AALBArdr9GSmjSjpuNb0vwIFxZyhyArqDkNJbAha
gJfLVnHnuPXGyePxFwJ6er8I2SkhmUkwePu6C2KMJJzX+5po0WVLOph8SFoyEzYkd5h7MYYQ3UMU
0Tih0uM7K1C9feuj1oMyVl23CTwQZwR0Qt8TAJOCZ2Fc0DcBQWPPcz1O0W3N1NmXUMx6kzvOYF5n
F+IbNH1WGXUvrD3rG7YWuyyBoKgctVEryB1RrYkJJeDFzoAityhPULq6RAwgu6A1s3FsavnSXNqe
TSTJCeYX+015VN4SfdMiwPUMfSsfg0bMG6zl5twaXewW5K4xanq//4mJHwUP/hBQeHL6aDYWwF+x
pYsXZ+Jm1MWvDFu6AoHMcaxj4ba3Fi4nojtQI6MkRDmBubRZoNudUhcveTkW0XVYFNaE0rsQmzLz
iQtQdsg/q0aScjbKcTm1NO0/aswGWNWtMXtIFi0drHSYY1bokAcXthKF8S6z4fn5zlR3XQs7cph8
onT10HgxOEolqu53ZZvmowYa5hfoKqRJBzGYP4wsdbANVTudS6CtcZVWkat++cKCSHJh6PexnSvG
N812/0iIhN/gHA9LuqK+qUr0Aq17NXkaJqWrZBIfa78Ll42CiGq24eAwVydEe39tX4KGtnOdmDMb
q8m30E1o0Wy2A2t/mdzm3jblMI/X+AGwTYwkkNjHNsUhpmiqUQOKrvvwg0BNN/hGlH8Hfq083LEY
O4JJEShlrIIlh9cwsbKDXw5YwVIvSN7xDWTogjs19ucknvzu5A7TRZ1m7PTk4aFIzvlQlt5JmGiC
NsHQkuY71AwhH+6YYwy08QD/SMGA3xXOizvUQ2i+KShMQEyQwvHIPzv1KcDgYB3pWoyDO7ivi20L
F1WTCIGRBlAiRam2iqilrLVixli+0wWNEysrhRtcp9q1nI1fRGF0xS5Hkqd0rYuUiHA90mjMMg53
yPIJMufDb0IiTeIF3V+/lqk3uOe4gzNIVviJ05FDLcGhodc2m3X5AAa04NBk9Jjcjb2K64OSOfZE
KLfB3S1kc3rX8wj1dkGCHT5ejt8NremSrNPC7n+OQ+velR651sVaDaA8p5lBg0RRVb6I2DLjuW+v
kdqU3nebQAmoYGlZ4z0QVaKf0UwmGKoDtATeJkP0gibGgSQEGyRXpXpOA+P/KNho0IC4cBTBYjxY
n9En/BFhW1BsRo0YHU049OuubPI+Ohajb4I9WT2626uRgoUDESWHWotM5w2KZ1+RqDnpbLiqqxJP
cmK0e5qmWMQKlDqx3Y+l8vSNU4Hufw+Qddl3PQJEYr6WuQ8fsqZvoxuFVRL0orEsctIXLrNvsd1a
322vMzXzfPlrj0UA3n9QrYbSxwPjIMLDJJ575caJ4va+t/rKOQ5gCyERTI7zmDlpTBS8cCiu23xE
32NdDJEVZIS4ouaNs+MUs2IPCW/lodc2XabSPVEDZRAmbzSYU7cnNnO4M07Qdtt09AeDWLm34iPO
4lisG1PPeLqwItjWdQh4T2hXpJLoPsob50fWWHF7bMK2CdGnK7oQDL7+G1tKT75QD2VHmlMcmhyw
IXBDKLQOYUz7vV44ABtcdGWSXyVJJvq3UFBvgw3gg9/W6dy6t5J0uuRQZ+gRCEYjPWolAfIYEFxk
cf5CUMsYX5S6UjzUbdfUZxu+o95o1+u6u061iN4WXpk44haKqdkdS7rtkzc0PkT10AF6mJHEt03Z
JV55B2w+TVeuj/jHMq6PHyDw6ggz22A8KsVJjidCp5efXmhkiji3zz7+HLRsX6I/PydphgItiRQO
x6/zKXg4N6Udon/qT6iHh/TRKcptiRKPCyJxEqvFip/ipdgNtX0MD/16zZv6YhqT/c8cbycMHURG
guEgTAn59BNavwqaSfETmGo3E3cdbwkS2aAOOZVHBlas492X0wUu4az/uGvXkZdIbxfL4qdAVIvb
MkUQD6exaOet0UxA0QixYIVHxgviJkBaodjV8qkddpYfvFYY147CJM45xqgQrf78Fv4xPsJ2FJpS
5t0HggjVz0nmciBNJ6nr4QT9sTXzISt/qfg7MV1/voz9z6jhy3UIe+dhk/0TfnrSy2gPDg6l4RTe
T/1TvZ6nY3CS1rZfB/ZTWp30xo33JXEM65ppjufyq1Ek//Km/3b9T5m5ACCJQ8YCDtR3OuqmZ6Kp
3GLqm3/K07hDYH6AOUnsXaK+eMD/fueAmIrp2A73/vnOg5RRfKIfmL/SrJfhdiE1g2YnFnsSCBQH
pWzwFfym7QR23jYX4XF/nN3fzmjtmjr/4pP/53MAgBPi8rovk6b/Mwn+L1G5usfmaUguO8HunON2
B4V2ytqHP7/tf72IzfAGvu/Atz9/VHC07lRgYzjZXnmPou/aHR4y7/H/cBFaVWgAKjPn8+jxvIrd
3vcicyLM9ln59i+86/dh4n4xAeXzvbAsKEEwBQYKXFGGn9arb6lOhLIhSyl90faDE3wL2y8u8Xlt
cAlbIDEhTVhSM9qfppvbjVFMFneyM2rUpt9qTKX+QRcHNBZ/fmSfF/vnC336FCmhZR9SlZ2z5r7P
H/Lot6M+9HD+81X+5Yn97XY+LbWUmQVLoe3s3OkPJ/0ZqvPy1ZCur57YJaT5L1+xTPICrpInVnjr
bji7HF7zFhm4r7/YN766l09vv7GmKJlSNzsH6bdI3kbeT6/+Ys7DVy/l8hP+ci9EsU2eMjyuMbqT
8S0vRWQPc/e/XC2fX/2n8S6JcbFaCa5CkuC6sAnLCL97/v3/781fXttfbiXFLeAhA83OLgaU3PpF
iCD2yy8+r8sj/+sB+t93QmHp2sJh5Xy6E/QBjdUIPztfsshWEGdXoseO++c7+deXEkLGSw5FH63b
3++ERg5VMwNRzklzDkmUzYgctdOfemy+uNA/jofL7TiSDcYNAFJc99NqCUxli2TOi3Pa34BupN1N
OBDnjIpwaV5nCWoHz0VK5m5xzlHwPSfg2y3D9QQzk6DAVISB/fnWP4epf/5Bn9bW1C/ebEX8oGRx
tgUhaKl0oHrjjbYajHUMU3n58wX/7Vn/9Ql8WmOMwIj8DlDobNTeea/IlyxDeM0vn/Tn8XOfb+zT
QluCFtC0jYtzToppiXIZvx3qIELf1J5QPYUBM592AQ6IP9/ff77Iz19s6Aaceq6N2PvzFzuEuS1w
hxRnVVln7JPo6u6I2MMPQHyf9Zg/BB90iuamvPJvSkKbgMG/mjPyb8849MLLNAOKPc//9IwzN5HD
jILv3GySYZtYzFLB3y+rr271coL841al7Tv4DCSTfT4949kOI6SHfXFu+wcg3xWZaQVNmv0arYJ7
b0esFoK+Yv3FA/48syVwmNxEOeMLCizf8T9tCTkSLw3ANN85xHkI+tiObAgGNGfmwR+f7PoaYDAD
sBmCfeh8TG1xd3kXCGBmQsKaA6jHTpryi1/1jzPq04/6tBn2aTpPBL/NdwP2y3l6SolDUASMDaAX
dr378yP4x6Z4uRi1tUu8jnKYnfH3/aohA1SWEU8giB9AflZa//rfX8Dn719GQxHD9LlTArJEYiSb
+W6ExXNdgrqt1z9f4T9lzt++He7hr5f4dA+WmWRIaz7fUQ+t/PAm8X5yz7devh0J74YWPxIEYlr1
xXv6H65LJxYEkgJMfVobYL4kIFZmvsurW9O8Eoq4sS7mPXW2QsKQPqaB0Mmvprv9Y0FyszzGgAmB
TNCmhP37C+swtLRw+sudRaR0X2KQYE2iXDl5yRdr8t+u9F+kfVdv21jX9S8iwF5u2URR3ZYcOzdE
7MTsvfPXv4uaDzPSEaHzPTO5mABjxJun7b7XAjU2h2gTFBkgDrmXpJaeV/V+yR5FHwDsAJbyojXQ
w9EoRWGwpgki91HLhlj0E/bYAmNgD7RfBulK4Ofi4SbrZtRU8/mFWZSn8MjPX4MZlbDRI/gREBEP
7JGvYz1pXjX4T8DIL9P1czkPBpGX5xyByPNIjyo8TxyV5KM3CX0vLMbglUMjxaumPPtlBWAlEeUZ
/tjl7Otzifyj7oBIBb4NshIIOkiFlmLCvRb7kT0qOdBVE5H5rD1ZvaQTSj0pUL82kijkbo2ynSvW
E/cb2b7SEZEFNYEYW+/TCCWticOUsO75UboZGvS6A8NNcoEnordN8bPB3AsGtKXG6QBPoTcofRhM
z+xTVYrWQPYMPjBoHlBe2tJGCpiFASwWbjwvETcRzTQ5xlB49sj1r9lHFEMPGlNnNtW+oFzFhTeN
2BZIkcizQB1yJBEryjFMXhcanheww+OCswtZtsLJFdTBKICxM2BSp5+A7jSN1vOzezy6WY2A01yF
klTg2N0/t7yOedB2DNNRkRkbGAjAAGHsLnUD9K/Vws/nwq5kiPc6814asaUY9udg+brpWH2hMb35
mH5zr6yr2ZHtmeKaX3c+cBB17Ve69c/tuXAr+/kHXOluHj6AR/iNuFWS5CvB3I3LLzIA8EEz6nTs
Xf8F5YQNyCKZvfQim9OqeNuHxxTcrtq6dqIdOrIowh+8DR6rFwVV0jQJ/+FnDXEjPAY4EjqEleno
14BwwoTVJpAlR4zSdy5F7Rdoz0CIaz5zzEtjcsxshOn933yBhkQr7jUvIElw/wUDL6EbHugjx7pm
8LiqN+Rt195g9pG0xrj6TwxLoxdfVmO9hV/7XPjSTYPHA+ptiZuxWQm91Ib+FNWo+h+FrD6rbq0Y
Wpa9ptO3Wqz+k6TrLbzZ5wBVd4yvyNc7nesiJudRj3fTKVkzPeac1OztubxHzT6njRATINEpwTwS
55oJaHvSYp89YoVuK3s2oKCBDFG8qB1F0qKiQPoXU78wxjD+hCgknYNJZFPopEMp5xj8+IrqM3jh
Ioy8MV6hlwlrlblC00+LK7wRS9wbIAwKaVxBLKPUdtWtwqbCAEuxSyLv7Hk8esqtwK93flEBKdoE
1lfL9G6oxVaB7HxFox+fvXLyEcPaIEOpSIBok4mbNPB5lwOllT1mfRKutG74Bt1Q7wwxYAKen+zS
nUUEJLEaByIjibxJKZ9J6GbFukXU3+IJMM0OGieL/iJhhvm5qGsqk1zVrSwi2zVVQ1GKScwee6nF
1BeYZQyUnx2RyS5oqtj3vMAYkThsp7I6oai1SSfxNU2mbQRMKwM405FVp2iGlgCyrysaMLsyTsBI
F3vwARYdTM3JDzmgGDLVZObIIALhAoUZj/sdqNKKR3ujUfKeJXc9mrL5mqL4H4onYGRWYERlVWN5
ZD81YnFKGYVoP63glPAScI2FZt/G7Q9WmiIjTbLCQP/kJwCR13kp/kRtcBeqgZtUOY85YsFBX/ZE
se2PAQi+R4AFQLIUJMIa4YzB9UQG3GvZYwNfQu8lPjLQWytSpCw8VxUOggT2GwHhHnKV9/q2aDXw
bcUMd8x14Lq6/SrvreiAfuCotAF99/wGPT7Se2FEMFthkp8RBJ8/qhXmJwp+myr7CRRr6Nxmneei
lhcG4gAZdSGB5TVCIQiAghQKDPQcMRfSy3ZkKj+DPeC4MDB/Gf7VwiRB43kWzrPGEgtDQ/QUtshI
42UgHgWmYgD8VDQaYBTn+bIeFQt2EC4sNLmGihfp8QFaKJnkEYKmtgZqC19OqwbsVis/F3yKl74o
SmZxCTXApsj87Hze2CiGG9OiRQB0rFD//sbIWGj4YZ99yaH89XxRjzoMi5rDAbT68RqrkkcFWGpJ
8yEpQ0MGWjaMpHPRTpECSStPKKUBbnbg7pUYhGnAatZklUMgQqjmOBHjGrQlPJomCkACo+tOuYBc
yhGVc6P8TNFEEIZvmIIE4KoTY85TCCj07I8PG2VzGVEI1LWKEiFxV7IAE4RlD6IQdUQrO1ycFNX2
VP4XFwVRnCLCleHQu0lIAcQZh9J0zx/h1LPojBHRT8hnBv/y/OiWXvStGMLaixUG8kHdzB/zBErQ
ZcITUF3RC/ZcCvfol2LPZhcGK8K9J2u8RT0VjAdIumMk/BnRG8nE5waAqlnqxMkfNCzpYgp2dfR4
n54LXnoDt3KJXRwL5N8FZeSPPgq4YipulN7hisZ+LoXjF+7krRhiFwW5EPop5fhjlgPZQPUEMwcX
mVVXyP7PXaFg9Gi6NaKgag8w79AFAGW6i5U43I6AKKB8zSyMeCCgrNdEEbYHZoGkEBebDGP/va8c
R3TuINeAyBcoO7pfKYIFCOLWer74+b0R4jQFsbkG84OTJcV5KKPIsQgQwC76KQBVHLkywx9OfIEb
22Cyx283QVlT3uCjUI3FwL0kqjLSewgz8FE3ug2jNB3G2GLlGJacw2T69JoIx37ktnH0osquJlPk
LZwwECtEDa6ggEAWdv1eoOBFA3oqe+3Ic61VAgGkDk9lvAaQOyDpKr3s0HbSXkSBMxTM/EJ5UHZ5
Ia5Fk7KKkcxZ88Evna/gzYo1jNCokTgGp7T9JWkHjKzqYrTi0BIXD0aL9p4BKIzYcrAcMOkJ/YvT
uFMwNQVAqBLgYa2cgpjytyaVlJzT0s4oKqISTQCRKGJe4u7nmJxGKw/nHWOM3KCViq3hP7poTO/Q
GB+AWRWJIQwbv8t2SKNrfuhWmQ0BQMG5OdKGP0WStXeT0KDz1vdPfcu/FdW6iI2mtZFgBAr+TmkH
SwNAa8UAhEqbVnm6k8Ijxzh+WFOe3IJRQgMHnHgEZ3BZ4Inenw6mbzAkxcX+CTOTpiC9sROyKtVr
/sWjd2OHBl429w1g7Zh98aH4FPP7mEW6F04Y+iKTmg7YGf4pzlS7HAFzDtAFTfwJ0HejQNcf59FY
f+fbfv/msdkA2xdgn1ggjhOvIQSZCcbJBP8ECCcMHoboagOcpOYANIVWp1l46bNzgWeHzkJRIes0
4O+aRmVU/JO8A7ikGK6zYa/0mp7IsZWXH4xKeWg0ecTSxAhcKqBq809FOxejgC6TbVsQ9WGa3wSU
6HPd+ZjWFNB4gl4jJGsQb8PLvb836OXjZeCgRKdp3PtOIq5HfydG3x0OMI7OrYgqO3DxC3uU/X3S
I4VscMNXZAKbiTF4ZqUxmxqgyB5wVMuCMcp+hUnBAIjmSRTSAo2HM7//VIGIZ0CpCHz+uI1O+Vvw
gQNXj+Wf8jJY7Tpx0Y128dCqTtmeB0+LEElo+R7ksWAv7KNT3X8IoPRu/zzf/gdLSfx+QqcCXE6p
ZQ+/X+wAOqKWBgaFy/BX137873JUXkaWV4Z9FEiXVe2qJhunMTo1/Q+xqvdqAZWUyuMp9HuGck4P
vjjWpIp4L3AcYZdZ4piyUuobJvawJiXNVuyQJ4AgLREDT0Xu1GPbrTH3SfGyHmM1Ae1A8DagDqCN
kaK/v8bsiMAUAHLTrjXAZWL1K9zONWYfQmrb2sPzhCQkV4U5oEaChnSLUwmDimHnsztkrM1hzexD
Q7VZJ6RYtcebcS+GMGqjpgRpxIDtunUHM3bQvMrT4tvHyz2L0FDUQFfF7D/d75kWKinLiCG7a9bI
TpsYXtJr88s/Gi4gp7a//9cbeCeMrAwhXwnevAnbFjuBqRn8lls/F/B47e4FEE81mf2jkb2eS28F
hrpF+wDlTPhHDXQvg3iuJasBIqkP2J3yirmQFEMtmL95GbbYvh/eITQ8rKw3wyOS3vv+Szt5er/G
DIqtbFvKI3uwuNdb+PfZqcL92TWg/i3TPmJ3taWhrqAZmhuaCmW9j0ETIWW+QTcuX4/pmhpAo7gh
Zm8Btc5WTfFL53XksijrWX5V/6yHMHoAPkvbLsJ6MH+2iUzGUE68w5g0MYt64ubOq8SzAoQxpo0z
nGBtoZvHREIQeiL71a1o15GjnRChkYCLASzhDpK8k+a01vyIMV9yii/FRtvza8Eobf4HuL80U6AY
LdpLILwxENgDR42HZN4IjGIjWD59H2mrI3THVHZxiXkudjfZmp0OjvAJ99vINqLOGYArNeS9dgRg
q9aaPnV9y9cSGU04ZGhmhddyfy3LLBJDKUjma9lanpuY/Lo00Udig/uJolUeg4v5CdzIItQKz3sg
IgRhw24+xNGKHcXxzMwJHMHKzcR6rsMW9cuNMEK/ZJIqTPPg1G794tAs5Pxv7zxmYiGExqiQtCoF
tALsOtzE0Epx73tzsAzE5Wb44/k6lp+ZLCvoHkESAJWw+xMCHk7KMFnJooc8doDYYhWb+FjsPCOi
6A2qJEJFiQwQ6QMBkuYHVuueCfwvN3M9g/aqqJIIFcUB7Jgt5zX1Vreu9dCCP2iK22qVUxpcF3Xh
zeYROqoAN03ij8WsowZTNGZzqbjNf986UkNl7ZirEhYEdMT1sI7MRue+DQB6vfzH20AoJOCBaFwk
YEGVDRwHvda1fWxwBtilKLeBtnOEVmpBep95MVbUwiomGBqBD2g0J5ayoEXl988BkYUVr2BaQdaw
nsGcjS+/RhHfoGmeBS2OrkA47ByUHGrZxOmgVR/lUQw4Q0hgRBAybtN/8UzvZBAHM0UiCMjU65UG
zpCpN7qer5k1zeou7NedGOJYCg0EWBg0mY8FzL0GC+MHTgrK2T+W39Bod7NhMmEVfGAghFMIBu9S
x/i+0WzBM2pG0NUh4McxTJIYKk2k8KhT70QSxgEkXSLgprAw4SCfZr3KGBmQ5PXWZE33m6YXluwe
ysEaohvkPNA1RuwjB2zAKO+U2e4N6+Kj2Ax4Rcqv0ARrH2Vpj9m+eTf/kUV2W/fgHlWK5ior3XdA
bn7poY1qpCPAJbblX70DZ+S/eT1x2Y33QlW2s9omrNWdeGJnQdFXYTbyKn5W64mJ9tHray5tcDMY
AeI8ipKaf+ODRDQ7olMT+4vWYPz8xtflOZlLANGHzQ11zJdvCkvUBwOU7wYwjikafvGuIlpFXygS
iJIoEYa+qZF+b+qY26UphqwDlPXlk4QQ7H3qT5Lv1umJR4eScAZFrt5j5FthZNp6FwLMOWD++xPm
u32zXi4owxhYsxzMGW8kprbPPjFg3X94Duqqhrpntp6Rf7IsRe51hJDc51u5hMGeBokBJAbk1hZz
ALJ4ZYamakzbfg+7uuXfQiMFhDbI60zv0PwCJpVZ0wp4C2YChTNNRtyLUuhDNgTYL9h79HoitpbA
7WsG5/AlfJm1LBiX7HQL7jYwjwUv2b7SY5OmqBaf1o140nwwdYKEG6hHd8FWOjTmrtqKbrMNHdvm
9iuQ8/4Cq9v3hKuXrSh3fOlVSZosYsQTww34mzhzqc95dqxx5qfWkpx6F8Dme86sRnid39DjhGtO
7uG0byQSKouVu9EXwobbAVsPPMVWbyiv/Wp2aTKnNkYLgSUSNkCt2gzrfjUHsp4zGRoA3b/ArJjo
pU2Pj/gFVxitLn9vg0RYiogJMVw8YRs0RzqoJ1T3T6072WCBgbMFmvrss/4CFf2qMMBrgYC+RGBB
OYkFT//uEwj91nthBGw0fMJgJia4Ccx85x359WRETrYDMbXBnGkOxVIocyeTUDoI12qZAT82jqEo
9NgRroE2ZuZNtKv0r5pDWeO8jU/Onuw0UCpB6gW14nY/hU0Av3zAJSsMzaQKop0noVIacMWnCYuF
CXhO+b42GAOYsAbAUXoTXNpryroor0giAoEKYCzeNK+rt+a43oOTkbodlpcePegL/18FoXcnR0QE
iLOUKo3mk8NjmcPQYVsbykvmjCZ602leNPWiEK7nzA8jMh4uZ7DtzHQPQqPr6fUmsIjcgmYQaNtJ
KKWhmVHjFaiIFoaoW2NMDWxsZmMCq8ri157jQQkwJwkudmEouDzgCEeui3qqi0bhRikQmkr1AWNQ
yThVMPJe80JAmTK6w6ysRBPQ10Z9nPWAZjLUZJ4w29onL4V0XWUwF4L7Ceernjy33EMVWmDa3Ps/
GhNt0tj1A9J8B7S8ORp4ZfXOTd7kypwMcNV3uuK2ZrJP9iBw/Zc5wNu7JxOaCjTpqiZ1uAy59VZb
NXKcx5V0YnWaWVz0btE1rHEy5j3gVhOXHFP2cdTGPbeTd9OXctUYYCu2wBHiUBO5S87erSzihldM
28s10E+uaUDudbD7VbcGmy70f+b4x0ZXVsl+NosRHjQgY/TnKmS+0o/n/c9SiSsP7PAWTAcQ37rA
wTSQOIbRi2gNrbRFEjc6kgUvBNQ79JQBz93IDuFpVougMTj8q0joZkNJkwpdzwFvHrJQdUdetTt7
ZjdbTxwfr4v/LthDmyVGFtAii+Yy4lYmQoIE08j99VqjrboDbDz0BQ5v3eE9qHZgPT+yRa8NLqMM
PAYRmJYycWZpr/hpBmLHHcgTvweTfxOa9bk0uVW5ZUYLcEtOscvtYJcj0GRWEs1nXTpMaCdAQyg8
gPnIDW5HwCCl4FPbaXgZKm4o+l4NYGWZ8NJp0cmS4b6VRWxu2aps0gB7ajeuELHvNGN4afTM/f+I
g+Z3Rj6EW0mESwJQwKEWI6xKOQAs/ld3VpwIBlXdNt/Vr2xf2iKKAJ4xvjw/zMe2jXko72Y3ieAH
egaguR1WCHLQU77v4JNKG8+svhXXN4Q/rN4AaYQic/EE0Uc3d0WB1pNU8p7ncXEltTzsHKN3h9z1
LZziCnPS7ObfKBjtRhZxghwgZMJyanBbnLkYGv6p12hopzixSxbzVghxeJ0kVVwMQMLrm59VJ9z6
lQQH7/nG0cQQZyVVdT8zwsz7FiP33rlAg9fRxU154Iv253Y5s59yExBXY8GjYN3xKOx2h/okbHwr
R6aqW4k/Qsq8PG1JhAfZ8D2vTCDxvtaQQa1dm+BLxm2nnRB1TYRNDWHjVJTjedjU2d/3rVktD4an
c7vyx/NjWsqPY8bqn/tN2NQYXJk552NRlYlhm31oBSgvBA6ct/94IQhNnGcTkJbmyw24/u2ck5r1
PhZFU4PzKTwop5sFEfYzz7lanhklYaVnmxY74q9xPwepAFM0gaxvTvlK+/3fdlEhYlOh87imDiB0
LrmySMykxuQCwc/wKProOgZGLA9QLayAVDUAl9C7f3/flRQIyIk48igT9vvYQTPDVjC/GnQB9CZm
w39d8NCs8vXVN08n2tYuOEB3sokjrAGsmWIwgt9t3osjb8WbSQcmt9EZECwZQK+1UjtZ0fZ21hTP
VkwcaKOUQsEPWPG0RdkXeLlI3oMGZ5seh70MJ1M4Uw5zIcd2u0wy01MD2I6XEixT0Xec6W8K+7A+
WsW+Pl6c35Q9XdApd7IIlR9N6H8WIyyutcAZi4At3kZ660iUx7fkB93JIbS+Ngwh8HixpneAh3+w
BoO2gGm9/oNGX/3jg7eBtglyP1xXWquauHB63LXJR1bQ6U+2edZh3PDaUGIzxXafltUlTuIV5cAW
bDTPoXtJxLQCpt3E+RtubECIvh9OGOv5yf9Vdol3xabZz1V6anPF8nr+kUUYASB8C4BZnmUZ1xRs
oAP6evbs5tQTarKmxlCDrKULiV7VuVFaQ78fS6yvDceqbbmK30VyjRFIi2E/lPRbVqigE0uCeBat
seiaFGZYtfuNbNM2TrlI5HfiqkMkjyomkmvrF3THWryNXKPJwoRTDm9JqdzKJBYnxSIYYBLI5A7e
KX1p37I1awnmGYRJRmVlb8k+PTd7weqd54KXDvJWLnGQCEVyBkxD/A4ooyBssGvpz3MBS+4q5oL+
2U3CjIMxxlfEGBIYYDHOeMiK6RUb1gM1S25l3b7uVlXx2WbMupB+qKVZgQKY1n++pF9uv4EwFwDQ
5LIGEwY71vDcePMZW77F7mb7BPBOqNHeRBkDtJvoNqG9/KVemrv1E+ai41uQynUCvwNhrBXvu7Ww
5TDS3OmdnujAEB5N2RasyoC6O1O2nnapCJshcgWPIYLZUn3uPgFMq59fVqsjCgPD6rXXaVWoperI
7Uqv2vdGAaU5LhK4ZRB6GfJqMj9L/fAzMdfARIFxlGGZqzme3vT67/+6yddPuxEdNECm5kZsMsic
UKdl9Gl9OK+OcxbkF/iTkLw90dIGlDt1TdTfiBQrXhlQPp3VbQ+RkQ1gUWTbaRHEI6ATcEiBtjFj
AGDUSCCRDpWKCcETJc33B0wS0bazD/Yh1P/8qazKAlXTL9/4ptyb2QySvsatSMJMCg1w0EMfu4la
LdorcrdEmqdxqxfZKQxqRWtRBd0skFC3IERr2qDEAoMAGWl7d/avT4N/Z78klzEL8/nqaOLmn9+c
Gy8ySpiGECfFuT6xezGPKBKu1vzZ/hFKVesisE54/+82ioZohVZu4LzmF5A4lfENHiKKzMWnjilW
DXRrIoYLCA3HIMUC3ACZ32XvPngJO7P4gbbbUrBAIfx8/whJGI1Cg7Qk8XMZH1OYEqHPeB6gsFrG
ZxcboPgXDhr1AOY457kQ0lP7S8qMMoOSNgbfyIRqzyYFFxdidnlD2010CFBDB0IZCBEMF7iaOgg8
nN55NXqdy2ixBeFHPYgmtlJjFN9PFCG7bEy7/ROYE9qlMnvS1W6dAWXaML6TXf7ZF5Zvx7VBOUcS
AONBOrG9ctv3cdZg4dVXbRUhRmlTvT0bwhu6MrTWquxTr5/mQo1Dkyzev/q/JKPrDQVuDIALMvHq
Q4EJQBMdppdE+AJb1QDsebkM9GgK0Sesqm91ADTJBODGawBaVzNHOA2K7zpUe/Nwrp8AHQdkIZlH
iZdMMyli0gNMvEovA/i81FUNsmqAFli8NQIj3Rj/pLE9gkMmXk3iWlvFu+pQlag0i7YMkvct92dK
Ld6pm00UOpl0fH4lCa/wr2/DBKaqSsCb0UTiWvSR34E8kU0vGgemcCZXeUwLZRAdFQaoBmk1nVlH
PGwFRtPhx2MunyUhe8aKE0tZk9JLOoygY0gyXazAnKNyq+fLuoKnkoKgMvCkIQvjpYR/JoxxLnZy
k11klKg+wXCXM0eM7gBLh30Dzlqps3/qApj4PeiW3HhdBTZT2RPswdcwrDDWo0Rm4llTCmB91w/B
GOXGP/it+IIRXxDSeyicfvupNcVm0J+efzo5N3Y9kttPJ44EbCsxTEebXVTZ7IcUEzxgzdSTfsfC
ndow0Tor9dzpD7Qk8xUI5mHPlHkcV8DAxgNKTRiDFcpXoAM92VDAEaCfYzRvduYRIHgGcLfGVQPq
er38Ha7qy8y4Aw7MBsmBL8Bi19tQXLcS5RjJvoC/9uLmkwibg46/IOgGfFJjm6MlWuMfey0fVxls
6VfxLTqw3KmN8aYVJs5enp+DsKQ5MNH293YQVyjgGiUouSm7RGv5FP96F78P4YuykdfpNjSqjR+t
GusbiULDTV9DW1rvMeN6QI8I/r/Nm7QEJZk4vG4F9JeGWXqM8T4AbLFMPjZjmeYXEUCY5Rp0XwDs
Bz1k+t51HPvWhKDrNAVApCPS58PstZ1S9g048+l7LmiJT7EnS3oDSSpJwKw7YhDSTxwD/AwMDPml
bYLJZus8AzF9+lU3rPTaVSxtWHy+88TVBB4zUHxEAelMjNnj5zfujTYooD2vlfyCiXJxrYYcbxds
yZkKA+4moQTHY1IlIuX2kUHOvOVAXUe0jI5PERjoRAKHH7mYK9omv/CJKUt6FVl4klXuCC8VmnRW
3PgimuWukjcC5yjo36hQHKE55KSn/NdHoL4lAsZVEYBjdL90YQxGXira/MI4MrfjwU4s6uW2BBjj
qGPX0di4rkUrA4VSawMOtPhS1s8fwtLNgxLFNBJwI1FRJMG6xMDnlUAq88snQszSSH/m5wazEuEn
Rc7CnYKcGUhWBNHvg3EoMl6Y2AAr9dAngoXW07kMwEyP21TG4MIFaQbI6TgJQK+M3la+MU2W9BYD
dKaU/tfRxuu2oxONA5jDDHv0sGhQdSa+mOHsK7vJ3Yv7ypiuuA10OCm/3yiZwiWdjwlhgNSwAisD
rW/WRTf3u+qCcPClMb/EOhwTuACbCqQnmSHtQSHb6kpmF4xOc42IouJfS4Q6Aew3IMgxLn0vFPwL
DNeCCfTSs0VvMuWo6HzLiU4BvkCdybNRVzrQgCWBeu4131tNHUsrwfELDxuPC4cN10NlH5D1O66M
PLx8fIPnsT+G0Gd+Z4OgCWYG6kXgJFQ5sObhQPVn8EyipKvlaq3svVjSwFPqdXFsxhjNBTXekPig
Ox/bNtpisK2OTXaM+R9ZIYg/QJWKeXg2qHvMxyshB5uh5NzW7xNW0zW+D968gpfeqqzu0GuoMOJF
6LKCNkS8ZMsw5wl+TGAxYkyabPVLQIRaedpMF4u+RtkCn5vSARQp1sFwYzDlJ/+Bz2FcXtDzY1+C
5Igz5M/+vbRlz1A5A2Bpusw2lLiH7HudLwHAEvA9GFCHG0gCxPMgvqzagPMvMwePgr6/mEfTo6ys
BnCIuT4mUnqQsSWDNQn75+/9Gr3dK3XMa0rApkfTJ2Cdr5rv5tKXrS+qMfilL+b7z9HK1ugYaNaM
/jPXf2Ij9EONUbDSyFHGVNew97puvJrfp5PhYojP3G6hBlE6S/QPw3BO+OOM+utrZrwWBkjV0Znk
uq7xSosnHnUUHoyAnhj0qOLbSbsHVMi0FDTPO3PlB7jj9LpZx8ExGCim5/FZ3IshsgeBl0tqC4Dp
M9Jslp/sa0CIAEAIE7sbAVTuzw+CHKLEHbiXRmgfPy9heGJI83tzNIq1oqPx5rvY7nY7GywU6z9f
o6YP7mDo2+k7PtI6KRZexr18QhFxXVP1wKvyzqa8Qq/3zv6sDRAP6WvxePzB2oUuw6EC25EBzH+K
H/MYkNyLJpw8lY9VJZ5Fg7ZQLL65+BCDTPX5/j46kvcy5sO+ueegtPFTqBXvHCSXsi31sKG8JDI1
89cBSsIMp4NUCdBV7iUwYDXrJyFnzqnjHf+sBrdz9wC0/I1q9kYyR8p9ecyVYD0SPGOImzkZiD1j
S9nvhKplzoDO0odmPVOvjSARLT8b+UcvUSrziycE3TSbKQU0GPz92jy+Eidm7CBNwtRBvUqVNwHt
4M+PaMHH0VhAfEEJ4nGzcGvvpYwT6v9qxjDn3IqtdKVuVd399tH1S0vqLikQ7IuIPndAWCDQuhck
o3lPqQePOQ9+ag+FG9WCXte7svnfXWas6EYQsW9CLeaghoUgLesRu6GFQmTBI6voIfuVJBNtA5c0
1q04QmPVdSvWXqUx5w04JDGZwp/QLaojvv7iDCuzDFfeUALlpWcFlxTAO/CXADBG7GQllEIyiVhg
onWWDLI8CXH782uxcPfgAHJzbhAVTuB63x9WkdQNWHRT/5LI1Y8qrLZgrW31IEyt53IWXhTqqCBP
wXIQclzbf280hKpEfdRNtX/J6twFcM7Bk+J3LQs/hXLUy7SzOZ6lPKuFrJR2J5M4sEEcgkBQc/+y
sw/A2gfYAP4akIFf66u1DmNruI63TxDTvlK83eukEmH470QT6oqrJLlueoh+f2eNN9l66w3wPTqS
btr2WrPwCZ9Il/s68g0V+N82oiljgMtoVsgS1s6mMM1vSmZ24fbefdF8EW4OQGEELZKa0r+EoebI
E7jGJXZbDpyZVo1R1zxl8xfFQcnMURVIpWTiXkVcoXp86vuXGKTKvBW2EjC5nLjZFHlKeZhLxhX1
ZU4UMKqM9OfV+N8sje/iuhlE1b+0bqkatY8NFfRM1TFeemiOmSl5Ru3pDUa2dR+zoJ4uemfA1/7q
y0rPP7ya8j1kK/tsq+6+h7AeYOsFvDbD+xdMinPvuwitETZo874jdA0ZHsUyEuWsB2GE6QXDrhR3
oLW/1NOqfOm2LLf5JSGRJO3G/xV46i9ZABvFDBdqCMg63t8hZmjYtIyT4LJJ9d2kc5w1/v69eUuQ
m/rdOwINnnLJa0Mh4R95RE498gKpY9GnfumjdddsAHkYb4LOVsC4zOqh5yA/EE7Ask/MJBBMQdx0
4YFj31NtzTcbdDKxesG4SmaBIdscsm3sKRS/5xpAku/89guJrM0YJJPHdlFwwcw0OA5tFD2AFKvD
vfztu8ae+8nPE86N9ed8ONgvWwYd3sbryXzfbZxX8TM8hGZmOJ71WzF7vdcdWn/c8tP4ZwfJDt5M
UIpJDOLgwkubiNebHzUIYDFHLhuR4gKbOndHgBzz1Zo3k9Mo78pzzenDr+aFyYxRORUBJRm/kHDC
27j5IEIvIDcShn2NI5VAd+B9cAxnSZojeIXZN9pFyu0cqLECck9sBcxuty5M8Otqfyp1B6Z6PfFo
VbGF6BAfBJgCEIYgKwG4/fs7DRCfoQSQZXBhDdUVrXo1/eCPocG+92Zqeh4GMVnKi10yhbcSCbM0
ZryWNkEeXJTKkUtjrDE1no0/kZoPaDnM5e1GIUIAocUMVki8oBYZ3k4asd2laAuAX0hN8bXaB5h3
1Kx+n+iZqQSHmkUxYDWBNlpPMAd3fm75l9WhJM88cCC/g0t4v8PtzDwODlAcebOa5Ar9P4Ib+b96
3yh55HezaJ2q8Yr3FLDF14ZEK0kuOb6oUgPIEJBtAkwRobWkTgZFdQb540rSy28Q1Ec6mKM5w4ht
it0nm2auGhKbjVwPyAYADkhc724CMW6ZjcEFs7a2X7+BMTz1ArNjT3y4ieSZ79oIwefJf5SF7jMm
qxiS8kbZ8CWf7vYjiCs9FdoMVDcFl1Z5bVVDUx0O0wqDrubmeIqD0zjWJpeHAHazxzWPEF+ueIoN
vDZukIoR/Z2grID6Bpwb8Q1xMXHJ1OAbUAq108TkGv0Dw6X7bH+5XFI7NjG2oH9D5Z3+zeLnTDLw
k0HnSc6QD7WkNj4rQ+MZqaUAYorBoMuqs6xfkvE7/5QoqeNFGwUn5295xImHtSKWgwR5rYtm1uqc
HWOr2SpOvpPN4FflCPvJZVZ7sD6ANcsN9PYTs2QG7cjn7SS3Gw0EQKdBvCoBHPf+jVV+1fJpUofg
cH0F73V4UioL5G687yraPo23/m/GFWhMWote7q1UwvqFgQTcwA5SA8Gw33/ugq92VRu1bs928B2R
ebYeDQWdPXJoHWVd1scQxbT9ZQ9eL73SL6/jj01LuXlL2lXFfDv4IHDxHrAFNRAba6niBZewWAXN
uWo3Gf+hYBh0yHXars+amtz1Wakgt6dwIJ4gfGpQTxZTIrBI7/VWqPvuuAt1FQy1e15XwBP3b2wn
FMvMF4t5DiDB3h+yVqEBVYiZ8JK3viWJX76iC7xVDMA20exWPrK5EWLAPf9ugFG4TSMTBN6GLBpp
tUo0WvA9CyPWjt0FM56oon74AOSGMlhZhj4fXbRmJScOx556bxVJFAdrIYzA0DgyMRAwA40SN2wQ
IkEAX3Z06RqXEYxGMGNrDI7q9Pu52ph/D7EatKsoIi4NPAH4t/dby4utqjYSk1zitjDRbQyUWV1s
1+GuEpyQ93V0OVMC74X9E1BUFDFKBgAIhGb3EkOuk4N40BLoqUPjjjZ13Gjhct4JIDRwVUejl7UQ
kO+nTWbyf4oNej/g76GvWDv3n4z9fAuXF4RMNzwptIKQoJ5lBhegESFPHPWu/iEp+2xyo+zXcykL
5RQkpmVBhm4HjsIDSxeXphVfl1F6wWBoXumNqejRudl2W4CxbhFTT/pLpxfWMQOqTJZZzRuHNPmr
8/wr5vCdvC63H0E8/AANTn7X4iPAGG+JmKbK/c/nEhZ2EzVCdA+y8E0FaJj769HzrcL1dfl/pF3X
csNIkvwiRMCb14YjCRqRFERJLwhZeO/x9ZfQ7sWQII6I3YudnZkYzajQrrq6KisTQK0OF/ew9sGI
2uZHd2EXzgwElwaPWAU0rBBsGT/j6ulcJE6U9SkGUjTxi0RXssEURaY/HstcBHZjZTIYMDHxHg/N
cztSDk2z4baOH6lQ54mYXZ++coNZdlBgXIrF7ot/qPxcjW1yJ9YFpJSHzIsR2YfSWRh+y+EY5PvE
fWZKvIfWQbsQC8w4EUS4PJwIKC4BLplkWIvUV5okDGO7FUhdhSQIT333VlRGxwI46B2X3uN3ewQO
EYZASoykMV4uk8VrJBa6gmKa2H4fgCE3ylA2NiGT5KtRyC5slDtHPLE1WUJeLuKOCcLEZkpJCyDM
59FGDAi4D5Gjmv56vGHudiWMIYge05KgocLgbndlmkh9KfnAB0ErSXGbz6Yovx9buH/2jSZG4AP6
BJDrn5Yqs5F3h2Ea4BQBrPBQE2peXxlQxQmG+8RaFrW0Ge9icvQ94HgBYgE5OqjJTtaKyyDUAhGH
DOVvOCy0fVOgJHPJj4iu7wF0HwiGH4/w/uk/sThZMdThxS6kuMy2ss76hD6E2QAN/BMYDYHYmXqs
yfdKDb+0dOm0z6zemPTDpQZWQRqIwMnq+Y4fBq6f23jdaO+KBSohxyAuq31UphJoiyDyu2OHgQJM
AYZ4XKQCHhu39lw/FWWna3ObN1MUu3XPgBbHEJLsp1tIat7FlhNL45V75S2DWEGaUYKl2v+ORO1c
0+Tc9wsnbWk44/ReGRECik2a0UhM+F5N+JWoEFt2tIWH0pKZ6RUmUiFbOExu5/oIPA6QiFb00CPM
m/Ds+8bjzXiP/hhnDlzxKDLIcFh/t/rVoBAnChC/FXNsf/Fdfjfid6Xc12twoJ5bEjVLW/Au9oE5
HvV+Gk3PPBQMJoMTK6+sMuAubeBeJWL5H3lqlLx2EROC1kIxXuxxuk+0jBZH2WaWRSAJx3K7arTD
ZyV4rQsb1bWeDHjtQbMHgjoHCVkrNBnwz2gxTDXJUZvoXFGn6GdYiijvEy2Tb5jsnMaHElsJBTEb
3RT1SByuZTGpPBUcHZtNJyzs03EOb2KgibXJHGeS1Di50hV2YYDD3VqiJZ3z0DczOvGYdOnJXCqW
hZ37a5xrou0MOSd0+daF2op7kp4XNQzHkPvRiCYeE81xIZu6dWEnyk4QzeaVYrF7gviYOxulBGyW
LKUCF7fNJEYJpEwIKw7bhkt3DKUNMeCnF17PYiP4ytB0g5Z9kPDHLNDSAAYShgpV7g1QGWHxyNxF
S1jOsUNvVFBEJlSY3LlVGwKBSMWlzbinGARRckIkZjM4agXaxPY46Es19nvEPG5BqDX/6Sfh7P/l
0q58AmL4vvZDp7S74jUEHM6OLgJSkvEIUw/2MpF2iQXRtGEjGxwSRY890kw8A5Eo+CPIz/Hgp5+c
FZpuuCBSlNLO6tegVhtNbM5xRmR+wc7MlQEptBFKICGiQZPHxC94dSwzaVzZQXAauJVku8UOG6kl
XrfA1sGNB2KyfSELw6Auo6A6A83TW1PIieRQB+Qqm9Zr5GA+gTOSDHfj28+7oECH9ceGRfYF7DIg
GzPdQ6Kq+ulc/FjoqUX33FKD4lz8gc9BLgpKcKBMmWIohrxXBKcVKzuqVQ/qn0ac68nWt6TuFyu7
AmGlOShWWK2FYcV6pEW+ndL4vfwbvRbhwoVwn47EXrv+mMnRdgc/aNpCrnCpNt9oJATtH2CuBETS
CMNQ8SAkBC7N0yXSgpHOWkrdjLtpujQCiz2AQBMqOPRkaZgyExsq62u7EKH65CjcoMYZBK0f72l2
5toTgXTEq3hEGiLAu90BRRtzTg22NbsYCgKFIPYlKtajkCMpYz0AbefKA3WTRNxB51szB5i6hP57
QJoPub14shXwVl2rqff2+Lv+st63w2cAaEa///jExF8nVwUe80EtxWxnFwwRTw70oM2m0Lkv0Byt
oNY3uKbHkz5T23w7sFqb6gx3iAIS0ysp0drQAhi8NntGy8pvR4OcNK9Al1N3hu+QHdTH3zozh7ff
OpnDOArTkHHpzi7JDrsSCYZ3VA1G5MBIF+Drz4mV7QX1HKmIJL4XjN8HZbfGJ9sUWUZfTvOhw5P1
PVJ3vY6cZQjJh88xefq8U8j7xSdvH4LJqLa6v3ws2L9HYo+ya6MyAx5H4/NrkpSiFL5L5FzoEKZB
ZSDUh1UM+GFYaAkEBVxNIC167B11wey947q1OjkdMadUMi8onV11+15AfBaVUNJcxcwSMom7P4e3
liZRGgslSt4vMT4jJsZBe+/Vzqj1Aa1iFeAXurpFlvoTlIwkNtG+jY7xgqi0pcJbk6U89X0vymSu
x2+9uv6UJO7EnHE6O35JttyFB434sDpFMOXBH+VqhQ3nfisB0Y4oG4AVY+FmmnKngEHtdjImp3Jg
ADtianyAm38zlZV4pOK3Yc0TNnkLg2wEfoISnCxs8XsfBasM8jKj8DdohSdJEsp3QQfKUBg2Yb4M
7/z0vqa+qnVgiCT7+OAkoGGdg7PnSGTSLhlZKRc+4P5GxgdAKBXpSFz78Ei38y64vsIOstvbMN9H
ZIee3Odw45LTD/9tntbR2USvIDqPP/n99+oXVLxLRfn7zq1x4gFNgtoweksAvbr9AoqKAt6J495+
sV4PO9/6hP7O/oBSlU9OmWWa5l4/92Sz+SjXe3sT6R4B6Pe4enk8EePyTp3y9VdMlp+JKjZ12Ajz
AAbE4iKVIQFD3MJyzx04LCdWfOS2AC78dqiAHmRSUWa97Q+6U0p6xCj642HMLee1hcmRLkonFb0i
7+0yBuWcEBGOw8ENTZeRNCHEc7NfVEm+jx3H8v0/g5qsH9MHHTiW097OtJfdDsWClFj98fV19+6p
h+d894wrXksY9dSR9UDWztolz5y1jlWTEF23U4bYHigtAV99Wp0DstGTPZpj7d9E/dYeT86cZ+VG
dTa0ZKI9dJoh5KmxQBvjsLXxKMZ7DIb3DF3NsbywzLN2ALHG2wFwWeij3S5z4AxDEI9nKkMufEx9
ygiuaBEAiur38Yjmdu1YWEcLDYBeEHy8tZQ5XNb0Stjb+JdaIghoGBTZljTIgP6/DN3R6LSYu2g8
pEr85rBWRdsc8/rYxOys/TOWO+3mNi8hVRv0kKEG87O7jfEwYMKLmy3V6hYmbQowbmrBVXCb9nbN
d3hgJTiHCeRI89BbPx7R3HG/Wh1lchiFKu2pXoIhp8WbSkGdP63+i3WB/iVCXLjOsaPodgPUMsun
dFT0dhPWGhMBPOruhWAhXTulkP67G6+tTC6JVoIGbZ7AClJF23h8nLzuDrR+MJ6yVUNOnXU6gTeq
0d8+eJZ80ERDf8bjqfyrl0398/UnTFwnsBONwxfYgJn2aqVEUuBmdoZxOOGqMof9E3dMyPYDgjDn
FXAUkbrgOuaW8q9xhkNfIPANkyPds+gc/Nv/dQeQeJoQOXx/PMK5XXltYfTsVwFQmQWiG3QYYBkC
s+BpovuSMUsIvf9jJdHN8u9xTB2GELNSGcGKH6xi8rJLR3TCYX0SkBG3T+3TF09axB4NSB5AsKKO
c4kejAX/uDDUv1DsaqhSG0DYVcZHVKN/VH4EO3KN/3w2UcTD2w8NlKCTmJwLpunyWnJ7nAt0b5eJ
YDi5vM6VJbz4zEsaxUJgesBWhbQGGoVuVy0KA56r2WYA3gW819iT3RrN59o63BEd8meuWmykj0xd
LTWXzWQ3bwxPq2sQc0tESH4ONkcKzxQ//NAq3+mnvCEOGuX4lfKUfj6e0rnQAkEiFHdxfaKmN9mg
NFMEFZeWgx0DxNQnOg9QQFCf8E5+D4OF7M04bdPTDjvo5UcLKo1H8u20Jj1UfsqWHWy5T0gdnWsm
0zKO0K9UcFS4bBPnSz07s4+9a5OTlQyqJE3jkhvw2LN6cHwDLqS6q3eQVxmuTeJaTYB7WMIMzb46
kHUDly0kVNFWPR6Vq6PQskkYyI082ENoKJGRdzTpwlSLuYtPkZbe1rWObtX145WcqT8wCBn+sTpe
xVdW3VrpEiV3BruByINIkkYHiFji1ab+ZVQlfoJCLigA4leHXT22PLuuV4YnbrSImpxmMxhmlSd/
w0C7JHyj0zePM4tNvMSANheYXo9ysolSyREkJRmNuccWkvDCT5aaUXdcwpZMucP/rscR2UfDC0iI
ISf3fIjGWjfmhMHe7UrVMpBFWjXPuU3pJroYVd+gNZtRv3pD/zjGcBH1KjN/A722jguX1OyAwU3M
o4cZB/XvpXW1rEzucH6rKIONTD0nG9WK81RoQC9VVmYX8crMdF7LtOaVHmaSbNcc+py0cAQJGN5k
5aWCgMnjLTObghJB+wxkEAJqsAHcbtayZiBrnHm0zZD1mtJPrv58+HwX0DR6+FyvT2uQqxgutYhL
vr/xJYDZUDJDjg5l1Kl+Wl7XSV1XVGPTA2tTQqYK3JKX4+4vwtEG2krBqoBAkZ5snLRwvbyog9ZG
RIObWFSVT8bCTUySw/onWX1dIGoO/NymrMh5ZTvEW31sViDOkTT3sjDL99H37adMZhkIg0yK3LC1
XzjCHUD+QRgDDzhAiGJzFKqj1+blDT1y+/JwPuZLONV7HBOO4vVMTPygTIH3tw9hXrZf+1/0/qsH
hhijccR34vbrwh/AbbnfV2pPvPdfVOsfj39+tf9ZiYlHHEK+FMMKK5H1l7g65NJCrXxmF98OcOL5
qraNJJfHADMN/OzGq8Grw9h9VbnkSU9Q5tlu1NXqW9YXpTnGTXR7l95anhxXuaZbqUijFoFlCeop
Gi9STXG1WAnVCEQuUrlSItNjDoXwFCVWnC12Gy99wORmHSqZHtoQc8uR13D/jmKMpz1zq/Wa8Jqp
08Ym25zhEZeizJnY7Gbg0xhQ8oYuZEa7VoPQDDxfkfH8cwouIMTfqJ6+op5WaJZ9vI9mkvu3RidP
pZiSgphNYbRVhZqAeO5999mcn8Pjc7pZr01Bv0RIXieENt4QHJKaGUvwLVnkh5u5lG4/ZPJg6oU2
Sf0/35Lr43Fu9ff36lkhzZig2Ynqc6CdzMQi8Xb7lgr6Hj6cnMe2G5D+Ltz6S6f7Lx65uphYpc7T
NMHmp1Yvr+C7yBFbiaqxBo8zqPRPP5K+1SV0+bOEsTdHRTsunO7FDxiP/9UH1F3Tx7GHVRnJAMFE
hugO9wcmwScgdjSz1RMlqRdd32AGot3RMxde0Pc38+1iTNxb38tC3FCw76G90GktObMZUJs4iRrk
C+/Ie865W1f61zt+NdZAVupOGV1prsco6e14/bCGisuTzmz2KouLRFva9IvTO3FuXJlldZ3BJFAJ
gsFoa+/skmaMC/CuPAHutN3GGhz3Bh39l+8j9y2elvr6Z9LIt1M8cXNS6FCQ3B1PO0gNrBGoALQC
vSm2WOiR3LqzQlVSny4XSFOAQkLneqJDJzAhziEjgKhj6VerhWWfEnwjMrz9qInrC5M4d4tm/Cgo
FR2Qa8TdjvTnyfwicHz+E3w+uL2/ufVjL/T3bHjg8//2yNUeGBSPisPRbkj4XUy0arszJPTaOtrp
1J22hDpiKwBlh3fpwlFb2Ol/TvnKsgNmHSekYZnL8zXyVUafpZZfuWoQDkbasPrjkc7AJm5meAp3
K4oy9eIM9grtNf/YcVvEg8RsDZTonjDEs2toC4s682a7NTmN2hSPpcIIJjPN2TmmYPgbZ8UfHKtf
8psL8eHf9rqazCj+3xts7NXa7ZrtkJLDIQHhr0ucrfmElFsiEvApn7GNFhUslpZy4rQqpStTZTxR
YmxWpemg4z6GFOOwpsLFPMp4Oh9t2En8FcpOlhUKbPWmFvjkFVdUTgyUnzDQ9elJUr/k81sKP6bZ
v0fQG1gL25ab/QAJhEQQshnVPSeLKvdRGQQJoiQehPg1Upu5apzC3Ul+9lsVAlTr8Lj2jMriTqha
pDg6vqEmx/GyWsnDiNlbBHLOQEawz64+aXJp5a4vF1WAT+qPfAgilB1cOVlLA/CjjvFF9kjRnVW8
BRamYnbZr8xOlh2tgXEec1gK0FNpoprJb7GfqU5uxoz6+PD+oajuVv3K1GTVU0lQokbBvQG+42Pz
NT6OaQT/rPqZoAsUS4//M9ZzgV2wxqne71kNxd8UFUB06RrFy/bCAcZLgyyoIT9FRU7s+lIbb8Fe
2OggCdKOaBMAY/dW7JcmaZz7R18+ufHYyGM7no9bu3bYfR3SNsVwS/X5mZr4uAGA5gWEiR5rpLdR
S+4kua/IY9iEjJQ0RizIRjk4/ZI+7IFIQ1eHjh6WVYLimeV+rvLF9rH7vSDTLK2IEocc6tiwevsF
Q86WjVShYFnTkRZU1bp2qEKlnXjPyhJJaCnSHm8JZhzT7cTeWJwWmvKkYdrAS3pbo1gS/gQB1LB5
60hp2IwLpu69662pyfT24KkKBw+Da1XaFA6WJavWDlxYiFk8LV84VffvaxhDkRQeZsx/TRF2TJNW
RdNhXI6n+jlBv6u2cJpm0JOjCRF1IKwWaAwnOW+/RLdfP6AQC3qNsen+/d1dgZZgIJf+INdkrx6H
xHg8hzM+Csh5kIiBGR/9hWi3vN0gCmp2XVC5A+YQyqIAjH0eTsNK1EoDON90TVQ70FvyGyyqI8/c
wkDT82iMAE0Q2hamfcxOiBcFVQu9HdSbvtUzSQQ10b6sAOkC76tUfYGwgSTZUlLx/p64NTv+/OpK
bljWY/0cZpE51fHbKQSZ28BVqYUQ7p5LQbg1NDl6QV5IjYdudfsFSbZEOyAfElrP4MlDz59ilepn
aR58iAEyyDaO2syH9VZnLcgP2qAbNu3UEFeNudk0JkSNzpWKPzapcaYJTXr03i4BWea2NyiOkC4b
u4xBPnI7LWIVDFEmeIPN9OfEynNb8Y2w9Ra2+MxDA5NyZWZ0y1ezz/BlrhQtthu7qY85jy6Or4iY
ur4fC1W/50hXV5WxOq8+Qi0yH2/1OVeIfCBcMS+j3CNPdjqbZ3EWc8lgu46rVsrB4YBHCyyKi9EO
KS8Ym3k4jALBCguOZpTEJWHyelecAFXIFHWBZEtZGUjysAUoPB5OkvqJGt1FxipClHKH7ElhLmGh
xq019cHXxieLyTplUdQRErxutBJfMhHBjoQsL/tbwm0VOQKQapF4Ys7vX9ucrGyjeErjxhgws+3Q
wputJEn1KfAfFxzpUQ295NLx8YLOeRA0IImQ8wNKA0+RSaDDtEnUcBHT2NIFLh+UxqmR8xqv7Brb
ide40x/bm5nVG3OTYKcuoM7ldnRj85tAQ08cODeZWKXKJ9cznWqBVWNmt94YG39+dVD4aBCqqMTY
eFWijD7R8uI1P1TuQp1udg4RGYxIXpRs0Zh8a0dpKhEqAVVrd3QUPYlCuJPbNCee0wt6nRfUug1i
hvBgsI5rTzEFvl+SImPGnTHZrTgo4PEHv9qIqJ1c40CoQmaaUxrb7zQ6MIVsZLKkNvGFPaWf+SfX
kvjz8UqKM5HDjcnJqGNfZLLGgUmeNrPirf6kmE/eVzPfohPC5JofEp9Ze90bjWXuNCHb5ckxA49t
YnbKLnJe4v5QAU4pgPP2J1SgdZpsZMiC9rvUOfH4r5VIFxGVYPGEY/8O6gKxM7xBi1O1hIiFbEaJ
WUMp/jxsOFQlq+8ArLmbhFbz6uJFX6LwlbQnsVa5di2UpRo7WzHTO2ntb/KgAcdJpYLYVeyX9Glm
LgFMC5wVmprQ2ydM/EbT1aiRFCiZ8Jk1nEtGpYyaP4T92FKVepu6A5GzzsngZn9K0IJ96ZawaDOX
880HTJwIEg99xCU+0h6txvck/u29X5So48asxYWdP9NfAF4FiIGOzSEIuv72yNUJ4+isYitcRjab
GwLJINOcQbzNCA6NURiJGa0t2VM9Y7Bi2zGGCGlFTnWMGE/Ys/T+p4wNHgxq4d6YiwFvvmriZKKs
o6Agg68CveWr4JAdYLMjfJbSXykQ9ZW+VXummtkLvnTG3YBTh5ZF0JUL0LuYBCuxmImgE446OxlE
bFFaTSBwniClnKNtL3h9fPxmDjzHSOiGRVFuJAuYhGAowMpR2uadLVWU/9LgdUp4sXMWdvNM+UDm
GBkcfSC8BIvItFdFUFKPdWTA9CUI1kDHwIgcTek8DVRNWUMKyR5QXkWV3kGEG2s+B1BEq0atpPL9
WSw2ZQnuuoJaZZ7OcMbjGbjn/wS3mwQdXKD+cIEB5HLrdgPZZfpwkDo7QBdUZxTxlhcycsy9HxZc
GChWglEYb+lScyg1z02XJo8/YOZpevsB06MeBz4cMqDj8QsYvoz3Vn/V3M+QHH9XqKyswOuauyr7
1tAk7i38k6Uc3MxJBwvACJgepXjR8307AWze4LFV4DlVALuObJHTapDXNA4DoQ/iod36T+U62KwW
Rj1zhd9Yney8qh3A58QCuGRVRgTEBAn3OeGgZPR8is2fimxbY/slqYC1tutNt7PVhQ+Yex3ffMDk
nGEuEJ7y4+sY9wBjgNKn0boP1gVE66w9HuzcDKPwzYM0AO30IMW8neE+pSnR7WlEoOg/E1Co6F6S
4XmIV72yluSlwzZzo3LotQOQGEoY2NMTzy0iVEjKjhlsL1a51/ojBIwCybcnImpfl8u+0dEeC+rE
n3MRYqRL07pkffz5lS+XPCqXWwnWq3wHDk74TQ6NP0RxBtJzao5QBsQu4UryVPbZy/dLwtYzeBww
MwFDDckaCRSxU4hDFIZimFU9oFWSke88hsjuL4AAloeXbORsXeEwNCsXsoS0/h8v8o3h6cCLVgJf
U4f3VLBimY0rElbeSnxDUlb10oXX20x4gE4aaI0AlIrOdGVyNyl5VlNygWdFxW2bT175LbpnRVoY
kTBzFfHsmBaQJQGUIdN3Wo4XIlMpuB048tJD1lF4Db7F327LGGC7VwUjJ++D0Wi0Omxls/1goNRl
AtowqNkHbul82+jbN7Q5bHRzu9U/+jWj85BtWl8Gdfu22fwu6bDOHDOel0DGz4LcAa5s4kilpKHb
IGV7O8qOoKtUck0J0WlTQXAGQfPj1Z4pC0FK5MrY5JQVaGqlJR/GrN1B/Ig00K3bRDpVqy/T1NEV
DQJJCpzr7KVddNgzrvPG9GSnNQpXA4LJ9DZr5giLfPJpWN8vuxJdZNGLYm4+qLWw4MHmvOWNzcmG
a8sscSoBNmOSv0jkNVjvmH32Eiy4j7nHOg8EtiSCegQpgunGjviqpIYG05oiAZZoqSrizQFKaXqN
B2yJ+MsxKl1+jbX8QK2lp2/hGbQXz0tyPjOlMKzu1WdM7sTGCZzea/EZIIxnwOO7rzC57GZ41fkD
ZTef6LXs0LwHztf1mUE/obCwvcbdM3mIAYKO/4losQDdwGSJeadMMQs4eX36Uwb7Uj493r5/YNp7
A3hcsOjOvkegDsGAYmpXdjbgHO9QoNSGLf8ib4DdFwEniKBa75qFHq7zQpNM+4zSiKL9jiIBIFej
nho0MFZQD4JWJVk6xfND/+fLJvcynsA5HXdVZ/sSXVqhK8h7QY7Oj8c/zt+D4f9hu69uqapVKo7J
Chhx2DeWdeuXPEF0ia6lZPfY0uxw0O4GqDto2O9yq26PxoU6x0R7gXfOZfTac0sX/pKJ0S9eDYYT
SqEJnLqzX+pejSEAgSU9ZMYfJmgbr9F+KHLq2+aMGvXjsc2eVuFqcNO1YjtqYP4sv7KbnTEKiqbm
yTcRuGu5pr+x2B+rX2UdoaqylFmbXcJ/bE/T5WLCyU1eN53diMKqpV9o5ZMWB/3xCOfu2asBSpPI
ja6oDvxE2Ixu+lM5mtRdGN8IvFj7L8yg5WSkFkEH4ZT+uCtB4NNwXWdnmavK1afLGU12LvH0fmxn
7rGDeOEfQ5OtEg8heFTYvrNlptTjBN3aglMQ7KCUJGjc9gAcDn0k0wL2lwskNQPzXtOgPOUIvJFL
3dpl+Relixd28Gj17jRefdVkG3ECwPAKjaUcUMR8Zks5NLyoAFCyAv7E8/Lw2Df8Z0HJ3AKUcC7A
EQRUPdBDiL5NYTxZVycnhjSII1Doii6z6tiyvp7nx354ERLWopWljPsMLB7VHbQasHgBoz10moju
Egqv/hx5WacEWMbXxIIkChDjpISI3vDNV2jt20SXCkwuoOvofsVYHTgwHy7kM2fvcqRb0Avwp6g4
PTmC0CgQrgEKOP+N3VeH4bWI09NmF3AfEm8EHUR0oKozKK8Lm29M60+XeSQxG4tqMo/63e1sex7b
QOTZpQH2oNUUaeIdtc9I/ORcvIUcylwuFTSWyJuJkDgABmESriR917gJGw+2xlwYkJp8mjWK3Qkp
L/WCD5wJxnCDQogHRUIBcfLEEheKQ+EkqGUE66pWO60EAg4aztFp6WUD4uj7+QN6Gh2vAlgYeCTa
b+evDku+CjME/QoUS3ZKNziiXlZIBhugN2ZkEuUV66n54PCdEbES9Zl3vPPap11DmbScdCJxx4ch
CT0cCTXlPAE0so1IpT8d51Xhc51A2BA9EjLvEtoF+F2FDHiYnCTRLQE6KnLkIfwozaKtXEm+qIsZ
r6R6GiN7+w31eoc2oCZHyUiwyqmvyrxA91rBN3Ry6LxYGCXH0LGsjy2liZHUQLISFsLClK5AFIIj
btj3vta1biCu26FVjlzcRNwhldIusvg+Zd1d4fkFpYke5XAE2t0ZbQ4p6igWiBXY4BAnlVC8SqnU
pE9N4BfKuquAljSLMuIyXO2iD4zo0Ea8oXQRx1hp1vfFho1FZ6whsI64Yxk6R3NK63CMkUSl+wwf
6HXnuPejcucJgiepBTi/oWYn5CCcTQs/wCtP4UF6roi8Xz2FcZsFxgDEWG3GqSIXGj9kPVoz+hjq
d75DhWDiYSO61gWH5bwVU8idD1qnnA7tlI+a5EsQYiDZiTcgS/YZsxkLLbPQSSlvj/oAnx3FuFX4
ldSBmP8o5bWHnrK+4CjCVmye6lEpRT2mvuj8QZXbOI3fEzBWibqPhEH5VcmsW3zxZR27YK8aSipZ
1SmvtBuXooTgBYw2XqB76IKNntMwYMOcFCU66aBoEAfivmkkwbchv+CijQ01IDTRK2GXod5TNAqS
8q5bS9D1LsWEOblpWw9ahL/PK5ILNf6cKUlihwo0fPU2cxvXKgskRn4jl/GjdlM2keDtqboWhTf8
mgzwiFhqm/eKq6oK8nWJ8hwNUd+TDmKGrJ7XcZRqTg5CZp3FTOOLlEDq9lVBQTO67gNWNN008oNt
zSoedMJY3gmFLRI0lG85hUMnOypCQsyEA5HxS9FhbnEDX1Mkbpq003s/TSAInzplHqtlkQqhKufo
Bwb9VZn0xbMLdUMugHKK0ibnLMukYZtIOQRHIraLKJWn0B614pKQhdyyhEliSIZkRavhWyp3XUFf
NQFbd5Iwek0VXGzlKZ1g8ry2EqCWiqiGQetbFcodQbOkQpGmbON8Hcctkz+BgSCSAO/t875fOT5V
0mdB7gCZGRSxkN/dVpKCzyEtMsF0e0osUfgQ/UZvnEjpVZb1G89gRDfksFRcx+8HESxJOBt1vmG8
XgRpRQaBejMqiygBY0vOKF9UEkMQgXZrV9AG6L39KEjxeAZULF3v4BWZR+2ZImFCPYrdvNIp2e9S
g/FZOitIQ1PRoLloRpF/2yShdNC1DJcO1D4uVI/a7mfhkpm50kGXjIovuNLQCzLlfuKHJsQtnA62
X0FjO1CsJrBpei35NmqURBF2XfLeyM95+Ak8Dsk9/7frMk1xfvwYPK/K78LnzNx5/2K+4sDghoL3
5Hoo4iEB0GQsdbsGVRGI1jEm0skyYQRNzs3H1sZfNrlgUVVH8g81I4x+2iSdKIxDgXeVthNRjg2O
kl8E2TcSug60gO5j47G1mWcHrjzIWCFqAaOHMImNuWIMwBs0MfaBkGtJ5bs6cDNvj43MlSRBp4Xy
AQAxoGr5AxtehWhcVcsB7aF9MaLQYI7neJ3tmRrTVyE5LzwLAxoxKoKHV6VHLig1lEJLZVkTF/tT
J8MdqaiBB4La38ixCXJq9vb29cSIDZHhY60kk0KDFpzUcL1qWIjQ560A/IFCK3hzp+EEHZZOLYUF
a5Vt1ZmsL/6KiR8v7JO/Q3C1Uf41FgEDgQV+5Ni+HUsXBkNd8TVrpYXcAIcAyMkTVLb7J77MSt1L
mdBwYojnZXJBMqcMtxSaXkjQBYPudUEJOYmc22T0IBLg17qF3Ob0kfLvr4NQJXAZIOeeSkvAewxF
zras5XkDikMsYVHuDkVl3TLA60aWI8QftV/jAjnSspnkI+3US4EsEQv1BWnh/T7xJ38fAwY59CKO
xwrwwdupoig6iCkwvlipiwTUhxIHpEhNBzeRGC6Ymlt76DuAhZ3DGw1x1q0pzx3wDmMpxiopoV6F
2Gug2+2yhTfPlKrob0QSIlUIc+G+Q7hyayZKiixuahdbLI7YVTqw/Kp1vGYldJheX07o08BXAU6R
e0kdrLPgtbTZcvUaV+gzJNrrdS23KJT1EqMzVZ4bHTug/6ZtOJXHbyZBAeEjJUGkJlcRa/Stk2ql
w0S6LKeUBoYyoKmETCBJAhHiqqVeBC6M117DOJhW+rWsO94I63gpfp48Mv+GDWZtUPOMUsBQC7kd
di6lYdMOPGvlTuCtEH46Fp9l4RfvlW9t3MgrEdGY1kUFt3AHzBpGhZEZqZTRdjnZQV6ocLj0FdYa
KNEonGyfeJCkLYuDRPcrzu03acQspLfmdhL4omnQ9aHGJU4hZJRfF53HR9AmAEcicf1NV/aLz9nR
v0+dCAq6eMkhZ8XcsePmAp+h2MuxVp2YkJrJTe+lfFMGyCeR9lv8DMslv8AtGBx/fnUVVBXN1FC2
Zf+HtC/bkRtXovwiAdolvkq5S7W7qtx+EWxXWfsuUsvXz2H1YG4mU5OE7+2HbgNuZIhkMBjLiRNB
ZkweJshrv5TcK37aL3nqGT/jx9jY0MirJc+cWFH6UhxQOaKugM5yxxXbMMwmd7SOOXowRo8s2RQP
+Z0dMnOn4hW6t/bkjT52g+QZEJ+9f4UiZwir49hgXRDW2lfmNOE9xCUFb1683GXppkYBRn13s+0E
Tp+aeEb9lqmKV2RIFEjSz6smmOD1AcktonWkCi63egJ/U76MYKdRFHfZl5nZvUdF6yw+hqGVx7Ju
xh3j2bYFeaTfXay0uzZ26lONqbQbi7QvlaJh+Is25Nsxrbqw76aX236BEAv/uz9I3ZgOuu+BmBJs
ZUoUUGIrmREgHlmewTZAtwgmrX1tjDK04tr9xdSP/yvKFrHACEsrYhSxESxw5tMEcy+ORMdk6aI+
wikIdSmYmluiq4t1JlBwrMYcc430HGujZnOaW3Y3l+puVNp7Tbd2WVf7jR5oRrFT7BkRQ+t3slEI
qysG6gheHYrWV73UrmYxyzJSIzB7t/aGtv/eqOpGd8DxhM5eD7WDfQVk1e0TXdM5AAexbpC3cgoH
4V2y1WhS4sxVg9Q45ZO7j5AyMGf9niwfw3v81GJEhzHdxU4TYNzoZsGHtM64nzG8S379VtQL9x2P
MHwQuLYiJiKKSVQlS6EFTlnuUutb1CtBizA/3RbsfgY7N5IPJ7V5iO1DVz7bVfQYuz/UKJY8HSvO
B7xOProVyHCAK4UtSZwYuQtz1IKovsdJw/xE23kBWDUG1C2V2Rz7Wu8gDSAYkITA7oixSjWN7dhE
uha4cedZwMKgj3zvNvn7aFuePh75LLV0KLaFTlH9Chwn3lRl/DR1/WNaIeybmUwlVp4YByg0pKTh
DAPRIPipbLaTslYcLejU9g3cAYkZeVFRvhBWbjF8zOsmF0mIeDoOxrteaRLxa7uPCTHw++DzY/w4
f2XP3huKXDnYPeCPMQUcs/NJ6/NtBfbKeXzTyPNt7RfSiNyeOf+RZX6Vm89kGZjV7iJ5oQVaf5rf
hsobTY+826E9nNJ+f1vW2uPCR/VqLiAuoI4VkaYZjt4tmlwPTIN5Gpt9AthL8vGUdd9qBZxUdnxn
D7M/g+G7Y9s2eprNwr/9DSseioPeDQxuBV4Y0GzhfSM2zXKTElyw2B02SoU57QSkCZK3W6QK+NpW
ZGYBYcDgDLgpwjumm1OqunGKoI1Fey3+pTnWN6PrfbtDfdlITvXUBSzasCE/qi36V6egpcsOCZ0/
yaztCSxQMaZ+Gn/UFfMx7v2oNckexCvHLDYl1+/a6HInygHgDzE8wgDB6mOCg+G6eQ9CuI6OiLq2
fKLqsO2Noxpt0tj5vH0AK+Lgi2KmjoXYBmkS/VK5DTtTtA5cZAFyccQfZ4Jkn3XoLDDRMtfyh27G
Az4akmNfcaa+OJ6gd4CtuIbomWokqWDqND0oYrKt7F9l1GBi4IZY2R2lJ9t5y5bfRfthxlutRDtA
PkySbf7/fAEfWsjL65h5dblwN4mIMiqzHkzpmPn9Uh+zJgqpGv2Z3V+l9gejrV7i0To6Sv8ZpTre
+cpnE5Pcwev7zvcBkHkDSSGwDQq2ZUqKKjYBiQ3s19Jytonp60jQ0Ez3KbEOvOIli3/Esg/uwqVI
4TGpujouWYkAyEKaFbhqo905y2I86+Dq2LqzgwmOmVl99CYtd11hFP5Qpq6n0EY93Fa968f18kP4
O3Rm6+rMtVMYdT0gSqbspiJpH0GBU+zMjqlPt0WtGADIApgdWD5cf5z4pSxbyXoGULsedAlKW2gz
9JCof8vIpmIWGgYeUvJkod41TdsmAtikvues0W8DQBDRQznt3Om3Q71Z87OaIuD3aldGrb3i9lx+
obAbcZzkQzfoehDX0YeZoKl92AGCv52BdYmmU1O86ADMpup75CIBHML9i7X7FHEW1ba3N0usmv2r
IWebJTy3S4cKAGCZiOgc33lh805TfWYcR3YoWtCKbzoZG6KIs/lXIkGnE6reyNZ+sfqcqULSFGQA
JBXlVqMHYcb4ALjPMoZd4wIoqR1196PNmoNW7yeQFFXDrtO+zWm7HxIHbulujgOKxHwsQcSK472/
vgqfg4EbPAsDNrpLpWn1pq2VBuFzTxnq0TNm32EqF1oi5uWuiwzlYbHQWA04lPOcoRADA1ap23jQ
nrTIQZesaf/j0AHJ/sh2/bZOig1aT9khIf1P/E8BQdj8CDTyd4xQzU+DU1RPqF+V93Qo6GZCA6lv
LuV8ZLTX/gujwzuguCuJXh2xgMiffJsx5SsFMjIP+cH5qdZIh1pdrfi1az8aJHYw30zViOcwy5XY
3rU3hyDTj9CC5x1FmIPploNuLJBvM+BDOj8xbM8FA16C3j9wp3UEGE2JSq+ItPH0AyeJ40QyQvAz
bEdxojapjKC0KUWtXe1eJoZxpRTDn39bGAcVGiYoXr20z6uDVau53yxGGOdad9CLFPXLLiY/x2bQ
fMwdKj4JGiW9qmiTUAFDmOT+XfvfoEY3kbVx0QQB0jHhZcqnuMhajRmBGmPitqmDurWl+oZOOfX1
NBr/Ot2Iyji020WdBBmGL1z62d2rJqZldGBmoAzfdRPlTFk5YuWNg8EAfxqfS4Xih2BOWBp3ZlyM
ZhBVPWj1203rup5hP9lp5McFPRQ56vG3z5v/5GXojCm8GPmBqgSfmGsLxrQua+Y0A6YNLBhacSgN
NbsrKNrejASjTVAHybYNtZvdbaFrdhNPOZpg4UqhtVucjmDDiA1mkVpBt9Tf7dg8tkbyLUrJYaH0
oWVBHE/7fklPZjRITNWKeiNOxaRMxIhIeIhpoomAe9BirhmQTifHwVySbVZb05awyd6luWK3HlPS
z66KO4kt4TZQ2Gn+UljgkoNfilD50kZGjk3dCBFrANYBL68xXqZ962bJ8829oCshiFJ0UILiXnzh
z85U1G00JKJQxwjyTsm28Zw6HlFaQ2Ik1jYRlUKUXCwoDcpnl0uZSqXOstmyAnVgwWgavpP8nKJj
EifbZo6Qql1eJArDN0dcF2JK5NUQW3I01qVEpmg2HRrXCsCAGz/zIgvsjopxFd4A2uHS7378KWXp
05WrAQ+IM1uDtpvHGJcy8Sr0tKlLOyDpa1Xu1HyfLmw/x6Vf5bJxZmuykLp0kEBCJsEQ+U31qY0p
ikh24FB9n9rKVmtBhukqe6MqPZJ8l2ynUGTl7/WXf4eiOpLRthg6Ua1vlcHUnGBQ7szlhNJgle5r
AFxA1/7EqBsSE/1+uSSWuVYbkEN+jfoDsBPpfWFDu9bFmOI5coIyGrdxpTGfWYgXUIT31Gnc2EaZ
+QRIDMkrcX0nINYycCugOrw58PIce5IsNeJVN9C7fN41WnboMBTvKNnS6+t9KUV4N2cFxM21WbkB
bZPvRgxwgZY+4xJuIrfeGX20aZX2cXw34m1BkqDHJD6WfAB1s20miaG51iV8CWw6MlIqWrhFXXKU
NlNUGrtB06rbMr1DyhvzbjzAOuRT7a9f4EtZ/EU7szcR6Vtm463AyIrscQH6ogHEyigemmKRGZ2V
R4PLQnoVDpHF826XsoppNFur69xA41uqsBS8w/3kq3mTb2jc5Rjq1umnuLSnDeysc2e3+fh++5TX
VAl0mci6wpQ7RMyOgB13jtjYu4GSMNdTh2EELa9pSg5wdaWGik5/TK8HLkHsy+jH2FQXAL6COHuZ
msYDGMwDsqtsK39Sy30WtbB8LriKft9e3tppIumDZBpKb2i/4pp1dpq6gy7aJsYO1y3AM8s4TU9W
rN4B0qXeGfaoSu7MmjiAazGGE0O5kDIU3TelJxXLF/frRVSUh7H7kSYIXjRZEmXt2M4FCRaATEY9
A2vkBqxsfITMGabX3d45mQTh9ltpOtOxhATVDHTyNicSlVgznSgrmcg/4iXSxfdvomNnKoPqBsCP
e9EHe6IPmNU7NDtLllW79kFNvLHohiNQBDx7wqFUZW6VE3qlAlL/EwHcTH0abwpMKa0wKs2SNDKv
bRtUHJ4YvDEUmgXzAY4pbFphu0GZRwCt1VHnN1orm1y+Ypo1tPbBzwUsBqPFhZwmaALoBK42J6iU
13pS/dlF388sWYpMiLBvTU6AI0oHJ8gwQa1H72mj3f3PQkRFNmgFsjKKlRTocG3uAeTdpDIAx8pK
4GohAoS2IaIX4Q5EQ+iuz4kazGl8GIsoSNvcb81uc/vKrKg079RBIgO5ZnQRc904MzadPo5WqpRq
YKcpOGHrhyYOc3PTFeb7Uhie3U8S0PyKuQEoCn1SmMsHk+PydZ8JnKulXGCx1aBx9rb1DeONjM4j
sgzN2u7pAKvbfNiLfhXaVGo80blc1AC+Mzu4abHJlcrZJZOs1rMmCLAXjHkBNRYydsJz6MSKqg46
9i+z6h+djbGUCXlk3SixPKtiMMoO6BcY3qu8KwqeNoYTQYyR117i3CXZC7Ve/14V8O585bOgC6J1
S5pcBTK6V4MSsNcZDAYM6Mvmk1Xv7gBK2NvC+CN2GUqYMGzAx6F/H3MIReaVCkGRizqoGqBHLbob
2nrT2jaSdScqCTVXjJuBDmYwEsDsIJ/C9fFM3zI9XtTMGdRAsX+Z0Z+x/ut0BBZy9vt8oWe/32t6
bgL/qgbLfO/WP/+734efBcAAd9u/vJSz3zcwZLywW6YG1G17GM0s93LSHW6fxpp6Ib/Fec4d5D1E
j6q1SsBhM4CJ8/qzMFp/AnpDqyR+zeqRnwkRbDN4QRXAeXSshKVbErEH6HEMLL+h/qhHWQZtzcyc
r0iw0XofxzkbVDUYWL839J/VRD20WG8sGd/GmgGFiQblGgaXcUzp5fkbs21mDEcXgKARJAT927Q8
mxBp70pZ7mJVlWFl8CoguauKk0ZAuYTAtSew1T0qgmh5lPINru2apWJuAP5x8R/hiExr1BaE+GpQ
leVPfTCf1bk9GZkHWvjdbY1blQQLjbcH4CTYgMttSxRrcRIUPgPb2JWmZ7UIR72a9RKPcO10uHVG
OR5z11GYuhTj5mxMSng+gUWJR+8HbasgR6wxx1dVDLM0Jb702j1C5R3YT8TWOlJcl+KaNE9qAymE
wImUhwyVavw/2zr/5/beiZNfkDj4AvTitYFrCHyB8GiXGWBElpPyCn97V8VTkOYAumcVBj5YJxtd
BQA1e1pHn4c6DkHLtAGLwe1PWNtXG2qPeSVAFiHpe7nQSI9J2qGZIJiBYjbpW+0+khyi5n1nb+ri
6X+TJijLYjd2E+UlEKZl4nVms+1jdQQjGUgSdosyb1s04vm3Ra4ZK6RkMKOYZ2YAZbtcoFrlRacN
FtyUaG+mmeeObK+Tz6wrfGZOv24LW9tNPgoXpV0HWWciOOBqm+XMzAEhGhsc40QCihwMpsdtQOoE
DKZngcT0tsTV5YFSFG0/YNFBnHm5PDuLDW2qoag6gMF6mXsMVANGeUDWGU6mDDWxdi0A2YWFxEMJ
b1Y4P9fOFpQKey1o0ufGPunRnZX9ZXfg1504lyHc9HJJa4LR4VowwfMH3gvXz/QH99uoaZvZxOTw
6oB6GEt/D7IpA2t7yX0/+DOWjR0V7gJeVKr3Y6fxNN6StJs6/j3aCqi89nA3JWZzbSeJhpQ95gSB
YlHEOmkJM+gcQ5bdRlu0Br1VbeMPfSnR/nUxfBI4pi9hVjW33mdOB54ga841iqJf/WRQDEvm428b
iZC1JwDKgEolUM1ICPJ9PROCPGSroA6jBWPc+iMGVCqz17mPi2wO+MqzySkZyNd8JQMp+Us5ld30
isljganIQYWFct1Br3sZDfnKariZ4MkiZIxAOnEpZTG1eaqrSQ1cWk7b2DD7rbFoHounTew2isQi
rhwQYhskFzFtiLfoCNpej7VlgOgBXkf2kjl3S//cLPvbJmJdhGMiVIPXiVHtlwuKEDDRiOKFLgAn
QxeVfVfNPfOTtv/7mB1r+Y8gYS2T2+dNi8UGdvOHpkGTPM2WxElfXQsqMTxpCCZAsYgwoOatp3wt
84K5ffMJ75dXyTZsVc9cPrcOzpMFjM7lhpVKqqTJmGiBoUXDXTkT84iq6fvtU1lVM4TpqBjADFwN
Th/R32LlWqMFhTkOmyZCh5+CZvgDpiP2HykBtPa2vBX4DQhNONQHSEYeRAmns/RktGpaaYG6tPQ4
KsqyMa0285HqUZErUjAiPi0xfztvoegsQ1uFpjcbpowyBNTaynm+GV3LcFGR+b3c3oGk8HmUDC4H
BrTH+l1PojdWbWyFPkuWfF2XwfWFIAAbDeBKLcGg66Nqz5g/pwXLrguX/jQYhwQcs/k3uIyDRDO5
WRDiYNDxcEQZz/bBpl+uakLpgDkjZAH55VnNIZrhYOSa5zTNzjRfb69sxc/giAKgF0Frh3Z+YWFN
PM6T2uMs6zIoq0BxAcm1fyy02bjGG3UlNmpdGopbsO46sIH878/su4aSdYtBxEDB4gUutxMqkr75
AWYWzfZur2tNNfBI/T9Jws0bhgzGv4QkpoGN+VdT/hit0bdlnChrVuRMjOj0FiNJM2WE09S778wG
CXrysySSTeOfKurDuQzB6sbTOOY94/rgufu62VNnez8sPv0Yi/9C8+By8vFmYGwGnfHl8SzEbVle
T3AljEbfuP2CeY5O2mFih4Zm8rKJH5Yhkb2SV8sDRhLeJrCzwNKgHiioe59mqpMBAxHoC9roo/g4
xuz7QHcTIUdmNl66fIx58nZbPa7ODWkmbpbhYwAyd8XbrHapyTqmK4FS1g9Ke8zU8plYvcwDvTIb
XAywsBw5wgNOMWQomlIhZqQERdluNPLN/jDB8o4+KbTexTuatsepkiRTV1aGpwBgLzQsoa1GjNer
nBMimWoS5oAgZf0e00A9MkpUUiZEMLwzjD9rcz0JU/WYpNs43xju978+oYt1CFsXRUw3SgsiErv3
bGTpcIMbiZtx9TzzQPlsrwTVU1qCoG6ck9A+Vbvur98M/DpAJbhNSDnzbr3L28TSAj/v4CTG6h45
fc96J84/xbSLp9NQ/4nL2XfZ36s1z9vz7mwUmpGAuhTZ2mZTD+WShPMI9DMBK0vj+BOTmIkr28oX
hrwS7yvBh6uCbR3jBKWgwU5C+Ni+oubAfPRgrT7N7M9tHbh6CS8FiWGUWrm20oNdIgQpFILf9zIN
I3uPxkNflSG8rjUamSA0GHIgM9Z09ehGilHbnVWGKa5NiwpegYmLf/1a4IfPhQjHw3oTCZIFQpQk
OqkEEpR+V5Z/fTkhBd2w3K0FS5cIyAbJdsZYZpbh4v40p96vilOVSE7mK2118SjxpZwJEZYysCRH
utAoQwc0zkk5blnpbLom/z677I5weu8RdEw6NbfJDBSi0aHFsGlD4BT9qWvQjCRLX6wdICYuo83P
4ClXMROaJAPYYao0DUkSNpaDMtW+lbW0S2SI45XNZTazREvScCI/OpX4/A63VJanlkkR3nszT0jd
d1hJZ79aPWiFtBeqy+YvyoQIFnys+rlJuRASP6dq42vzsLFSGRO8OHYO2EUkwQGVAMYHlwu5wUuD
1OtpWnelWoZgRfFyNznMUezlpgfAhEvzO5U225qCyLxKQ61+T+1Po+h2rC+B1879vPiE8hzU3jzq
oHNeOhmJ2LUhQ3yOsjO+EPlzQzxPoiZjAxxXHTZmD+iwo+Q7qoGrKh3KfjsbNJXEz9fvzaU84WSd
vAHbipPUYQv4kbmAiJn+jxKEY80LmizDmNfhlMe+bX+msnjh2lu7XILwLIP2ak5AH1SHqGcy2nkd
ppzYyqdmP3W1vUFadGtPkodUtmvCK93nOULKpqhDo7Y2mnXHHFWyayuX4UIP+N+fhSVkrLuaRlkd
Um0/LSRYrJOVpxK2glUhoHLFZF+eExSj5tlKk7iYmjqcUVPxUbj9zhrYkKjqPm+/mmv7xd9/hOi4
cKiqX64mT9UaDa5tHZbJYmHiXZqa9+gOk4GhVi4PykFwbpAJsgCKEq621gPHraB1OCyfjcjx3e9j
j17LUeKirUmBkwGaAw1pNFcM8fuhIDSFVxPmyrZs1CfQC/0x+yMw6zIwysq24WTQNofRY6hhiI2y
1YhGZGZXdUiWqg4iO9F3JO3fbp/NihLwcic4nVFBALhGOBswdbuNWZp1mKlxf5y0LgYBKyZiDkjf
yUz82tadyxJswejmOlLDkJUur2rbHS3rnwlvslnJJrZdw+IQNCJjy9Mw8ApRvrvUuIHNyJwwGzcU
Y0Uw0RhsfznFDIzON4xiw9TSr9v4oUjsYz883t7QFXt0IVrYUCSVSs4MgVuFqjgYH1V9U8AVTert
UHyQDOzgShHSdJZVu1Y3V8f8M92Cs4h5AJdL1vKo1/KurkMw+bpPheolycFhx9uLW9WW/wgRWatB
EAEuEYabrI7uJmpeaZa4XgVWOElGb031kSpBWh+twcjvC5sInCi4mOgMrRwS82TU9bSZi3bybq/m
2pvnKTSQh/DWEB3Vkcst093Oys0obuA9oS6olMHk0Htkwn6naGv1iKlLou/V3UMzCPRRQ6VJFfTf
wED6ynCgGi4o0EBNt9RbpejcXQ0SJsnS1jbQQd0aRRgbNDSiLexzatmdkTchaaN9r/doe40sCozM
7R1cWxFgRTAegKCiR0JUOqqV+IK6CXv3cbbbTYJIqC/Z9raUlcUgecChX8BJwb4L5zSkhbsY7dCE
mGMDHkFI+C/8LiRG4BKCsxmULuJTmAyZUiQda8M8bR7dugjqZPk09eTTqoy/ftpBd4EmGkQGID1B
9fZS6WhR5pVG0jLMsp9K/Y6owHSebu/X9alcihAeQtBWjpTVWRmi2Dex1EOThVa93pZxbeYgA/0O
SNQCaAoVuFzGkqQR62zIKFh7jOygTV7b8c6Nn41ir4KfRjbKg2/LZXh3KU/YNjuKgAnTIY8gX6He
zX5evY7uUSWb2+ta2zt4Q6D+Q04dqRj+92eel57jH2Twy7DpwR8b20GR3pkgZ/hbKXCHMIEG+TAw
wUDQpRQ3q2NbqUD2O03mdpqfmVltpMmk6yOCENdAMduAVwQv4lJI28J4tjaC+7EF3ejkeOaIXgP2
J00mH82W9b6vC8m6rh+hS5GC3R5mfXAoQ6SfWYqvjW8OUHpQiFGWtr8+JcghQB+bPEV7NT0BwKLU
nlQdckZzCypOj4BpQIqhXVkNkAdczhdNhSXco7nBI5TbThnqDTg9Iw1RWYmkgfoiPSp+3pfaDSt9
Jkmwo/NSqs1gQRKh7+l0R0YZ69C1ACCyDBg29IaqSPsKB6O7CvgLjTkK2vJQ5f1uTmXwvOvN4u1I
HPwJ3wvgT+Fxy6sErO+YxBwoFOT2yltcYiqJVp0qvZE8Otdt3RyLBfASuFvQkITw71Kx50VrOsNo
I8AoPqphQ9Q3FDx2ixN5+uwpi35gygnNzoo7/2qQSWiGMO6OBjgrLVkDzbUeIp+FYVKAbXFoutip
12SELgZbQHc2u2PYOKzYLiPKBB1Ry8Ntk3ENqELkBEUEfg/FKhsjdy9XnXQZsK/5EKEWMuwb93MA
oawx1IdJ0U9Tial2lYpMfu+x4lfaLK81aHtvf8HKYrHpvEaBiU6AEQsmeATVWo8oB4MeDbbRjTCN
X6tYlmu6tvNYJhrE4R7hzUcV8HKVU00MYxyQYW3NaEdszIKYn+OZ7ObkBzV+/vWCoKgohHD8AKZB
CAbStbrWaFichuBs/FU4PyrtKa+st9tCVm4eDAieSryRaOUUSQ7bvhzy1srjMJ1aullAdgbOE1OG
U1nZNgIPFlg7QBXBxyAsRS9ou8xITgNtdwdWlnujv8/MJ61kJ3P+dXtB3Opd2ipEvahwO7wzFjZF
sIp6mYC8JlKQqHPZpkz6I5LTkdHvMI3UL5o/rS1J7l+rHeShqZ6fEm6YSN1IE7jMS0LS0Izmg5ks
odUoAQGRxu1liTvIs9NIT6Brm5Nz4Y+Xipea0+KkOUWSMy1Z0PZKixJSWe3UWoHvDN5QP8Nu/OWV
QusdEi/oMADuB/82hORVmcWFiSg0C/vqpGivvKQ0/Lm9LlH/IAK9sOjR0jhD41VhsY9Sp9LzNA8T
B+059RS/xFYpa9O+3jwLwQa4hqDoOgqY/AzPvKZ0dDOSz0MeRoCwucBWRI6+ndn4uwZjYTbKtF1U
Cb6mL85fZEgBfRRfs5QZlWqBxy10eqRoMw/Jy9T55/a+id7TlwxwHWPcEXA/OJ/LJTnUTbOOTHlY
VZhDjBHKAM7b0yO4DLyJfgNZLut+/L1EdPbiLYHbieBNUIal1NOycfMibDrtd0fT5TGrzfHBhWHf
tBincEwie95P7djv87aXMXKJ15qvF68KGJ2QvgBjiLBedQJJbadmRQjSchCNDu6hodb3wR03dJz2
xnKSOj1rOwyMIIiOcbvBpSk8aFM3mKkOqrHQXfR+g45fTJ4ch52pto5XKHnmW4VRb8tOjbwSXCCS
+37lRWDBiMOBTYYZQy5PRM8qVKHuZBVVuFAXzmradntLK5hvJsjqOv3Y7NWhabe53tCD1pAMvJhT
Ro7VNFHDq+xq3uqWxZ7rISqCtOzq56JUU0kyaeXyoj8fkwPh4nJMmGBrWWxFWWloRTgVDijAFbP7
UVhKJ8lLXPE2fW0FwG04BdD46CLJAmjEKldr3SKMXuvmT/YAvGO9t7+BiDG6y3W/mfzm01AOt9V9
xWZwWD1Aj3BncMWEl54YmFq5aDj+RvvTsc/kXsc03Jfs9baUFbW+kCK4pSZ16hL1niLMqyCGc5Q3
nuZ8Ax9WaxWeKqP5sYW38d+N/M+ahCtsGYMTN5lRhENpTf6odzG4ayx1GxXGso37Id7cXt2KIeSj
CMEGwNsi0fB8aaRYnOec/6cI5xpsjXjvT6UpeX7XjgnL4vM3kFDFr12KsIqc9rhBRVjTJvEtNSN3
CIqSUwWm/MdaLxav6WSe5tqhAaQCYwi3GtlvQSYySOmQl9BHGj3OW4LhsNryO2n/ZJ+3t2/FAumw
AdxhQpoRyMHLtc1u0qpOhzC8ZwqaSuPYfLZtu79roqrdzqNiHZFuTe7nWvkF1KysNLYqnTPB8pgZ
DCOCsig5utNBi1OG7cSH8owYeN/+47TAZ3dbpnQvS5/8qHKJxqxpKJxr5B8JUmVoAblc8miOLXCs
NjIPUe7x2ueUPEXdi7u9vbNriokXGrUYOPOg2eR/f+YQVKk1OGMHMcVw6kFGY8R3jazkv6aZaJ38
KuSi41CEFYyGRcdZ5TIw4/QA8MKk+U7njbXEUH21qpx7vPxWY3oUoGA8LgF6+nIxKYvNkZRNFc7N
Y5qmSAupPii4s/7JUD21At9evSspMAU/umjwlOahJphoS7adHXtjlmHMuAGQ9eCgMTp96MfvWnKI
WHJqFllkvLbr5x/Kd+xs12mDz2dZX4UGSHRRsPYWY7fkpeRsr1UIwQx4nzBoCU7K1chVlbbzOOfA
iensNX82EHMvWnEANbnsWbpeDpLznMQSGFewnYhmYGgp0IyNWoVTWXsaOJswv7ylmacutc85QawR
eKIhedXyF1dVEOfnQKcuHqPWLlE+biv0irvgEqCL0EqEyU5o2BUirGpEM9hsR8DjdDtabaP7guyH
5SMtT3AQdskwHspFB2e2EbjTR2OlT63R+bP9Z0x3t7/kCsKAa3vxJYLVWuy2UXQFX2I7G3PeAvH0
QLdsx3bFMXl0T5g4+FwzL8fsq2LX1PdL7qH/4vY3XBXYxG8QntXGAB4E3NRIMW++j9vEz7ce/T7c
y66eOEsR3CSXaxVsZNoNilIOBDZyS7fajoXD0dxq38iuPuGtO+VP6WkJWDAcnO0j2GN3yh6swXvc
rX388OdQvnQe2qIObF9vqi3YhneOxJxev1T4PsQ7uAs8fhPHq7dTl7UgQq3CNs+7XW4suP+u0/la
QeletTJj2yd2tK2qQXYEK7cQknmOBJPd8foLFtZYiszWs6wK80XxhmaP6Upd4fXD8fZJr4kBexNA
9bzvCwnPS5NSKnAL1KmtQtUqCkQ+mBph1nddgZnisnTM2l5iRB4SMZgvBpJWwZkhsOUuaWC9pg5k
fRbAopSFRhSASQ14nPYfK5cZGP7xl4YdPVHwnjhXLnoVxG6IxS1mQKiSKizao6W2O2X8xPDkNPsR
oYk90tBQXoAlNg4t7TBKWr6veha4Zp/JFjM2aIaMBqBiq7BbfpNk32tIYMf/YM7YJkox/fSJTr9r
toupJKKQyhWsR7Q0WZ7VkIu5LjtnJJuyf6yTo3Yi0KPa8BcK/sf5R43ZILc1ac2au+iJ4GluE0sX
PI9Mr5eKzR2uitJlfpJXGQrxyBlpfS2rsa1pEsqznAYFrhVxBU1KzHlEw6RZhakFml+SJMqegiXH
czDcbVeTIdtmtkNBR1i1kuvy5TKKKnUmmgjPBEZJLQVw7FUY25Zv5OYrsX8M404j2Y6Zw1EbbA8Q
xAU8my9k3iC+HKdTqr9PXXEX2d1+Hh6RqD/oj3aLKPP2AVxlkLnKnX+bcPSOmRoOeEdw9OSkO5te
O8QJ2lQ4l9cunh/JdkLMgueLSF6Lr6LZ9aaAZo5PX8FAF0HwaA8tpphhU8pnJFKOD+BAj97s2v/E
BGAfmRUMvC22utd47/9g2omfb9Bm4jd+uot3/M85BuSik1DixnAluPoo5I6QTeegaEuwbEM32ETJ
RxjQak/T2q/nh6Xc1UW1T7w2I163yGjirm8AOgX5IQCpipSfWC3HLJdJp2BvC7NisTyni4OIYNKb
ksjmt14b7XNBSNlfGu2sM3rdzAfA+pgbRLnzHifYV9P1O9lkdvNqE7kkDlPmFMhogLuUhBFFI7Io
AGoQmvxCdon6rCgTySO7oriXUgT96alNk8FmQHY5BE7g4OvNJ2lbHxGdP2OucmJ1W41iuIGyxViF
3mssU5KbWz06ZL05Gx46u76+8MyztsxxUSa+ow55RaK20+5U/fX29bw2Wlgkeo9hrwxkEMSXNm3d
vorUsQ7HJ2c4tX5jeUviR9/zRGIHruOmS0H8TM/W4uptlTnA44cDQVv8Rmn2zN5Z39ROcu1X5Xzd
d57hxoou5cy5YbYZVbFnA8Y6Lu9a9kJ66qfdyQUR7u3NW9X4M1n8/M7WlERD6zYxZA1gBzK2s5b4
cbuVJkOubQa27kwM/4wzMRntFDNyJ4C7HD+2PbROA/8Ub8dNPGwnfXd7TbL9E6I5N3a7spy1OrTT
P26SITH5XCD/p9hSohvZsoSneaZ5WTWFDlgXrdHNVd1h3mPn6fqEKaIHlVW7aNYeZiOWdAbJFsg/
62w3+xHzsgobC+wW866IMHszYxtrPCBH4TmGBLe5vkYYXcfhOXaRvrbXphj4aQvCpj9R+vF/SPuu
Hbl1YNsfugKUwysldRqNpyd6Zl4Eh7EClbP09WdxLrbdzdZpwj47ARsGukSyqlissJahdsTICZRR
yRPXOk7KKFDJ9dX9EcgdX7Gg7WOusamK8T0NSWvXbrsP9Tvz4bqarHtHwKv+tzLu9MwBoVUM4Log
TYL+xZDsp7nzx/R9bobtMu4cxO0O7fd4p2NESqCjn2Mo57cos4g/wrkzBD5vpuANXgVoXS9IUrWU
SAYIMMMGbZckMudXS5lRrEAPpuWnlPFtanXyNTTN1DPztDjYnQSITwlI3oJtYVfPxZeZQF7EKwlZ
BJ2z1TxyBikc0W2Xf0lualeyiPRMj/2jmpPl+C+y2Mw2o5RCQwLn6gwtb51kxvUQ29tEf9VKooWT
az62o9vJb6qNGKfa/pNMB2k8ZKfYeOS59TgZbpHWgC/qNrNs+KHzOtSPqr01tQdpfI6Wj6kW3FBs
FfyOfnIko/mZYfBx13ClKG045HCyS1UcY8e57ZTZv76qNStF/Qu9HSznfIEdMcoZAAwLG7ps7Tq4
gTG/ifvRHeVjHmYk7t5rXVCCXTWfU5GcnWoL4MDTPMQ+9q9yN7lKE+KloIAKyQGJSS4DH7z1QHsK
WvEHu32I5/Bv8e0AacWAGn8vmjNgJ6pBqKpL6PbXN7j6KTVi4EC1hFr5DXKP3iLCg2K34cVBop6E
7B2gSUGieq46uoyaBDrqykDPdv0QunG+QzFGcP0z++KFAMkCMKwYZEH5gIuvp6Uo7GnADMNk/NQm
0CyBpRo02YbIDpjWXchhC0EaBpgWfNwkD1G8oPaMEDTKPFt9ddxMKV3FIIBFVrfq96F87ED9cF1P
V9KBeMUi9YFggI3g88kKedarRlr0MoheJOmAAn5O0icZgFpF4WnbWZlI/TNMNnW9rWd30r22F3le
ppf8utE+CNp7PF/g49TzQ5QXvQJfgoV48XBXE4ewf7WNQ15LslHRwH+oviWv9dfr614LUkHXhzkB
DPQylqFzoVo/aaNiwd1neDV22V3S6ySrSjdPtqp2W0WzYJ/X5AFsHqknZNigTJwS5WNrDFKkVYE9
dc9l86yXyW2RvRZVjD56Zze13f31Ba6ZBoavcKd91iT5NjalMqrSATVzoIK+9cuozv0+G61D1szK
7rqkT4Aa/gAR67MnKKq76Ao/30uFYkytsZI6YOcW7bp9tIt2zX5EnhOVynBb7Ku9fYhuuj3d6W64
a+LbKAtkb/LHINYFG72S0UXN/+RruJ1WmoUWNkgSMNT0VkqpG9qvaXibhta2NaVNVRuHtADJsuhO
WTWkU7nc1dnq9sIGRGu0wk4bPfeG3HYlB3RRzzhjhXGDg9g0eo2yjfIAOi2zvGuizu1F5rRiTWiT
AZIy4HEAZcsD1Q9mGhbViM+gzugBrSZtJqIAj09jTHmlIBb97JHijh55W7Q1AYcHNSW+yxhMIB14
zDF+egPUfVK/dAECX9Jsyp2B/3//rqDkGXuRH2/+/9/U/RjcxZ09xQ9J5Bqu7CkuqNSRHJGJJopm
mOJxXweETRDjYXjgE5PoXDHpPORzO2EvdKR78WRDATZ5Www0v1jLXk4BEr7cSjaAVujsz0a262pL
sEErp4FeVdbhiXgK/TfcBUX1rMjtMW+Dfnxgpg4ewnkfK3cpMO6vW+GKg0HvAfwLulYZzidnhIke
ywsoattgtL900uRp2W0rd26xHJpp18X769JW7kQGIoQiIhtuAWTu+c6m1qhWw7C0QQsum+3iLTnJ
RUXAS0tm6KsYf0Pgi/YaZLfPhYDoOKZtXsVBFr2r2eDRnW27DghwMtUiSe0NVfUlVASx4UXgxoSC
qBbVUUNFeos7sUSihWN0YxzIVKb+MqhFIM0YerKGht4WuVq6mJunbq+1dy1dEkE2/UJfEN+z1CZA
exkgOd+TGGehuZQTgxnI8jQYgRPgUj0Pfae2mkM04qlO5z4XvDAuwmEM1rCMDaZskBNCNHC+z+lU
6XZWoFW1VGW3DpW3qR1EI3MX6slkoPiC3g6mpPx9G+ptPwH1HaATsV8YPkq6lrMJN3r2HlWC+2hl
D89EsT8/eY1r1LYXuwKIAlTlMdFqYs5H9DdJtX5UiofrdiCSxZZ9IqtU+7zXDD0OioFE1aP6Gv0M
BzwFBca9ZgroI0bSWcGDAg9/zt6GXp5to1CgF+nXpjeRQvli1dvsBvgg2U3eLbup+ri+ssteKnZi
JyK5+yxSBwkwIUwrqukBiCjoDujcZDI8c+4AGYH8V9Jt+nC6lyewAFruon/klG6vf8Xq/p58BKea
Q9s1liFh3aXlle2G7vJbSzpKAi/NfuXsnmBLRRjMBgJBZsw3YAxtulSzCo1p45lk+eIm1v0C+Lrr
a7l8oHFiuMXMtCsKlA2hmO1WLRtwq5TE0aStktwn3q3Se0X50CwEsJvXBV84a04u50dLNR8l8IzB
9tSP2AYh86S7Y0LyRsQ09L+sEHA86D4GQoHBrdBZ5KgrFmAfUBvsjEkFxii8IBLXWcpHJVUSFzNj
b0o1/yi7JHe10kFHalw8AcXVFNz9a2tGgpMhVeJ2ugAgoE08AVUMa0bb48FIfNsefGdciCSQs+Y7
AQeO5h3NYmEXt7e9A8bftrTjwKBVu+1L9as16rXAQa85z1MhnEdL81JJtdnAYhr6YY5u+aPSKSj+
AAyXVJ5Z9an79xqDKwiPh0/ccD6i71uqJZOKVTnykc5vjlW5lul26uN1MZc1XGjmJyglhsIRJfG9
urYRmWi4HpOgHLzY2qKo6KbpYZBBp/i41GRWXemoYvDvuti17UT6h40ZYIARMBrnTjvSk6IwQLoT
UHkXTxuUzKzvTejKJVqu/pYlAwk7tBj9kcXpx9jHIU1yyFLKyh3BxSHsPl7TwFMJnHJE4aTO0wwJ
Dsa0JcxlZ72gc3JdAuB50ROP9j5+tN5GsKdm4CYLEhJ6kiCSXPO9rAfrvx9Xzw8jA7GePTMVwCC9
O5nvhlG5Rft+/cRX789TKdz9iSHmuDAHtoSGLF8Tf9j9sDeZbxJB7CFaDdvKk3hAVhtDkiUcRhw9
6z1yJnJNMLDrX1+O6EA4Bc5CJytmfU6ChRok6e+F5SGRAE5rQ90sMdqJ7QJ2J0gW7ltFBCokksBp
rdZ0HdaAJfQW7NxBmicRNMWs3QAqQnlcAbjTEVafH4WkKDFVbRxFrVhurc5+kdq+077XleA0Vt0J
y57JrKUOZfhzQYMB9Kk6Zzg7tr4H6eeLo9212gPuJrzulduBzgIlW71m0ZP/WyL7ohMtW1S9NqoI
EuOjhKyKnpHqMbuZPYAzKUBiJEIYg1W1PhHI7eUoz1ZqImUVKNZzhD7Murkd0fZwXasvW07gKz8h
wNkADuO3PF8WbYq2qVs5CdR70yQAQc2I/hz55rb36U3+btzrm4yMT+k365BGZF+nG1OgMxfgW8xd
4xkEVH6WzwCnyfkngCMun9TWTIJs3oz3y4/cM+sbJzws1b2R6cGsvaAxjd5JP6K4QmnPu74DTFP4
OPRUOrcBbZwBNBStLYHcftMGG2hJMvDYbu3xI5//5WJC2hxvTTRPAySSk+XEZWwUoc5M3HRIScfc
A2qBKVjRmpkj+mKgiSbU3+RqOwYahhWj0pIAjMo7x0kP8yzKrK7ZOQaCgduApn6WpT8/sqJrewPE
hXDtskz0chO9mvMLaLyuHw3TcP5oDGCgoe0L2LGYTzyXMtpaonZRCCm2B1hjhJebTu9dNASAvJQs
8+BqsQjJffXWOhXKLQ3s20almxCaz++o24yhTDDb89VUPsxo3qCXZB+KcA7X1gnEJoDpOQrqEHza
uAupYoYphhQRdUlI5kb+EtjHOt/80+JYftJEQzQgD/jOemqA0q5s4zSwpglPoS0o1K05IYBMQSPR
PerAJE3Qdi7Kjypr7hoIH0BvQo4UmR7OXZdtW5tlByPTcOskOuq8fa66FrijkSGtoy/zV0m5q8Ma
yPn3MyjXv+f7od40H6n5hM4hQSh62QMN/WcglgBZBlID4G7O9UqynaydJOz37E+P+ktxb39fNv1D
dD8+mHtU0XbYGI8Gw32TuNF3FCiuq/UnyhOv16fyuasksa3FkTTIz8Cncmt4xo/pOHkJGe87VMHf
le1y4/gAiBrJEH6J3Pmm2Gc78/n6V6wq3ckmcNeL2rZtItfQc3V8rhkTqGajz8ZtgB0PGinUEECJ
Itj4VS0AAgtcE4ZzLrqOqyilCbqO0wCsjQdTdXurvwXAdR07m+iYf7++vjW/zuBe/hPGhVNOMjpx
RCFsPiQ7kEmpMC2RG1x9S2F2n4G/sK3kw5BE6Xup7LM0GDSQWOSma5jdrygcyKxrh4rWRxaWag69
jcK3pBWNu6+bFQqI6ElBDRj/OVfkEiSKYQuW0WB24R/pfZl6xWP6ij7ycTsegcmb3Mmu81Y+Sm/S
G7p1r+/w+uoZlgbe/CjT8jlMS+2VBfPAaWDeT/uEeuELxbjAa3gMgYj4+lMgjT1KLqwGWUxWXMDE
lcE1EMRtRaUpatOg6aadPN4DMOZHAr7R0iZoWega1/CeRdxaq0YCRQUOJ+qWGI8/32ALaeeqcIY0
6L9Zu/6ZuuVdlrjtzV9PAjCPdCKHWxtwXopqSMc0MIwXZ0G1zvYKJ9D1b9J+aCaB/1m94k6lsZ0+
CWVNFUqbFJDWeb+QlnoKvT5YvqBgKUyhsoDm8sxgHahZoNjNVxNAhOeAZgH7V+aZO8WbGrjBbh3v
Ets398PLpG0x3lW+tNatijIp4Nyu68xamMIGYP8Tzzn6QlrGsKJY6Gb6rm07OPPrv7+uHn9+n3Pk
1HLCxUjw++qtPoNgGFAyxa1lPeHFU5kGqQXi/peD+yOP89npZI8KRVtEULTaR5pa26LK9519DEvT
DY19OH2JNKJmoseW4BR54LZBAVqOmUOstqHBwfSvb+L6dfjnlGxO+csiScO2xi4Om9kPv2GIG53d
+/ZFenU8exsdQE0ARLr5R/hmvesKAX7TJjOI+reYyewZcqIsfEuEOgzVMrT4jIgmRJbeh+GuqUU5
ERY9XhgEwmaUnBjkNL+VEgB3l4iZ3uJFhzdrN7vGTfc1ccOb5j55rP10e31zV6/cE3nc3sp6CUCP
ZE4DWm5z/X5BDchpH7Tx1pjvMH8r8izs564tj/MsmC4fUF+DOG9RSTqQ/F7fLpVXBxZ1jerYjIIs
2WrBhMHH/bef3BOh6p1U1iPs5+jm/nyPQOLQBj8XF/OcPhomBetbtfcTadzboNTMAXfEp7QqUF3d
ncjwy3B/XT+zVa91IoWZ44l71normu1mSoN8B2A8T78RDcZdtk0wVT+RwMVGIKssgLgECf236Qax
+O10k/uVn6L5iG66LQaotvMDsCqur+sTWeOadnDueMkLPItjaIe+xQAmfddJ4bUeWtXQl0APjt9W
pH6avdj7Km3lnfYWu/W23IFO0ac7w4tJ6M4bET2JyCA5F76MtVlkNo401HPIMawGT5Ne1CiwJoVN
iTP4fHYTco67rWJ0PsVSGiSYfWM4h0LE99XNRVcVECJNVBAxUXiuNWi5Qn0icfC02wwS4j/9MB7q
7fATY2jB9BjdYHAHmZzWbXZtUG27X+Vru82fNL/z+33vVV+iH9VWmNph9s6f+OlHcevWQjUBSjA+
SrprNqpfea3bkcSPv7EJHX1zXb9WncGJNH6eZAasdpvhJY2LRHcTF5Nw5EdBcgwJZVtge3nXxX1C
qlxZHA8ks6goX5o5Ftf7AODbTa8/lU0MhY7vxm/anex335evjZ8fwB20C+8qXFvpLcIdlYy7aNs9
22TaSVsMDe0E37WubL81gS8kJRmIoEIZ3+XJt9KdtNddba/1LjDqm5IsT8mOHuYXbVd8w6PvYN6g
P8a6B8kRYDrMirR4hj5FPzRXPspBSsIvIorxy6ZvOJ/TU+JcdrvkhlRSnJKGbqWXmv1juW9AaXAP
HyLAgtWs7akwtlcnvtSOqqzWUwiTDw5JiLbdvCpEJ6n/TfQWXAuSTiVxXtsAg72uM/vL9I8+O2rV
r1yUqlz126cyOL/dS3IKFkWm4PCa8R3a4TGhHG/mTeRNGHxD9mb78uu6Nq2+MU9lck4b5NXgsGsh
M7LnTdVjsK5Aq1mYbbto3lXhcpD6dpeM3f1E+zvbib8MY7ipssmTlnmrKbUfKfbz0t9JomqGcDc4
jzfNfeq0M77MeQTtLZl9bdf7+TYjpSu5gy9582txEIFvrsbgp/vBubR+HOt4XHDO8jZ5WHZoybjX
vXxTe50gVlwLNk4E8XD+AFMJTRk47sHoG8FyoxNnm/ojie+vH/Cq3jqKhno6GLMu6E9a2sqzlEcU
6LWN1yjb3CrdVAR1+Hn7XPjKP1I+d/XEDvUhbA3g3tNAafZJ+kuZgC9t7xy8mqZ5OE7gQ4hNx1WH
yk0LjAFq4y5W3Dyc3Q4tbtmSP40YwSj6bquF5WapOhT59B2tJT9KG7+ztDtHbm7DOnt0aEiGtvav
bxIzLO7z0XkHDDnk01Fx4vMAlTKiqzfvwBFTLYCKAOy4FrsqIAxHwWmsqRfwKZHTQXYSvfV8iSDv
Jn2awKoQyF29K+3srm02CfUdgBfT517z2iFy1UyUf1hRAoQOwHsFohXwGS/ikzlr8MJrkyBC81sz
xBvNRPRcikZdBGL4fNUc6bTt8w6Jz+4QD6nHJu06sPdeP6w1KWhhRFEQePE2WibPfT4OsldS4CoE
LfTH7+UPYal2RR3QIflHAvuCE22uJafs9BaF1GwpbsBUecjtadM088vSy5vri2FOjNM8G3YJ/BKU
OtGdyD7lRFTYLMBmVFEVVjOfDolnz4rmZ9Pi9ak/mW22HWL77/shIRIlOYZch5wml/RKRtDtKA72
b5z8AmN8DR39tMfgoFPs0O8geFOtntaJNO6FqljtZCklehH00evMbzT8HooiInZFXe7hnwVxr1L0
ctptL6lJ0FnLtA0jy/Gk3AEETD599EZskVTXRUn+VZkauqAReBtgy+SUUImbVpIylPowcCzHt5ve
AoHPBhzE19Vj5ZJguJ2/xXCa2FZ6pUYlaqd1oz4UY7xRotCVOmk3LYoPqJeE9fZIkywQu2oAOhIY
wA0FBh7fnZKpeRMarYFmiHT8MRnL1lFjb6RZ6VKMsVxf4qoFIMONbiV4X52/Okww2Y51hyUmyr52
NXTLagBfIPUmFE3FiSRxqijp5qy1BeoyGKFSoucmwgRrkPpzd1Nsr69pVTtO1sRpJMYSurJXUD9l
w1qF3yYHu3BD+jyG/+ILTwRxwbaMnivdpkxQKm/T8tAt1M9rQSvnWpQNVKc/R8Qp+1gPAENYcESx
3m8By7gpv8XD1rQDRXvP8m1hoZxmxiRqZ7dtBFvJfvvCuIGiDJBSjNejJ/bcQZp6KplGjSKEtnws
0f3fzy2iYAlO79+/zymFpYVtN4z4/Sj5Zcjvwrtk7fsZQiOKo2DTAYDm+fcPdms5cwcuuLaqv+Ux
sDIn1RGxaq/Z66kQLlTujDwrjSr9tCH0e1FMAKX60e5/XVfrNV+OkUDGeI0ExEU5TJ+7MTEVChhc
55bSj0aVBH5nzW6QQAT/AerlAPXl1jEbgDnIemwWcldmM2/lSCLwDoyuT0qFD4zVozmRxoX6MbX6
0KbowEljkJYSJSw7b44jjNFkQD+gvTr4uUy7pxJgbovVDGzcaPzS94XhjUreemMxPtt0yQQOUfBZ
/OyuvTSlhXlpXC1JJLkjoB03tJEbgZTVs0TCCvzoaOhCUulcL5u2nrvBrNGwqU0uXKH4MNfuLozn
/ZbAWdbQF1PX9ZCAnuXHMqMbaQpJoo7E7EGVqpNK1Q+diLRsRYNAYA8UNrx4wIvEJ22ULlZYaR43
Fxjsu4HetG117HsgCXVsViiOdn9tEmfyOE9v2flU1zXkQY9IjBEPK7qd63+4j8+kcG4+BgBkGSuQ
Ujm3+nSb9b/APNGbghfpikoAUg+1UAfTZyBY5qxPB+wIlWvENIUd7jIj3WOAzBao3YpyAxYT8EuW
KoO+h4Ptu773awnBsx/jNr9H45tJddxLbdqnmyJK9q0UR8e2K/05TRSS0KLclFb5iw6UBqlZo+9M
i77Ojbbs26kXjWp/NpZwdxW+B5j/oIsB6g0PGWpGRqLnGW7jyMluCrM+yNG3ioZfk4RunNgkZoUE
vIbRzYUAZYsg40LsbFNSdWtRygjR3+TU/H59k1YNAh1hKl4YDJ+SO1Qtcro807BHkuQli2/c1MMT
MlexKBUnksM50zSsq06eEVzFVXkYMnUnLwOpY2OvgG+6Scvt9WWZl2EBgoHfy+Jf7HJm5sbYo+PI
noAD4IHhIwwPtQiUSSSFc2GtZVX5HONAcyKHx1dqvYSawIGsi2BELxiMY92n535YSY0unBrsm5oi
NTsdRi/TXrXh/l+2648Udnonz8w6tmI6ZJCSWAQkq2hsp77QS63aNqYLATuISA2QI5yQVtfTfkH3
WW3bPUknw3IBBSpq72IKe2FkJ1I4hUafjF3oKigGGudg2aOrt9o2XI6tnBIDNHtdIoh+1xX7z6o4
xdasNkU+IEFR3uhuUrN6ptl7lR1lE1y1sQgW6eriACrL3cq50ujIxaKrKdVUYFFTkgCgRX7tyzvw
V7vCdNSqxwd0MypXwBrG++v8xJAsspAawtqAwo97sn0bRRDbOjORi+PCjB0iYBMT5BanFIMORKSm
xoqcLkr8NLdqL7Lj0p1rKpF5KNKnHnj9wJqimV+nwKCJ7Pp10tqROFKig1GnDUENisPVu/rXPKHJ
KooBBr8kQ+7Cdhx3mcZvRtb2pFOKlzieqWflaXiD5labtLEWgcF1DtG9sSTzi9NXoTsoUXy3jJHi
lSWmTqs6A01dPQAlzJlKV5/MKVDAzwtCscLylWiUSKE3JqAaNG1z3SrXt//P3nDbH9s1BeJilAZV
PHpVPHhSJFDeVe+CwTE0N2ESD2jg5wcMr2P3SMsim23cK1GgzbtMHoghirrW0pq4X/7IYSs98S9m
n1lpKUOOecgdPwuB8+OGOmLlQ/JD2mulYONWPc2JOM5plkuKSoQFpYqPpBcAT4m2jFNY0LV0aqjg
t0t0jOp3zWF5u37qIgHcqZtD15jljL2K0tBvtOdmBF6YepzSl/+bHM5xFZmmVV0NOWF26JqtjY7g
VoxMJ1gNj2nZl72s5Bq2K3zuv9jH5GkS9ICsusQ/Z81FjP/PkoYyq9HpiTKsAro6GXOyu/j7COhO
0YatevoTSVw4id4FTV1ySFKyDcZIe9vHuwjjlrJomnrd7n9bi8OF82qkzSidQ5CFuuyUkCG+hfGQ
68e/uhqUMgxEfoBJ4INRvR17nD47/ubBQYOVZPawSptYH6YIsmJ1Pey5jr+Q5+BjmFaKirKYCjR+
yFuEv0SbclKL+shW12MBNZ7l/MH3w7myDGgGUmLUaQDWEQ2Df0VrkdyKCYb/alMQLq3qHJKfyJED
zRyvlXN3Bl7MMC9LJIXa3E8TH1B+6MArcwzW+pWox2nVl53IYgZ24jqRjh9TqYcsuwEjLIkFN4Do
5zl3pi5DHuojWpj7HlmhluqW10fh83VdW1WAkzVwLk2qtbyxZKyhmL50xodRHqokFhQSVs/fYdjA
IGECUDB3/hHy/3i1IjGEjHu8YOQwUwigpkkpB2MmOP/V+wzsD9AyNAaDa4I7lKgCAcyCsAUw9qkO
sqLlizXW8jZqC8WL5j5xMZx2q9uz7s39VIFUV6kE3nttS1nJFgPDaPdBEv5cLVKjZaAFJbZ0+ZlG
T9M/zIiCz/TP73O3g2nHVUEbtFvXUecV1CRW8b3WBHqxNvsFPEWclobEPqZ2uUPTamC1xGDXC6rx
JpOByopsddB1x6nPSK7WoAcGvmKJDhYcKM3v097ejEZHJuNoJanAIa7tKCJFjF4BioS5kfMd7cvU
DKcY36KAN9JDTqh2yyy7G1rRU3hVEANZQcu+Ae4izr2D5zBUgR6OeZ9F/VjCwvG1ROq9BHbnX7c7
dkh8cG3ajNXBAbnbJbBK2U1xZYGXLCzp81D1QTXfFfI+XlS3bV9LjDIuucAM11wjdhAMISxtjmHQ
8100pp5OTTvhJUmjTb5rnIIAfnSOVDecIxKK4A/WwotTcZyaxnlXqo2iIL+WWHvFyZ+yKkeTgVKT
Rk72/7Cbf5bGd2QMaglEgAFLs8sXjOuTeASFhLOQCTwW91q8eLJo/mBtxALgI3gcofoFaBpeJ4uu
TtIlwXhmMW0Mhd6UQEvKHmxl8m0nJ1nqxTdmclcnIvzRtVsB0NbgHERfCEMJOD/FQlHNwdSR2Ijr
JPqFfHznSuDJ/AcfdiqFvQ1PrjbQAS243bA6EI/sKg1PnHSzdCJ+uTUVOZXChW15BnKAPoMUS53f
1ZYgiDsAlsxNdFGby5phYxoHwFeIP5Dm4+7SFsoR6zKeyyHSBbs2z79jUFl2wZn7DzUA4Fvh2Yb5
TgQ2PPnAVNv5ELI3grnYnZ8vNPaythaBvq9qwR8pfCeAOkeWpOlI2EjaB5jNXMDCCHzuakoUnScA
LkG/i31Ba94VGH7UOlSmjNp30O3fbcpnWfpSR6ATuHG6j37azz8xDW/Mr2lUuNni5uVebY/XLXst
dgBwNpwkekag7UyFThRRW6S+s+oKQ8B0n4zRJi73dfJlMOeNFovGc9fUEWOH8JAA7wN4CeexJKtp
uqpBR8cQ5tuhdd/yLHKTwRTs7JofPhHDn12s2Hllyayv4rmnBIy29k/5LUzvqGjIZ+2OORXEGfE0
aEY99LjN6K/mDaLoRB4WyTdBSSG4WtbMC2VmeCVwbLNL+vyU7KRloRB8/V3zCAC5v297Ycydv3+d
u5Ub9BhkoYFfz9HjssiBZbzSBvUa460Jd9fVbW0hAO/D4D14Ndnz63whuZQDZY1NaBdT82DWxkNc
djtD+vgHKag0YGQO3EPA2zyXMsf41Q4AQEHegagBKbTx0ZoHgZqt1lhQ80W31Sc1tMPd9/1I5XbK
0FwzNX6NooUGolrDeaKm7eaFQ7J55+RbM94C5YQU2kGSrc31Za7ZE+hGwO+KcU8btM7ny6Ryk6rD
jM20mrTHkLizqdCb5QGVvCGRFMV/nf5hXF6I3dgMP3r5uV1depAnVQ6eMt1Uu0MHoMd63LHEiVEJ
wo3LhUESLi4opa1aACA7X9jSO1ZUNxi7wgMwAcIMYGbkpPEnDASG+vb6Jl5q5LksTiOXVunbKoWs
/MXMQB2AS1IgYX01CK/Z+DkwUjnjzW2pKloDzzM6otszVbR0V5Q5SBXNxCG2Re3/ozzOnBdAexvt
0KMvRMKEi/NLK37BwoSIJ+sbh+Q4wKjwHOQp8bqmjspBn/E6l6pv6F09Fm32RYrAKnf9gFZ6bEA2
iKo1Qgs4qYuh9bCwc7uIsB4lK4gaxa6Vy8TE26SOUoTxYDly0l3WYrSk/dZX+66y/OtfsHaApx/A
GbqUq6O5LHgQps6zYtxS6VbzhXR5KwEvlslYnEARbmoX7Dty0epSi0c1ePn8rqkISqDxmHpRncOz
YARIj93BKIhe+4ao93btKE9E8zFvGWl22LJZsgKzeNkWzRuKKNmy8t5FWVtF1MZAey2AeJ7btGHh
1Kqpwyb2km80O/utwhw8Kh0ABvHi+cc0e7UxuMDt1nCiPQXYWHhIc/Xr9bNc6eo//w7OOsysGuum
xXfQl4/WNQ+NZwTfw7d4U704B3BZHcxj/mg9RZ5ALvOO5w/Sc7nce7+uZ2U2CihR9BIVfqG7rM+j
IvK+Ug9y52PmrBDlOVdyNZCJfBBALxgorMzJlJ28HMMClhMVHabwdbcFMfxEfdYLZ4aHfqiJ1gfx
IohWVuYTzuUyfTsJKs2mG5ZcwR6XRCrJ3WBuY08/1s/oxkS01z3UNjEjElMyfhXRrK96CxSLQa0A
4m6AXXBrrhIKGA4J3laXDCI3P8Cw48fxtFWdadPH5W3aFccs2ajKgIVn70Yxi8JCa+2kQTGH4J51
EvNQI001hHUay8gfzeMXsENvVKf9jhjrK9jRb9tBf/sXzUIyFm2IIGbWVC4M6BeQZzl0ATyAXHro
dD8k0hiRubIfjGc7dVv5azPtDWC6Eip/vy57zTNCt0yGg4B7gEfDaawaRe1eRQnzDrpc3GmFnwmK
HKu7eSKC0yULcUwYWgq8f+zZOSXgPiGVSaSkd2tRsyDTjQsbPZHFxQK5uWjRbOlIbvf2j87RSaJI
D9d3jB3GhQiQTzBGVJwXn6ufi2ZAsgvKsSAq1DrJR/GpHICrpnwk0q0t9aQUNYGveXcNJ2SCixDg
SHzGVjOXWY4XE9GUAfM334HxpKi9d31dq8d0IoT9+YnJp01ZAVnfwoM5d0o/dczIHxyZLC1NSWV1
MWlqIcHVqvZhUuQTFwNJN+5eblIb90dupMGkvhRyTGz6Yk3vJZoQ/35tAGjGE0sDpyOeSedrSwAc
V6kNDGzCSjx0aQ7BHBqDpy9D4qoj/Qm0B0Ugc9V3s8I0cNBY7HERA4fxMOcO7uTRvKm/TvPRjDGQ
kESuVjjulB3s+j63BLa2tqE6egABqg81gXaeLxTcgsOg2TDnGHBMkhumSEFLR71UBBfEmrKcyuGU
ZaEmGORBwxkMU/NdLh9bGm+drwCv3MxS6AjixzWjBsguui1ZOhgByPmi6qUqqdQlNLC+KoBXEOGG
MyXjDfr05znl0CrwPRVjToN6eR+jkFRAwK+kx146qF3sztPHdV1cM+ZTcdwRVYie0PxaYJxsNEg5
3tuAahOCfK45qVMh3Pm0ThfXWcMaAwcHOFXHcMw8Zbo3Js+xfRqh5UvYSM/Sqte2kbPlQuqmqSkg
Miq3RbNLoxeA6pIBOWap+dq1W8V4TRf9/vpmrur7iWpwN2cFaMsp7zKKxAfwuJQHTOQQRblbkMu5
Lmg1IkLixrIYjSdez1xWuW9VGnZLSQEbt21M4I51GYlGB+QjfXw3S8k2MUx/Gku3oftBDjdKvvjl
owGosEUub+SwF1jgmhoBEtLGoxQDVqjlnhvFpGSdIRkNDWb51tKf8UQUjg+sbe5nShGlNBXZKW7J
uuToyZQZNEBOgijDL4Z0HbUmURXR7q6pK0ppSICBzQZvC87CZbVwpHoxaVACwjHeR4Ny0xXRTcbm
vouDttCnoRE0BK85FdQHkJtAAhdo3twrYrC0WW41nQaNNpEUb1JhA9rKtDiDv2WhApItcMecY2ka
JxyTGkVBO7rDtL2bSrdsSnT0xvx9uVEqTFdpKE3gRSr77bjpzb8uj0M+4oZPdgA29HeuInUsTVXO
HoW0t4tNXEnPhRP+fWLzXAhngXqczBHw8fAqDIv/Ie3LltvmmW2fiFUEZ96CpAbLojzGcW5YSexw
nmc+/Vnwf/b3SxC3UPn2Ra5S5RbARqPRvXqtjdqktDEnR8z/uubuZ2v5umzPspOwre3OUvEQylpl
H06PqE3uxH64agUgS0ZIjokWPrerKnu0GOLnPlkwqFEQAHDrgvyU7F5E77R26aCUhGFZkCSzQbvL
b1PZPRqfFjKfSsqcEZLqkY1euwbaYYootO3bUIZAQCTQ/Fo90WBaB40n3BF6npdWw1hHi0pm6UGz
nyXzUGP4o8fnqv/V8ph4A+goZTDcKJeGVHyupmDLA+h+l6jmDhxaeoLHTaxu8nKGHoEo3Vr9dGcW
ufMsY2w2KnXkyHU679V628+QbNEF6dXqVzPxXsKwOUQ3+IEtvanVoBvgH6nxHbMz7UYP9mT8Vle4
fBpBX2c1QLHOErSDEeJ53cYuypocbR+UdMyxewhzRTqVed17t++11RVZgM7j2Qln5EvCulGaQGkh
t+pRZWT9j3mkft+CQ+e2ndXPc2aHcwi5NdN4tjBEr3jvMhXchatujSESRkOKa4qH0Q06tIXryEJd
W8GUpbI43aRBJuuhzAXphrp2UYHrV0Xbno3/GLyX4dQuCh4t91Y7Wu+dlOruHEA3GtiZ6C5gw6rJ
EqJsEC73SZ0oDog1IqppvXGoBslD7d1w5SzXdvVEXiOJQASpULJNZSfZnswqZuWDanHbJmnf4m7S
N+CpkKkVo0JaLtnTkDcjNdMepZhIqU5Dgt8RTj2BYEkV76ZsjJ3SAOROLo3ZA/on3Q5lHh1C/GWq
JgBH2WDdFWw9ixh81se0o1AuAkUe8qLLgw6S59oq9SW9n6T0ee60Z5QyjMcsVTO3rsLoPZIaXWBy
9V4FwhkwDTyuIF3EXTlNaFRGrE7IS2bauASkKI79Rl7Mt/RT/p1/ENNNGgcIutsevL7Sf6zyTck4
J6msJrBauaXd3k3me9h8Smq4H/XX25bWTj5I3m2MVKKJAkKFyz1Ndcx7tyX2VKsBOGzk9KUJatEm
rqXraBt/UQGAGILPH1HjakgvzSkGopTd1L2ldvMgA55kT9va3uXFSOWspn38cnttKz033GtndrmP
F+OvSoONvCsqpYqOcvq6kLg+VXogH/IpLB7DIkww9jLO7mjp0j5QyPciJKo7zXm1B2RApHay+k4/
+0U8r50FFFwtYTwMGkq0ujd/hWSj/B5+yrQvXWhq317/WqhC/w2ql+gB443OLV9qW9L1EYyFCUb2
mn2WY/g393rs9b8xBMQPigBoRfA9qzjS5tRG1L2H1I6M7gPpOmr+jD5vW1k9FMAsgu4D8leQg7x0
1XZuwf7ZIA6Z9BcI5Zy7bHvbwPphP7PAXRxz3/RDAWAWunsqNGgeux1YTHaq9xHR2ZVcC/xB/0eL
XIzPdDNNhnEAibL5u/FQ5Mu0/l0quh2JdoBOo3Q5W0d9gNQt9AHMjA6FSPln7VJmSND/2VUuqGZh
r88T21WQV7igU92n2/glEnnIV1n5KnafmWF39llOPUt1HiQtzEyIolSH8iK0r7YxDX+gxE837T0G
tmL3DXVAD20At96Hp8F7/Vw8EdRvbb0ouqEhjYQGYxvcegd1AGGJEuBWrRcnAWtOAzbxqv42a17e
GniZlYLDsZaNIAVGkQxM8Hh1slN6tnKUCWON5EmGMWQoYthy/IEBSz9PRWWyVTs68gRguzEez9+O
cwMYAQAmsNM+TtWdZu1Br3rbXVdMMFph7JrBygF8ldFslyyryxH6mJ7+lh0iEePuygknyOB1KNpi
KB630eVWoeXVV3E5ZazuoQE1sKsHaEQ6SvD3n+TCDvdJWm0wC8Mesvu8+gOMNegQhGj0ldgLOAkm
8LEQTALzgrlhnKaWZMzZfZWZm3k4srHVVv4UIqxXP4kBeXCwmwBMxw+5R6EtyVlvZPcj2ertcUw8
AHH+xVc/M8HF3dDKrKlJYALIlba4gwlw4N82sdaHYxgvgucwo4/ihyxQ4+2krAcGJ9jqh2CTbHBd
086Zdx+vovrPWlZwYYuL8iijD2rUwlaSvJrjnTqCFRwgURuC4nLkFoYL6uqm9MbsSc1+i0oY6qpj
nK2Ui/hx2BdSzVYqRdT+bWV0PoT+cC+/LhuUaJ3s8IvsOnc6dF686d3+OXGyXe2Wr/0WmseHeaPt
Gg+NhJgRtz6DaU4YqVeStYvt4QJkYTQVlNbxA78RV/YmuuwVWDMdgzZO4L6VDzJoXr7ZNPJu+8Cq
J59tDHf4IbqzJBXys/tsDLaN7o2ysrWWzW0jqxHmzAh38qce+tVGBSN69YL0Opee5OmNOLMtcOgv
NBV3313sIvshZ1F/iq1S09lqiNvT2u/vyMbaG46K90PpRE6yJ7vUrzaLax4Mt3aI/6O9a/YRGPm2
qgvqdFd2tQ0o3Jz+GdpfyiZ7JNCmjXYzNbDzKk3deCPmxGTflv/VrNXISs+4H/kqYmUHc60wICt0
xJvdvLi3d38NtQIoHy5dlBl1UABzRy8K5N7MJIgpVBjoV+mSb4IUk8fdtzbzwppWGTWN/JSbgntr
7cydm+XOnGJIbabHWJaZmJtuwrBLOin3xOh/GkMkUixdSTCwRqhps+o9Y1S//PIG3DhUdawxVYx9
0m5RZSNFuMl2tr5pTUHKuubPeJuiqIcMA2IRXGzW4iDQKzaX2jaNk8jFAbVtry0fY3kCj/XfV6TY
vMI/xrivl2dQbggGwLbVaPZ1sz2G/bthDm7c1FQm6WbURGJiqx8OStGgzGDYCIuLCVaIml9VYOgq
aQHtm6sapMsG5pWKRiM0wWzI7raDrttDQVaHWAUA/dyptRNQkdkDxpVCsv+xTxLka1Mleg0zb+MP
GUoYaKagT4tCEheD5HgKlZZNJFXkm1xVmwFlGyV+VurvkbYf+32oRDTD6K+ZftbaLm/ebq9xLc6e
m+fWOBfxvGRBBQ2FwABst0T1Kliew7p5um2HvS6vl4kOOCs7o9rDHboK3EchkLUY/VLfNVk/qEm3
a/JnxfpZk4csyb2hE9FMrC/tvya5oxcCLQwACFBTmJdoXVCsfWodMH65UQvWtnbs0Ir4Z22cX4Zq
Li0kxyeck2bbGbZbzcNjZ1WRoxo1laAxcHsv1+LyuT3OZZZYCjAUxvwSTEax9tRbH7cNiHaOcwp5
7G0SMAPVi95HTlU+a7ogCIv8gcXNsxuxTjCiMdTwu6KHPFkGOtget5z8AOI9Nc2gq/RHBcbr9rJW
vxPBiAmOsqyBXvDS5ozqpqSoACFXDxOymNBJx12q0q76edvO6vahQIhyMF5GVyyGQS2nwcIgbElr
/pqDIXUCEhynSUTZueoHKt4TjMSNzSRfrkevM90qOgZXm16Nfifpz/9iHaCXkDULmguQ3b78+3HU
lyiJAW80gmoq14FcAa5UHkS0A2sNbkxG/dcO85UzXwjkOZWMEb0NicBUsMlTME1ieP8PynDb0VQA
m6k1J2usd0xXdbRoH/QUqG5lus/xMUNMx95e91rcVxCMUVVWGOqaW7cqTfWcjqxDhlqhvkc5f0mp
JRICWreC7BMCZqDh43WAJGgKS/qCVQMZ3Fa/OjwJtfFBSwW556ozglruf8xwwSIPjbEDrRIaR2BM
hMBxOmEeKBPhFq8guhhDAkxUNdDcA2U/BoIuv6FtxSooq2vLl+qd0cU7JB5G8JTNTyWky+ytWjtF
8idQnQYSWZ+Qo5vTv71I+V/ABa2a4ICpc2P5UfajNDdtCz40sFVJ+sbU6QCJRN3vl88KXPKYhZpE
Gp4K/zlhHmgyHBPMJwEopHKH0eqzQSqHzvKVWKFqo2z6fHnWysjrsudEPSnBUQnBu/y7y//o6ksy
7uffC/TC9Mxtk3c5nh00YYnagjEOEjhjS4ny0b3nz5MIkH512r5+KJQ/IGfMykN8HbjXpHAI69by
A/s7ZDjDPHCHJnetooG8Se5YGsROEii1O9GDahdOFbDMv+lGl4j2jI9fX79EwTFD8gMsCd/SGkKS
x9VILH9cFgxK32Xl2+2DfPXC+I8F/GWFYBwE1YRLr4xCUBoYrW75nbXt0YXaSd0jUPhJ66T1Y2Vo
tG4PcSMYieJPHG+Uc8Sxj9s6KDTLt4sX3f41GgHtRBw3V2WLLyOmgb4pRiggx8f29ixmwkuGyiol
y0d8rl0IKixUy7V6YzTla9EFpjNEU7KZ0HulpjklOwtPgqOMSfBHw5QgWVrZor4Of7t+/SL4Pwbo
IZOFae/LX9QqdQHcNr5mJx1JvQ0eJP2Q2Y6aC7It9nfOM0lmh6A7ZTGiasxPcdvbdjW6Jim2N8Uc
jBxVrpIeQKaPqalwATB8fLntQ2tf89wct6yZlDPU4lTLt+Jjp/ys4qMeixIT0ZK4CxA0sFW/zFhS
Ap3OvKRWtSENNKlqzwSMzr29oLVABQgxBtwADkImznmOpQC01mul7edQPEnJiwqS6kr63qOBfdvQ
VRnv60udWeJCojZWepkWhe23SvWW6U8x2lx4q23bYGOO7aG0qVn/bHu6mG4nHJFdXSag5QjH4HBF
pf3SHUmptnYf17avbLVlm6YPmflUAAunKqeU2Kjx7/X+qbPvKvVFCl0U/1TI8PW721uw9iNYgCOY
SMNYwVdT/+yUahA0jFu9tSHvkDpdHzoLpnCsJnRaS4C4Wjt9ButKM41OA8Rjl8stSiXukkWy/UAp
XD28n3NQd6GuFD9a47fbi1o7Ef81pcscOK9IumSyhzDwc/muDWKADByztQS5+tWsDS4mcOKiZGIC
VC8jpFwuqAziZJYSOE+cPde6WwDF038nbUPL+BiOe7CLkXgPOJuJXm6AKehgF/TbErss7cy/HF5k
upuEmEyCGPcUUrXLn5KNZgZSV5yYrJLfS1J/lxIVrD/muMnUVkRKetUUhjWEUHSIkLIxUg1u4XJN
4k4bCb4kVAU6BaDg7WLudBOOE1fOnG2gHfy3WnVfNkFcgjIc6itgL7hc4ZiiPoH5qsDvuppimrwH
Ld4oQICtL+zMCFcCaDtllmMrCvw2+5MkT/amKOi8XYx9s/yWVNktFtGY7XVchQoyKBOZZhyGDPmt
ROlqlgPk936kPiVK8F7Ght+EGtj/P7LivpUEAe/6YMActk/B3DBDrXJ+MmhVpFkksX0Z1GDzclfv
5ToRJBeru3huhAuqrWouVqNGtq/poO5SgVvdgQubKp2yLZLHyX4zgo9ZEvHmrGRSWBvuC7Cw4lUE
HNKlhxS4j9t0wRkYC79UkrvArl0VvdJm3/clkJebEdzlTRgDOvFyO9ysPC0uTXPbikG0zrakxvab
tKRT+vo4gcRxN7lRT4MEfRDrwwYi2ho2ZulJusg6uycu0w1mHTgVHfJgyO6542hqMVL7iO03KXpa
jJ9Jv2mPqrIrFtxmi0NkB2yIr+2iCbzpS3GKt4zSONj7AQpl0NDLLTd0SKbEBS6PLqZPL5FD0BD6
jc4L+vKSg04MHXZQcqE/AHN3Jih3bZsndz7Y7kgLtMqcVEQyvHaazn8P5wJJnatDyH6P8aqPmofb
TDE8kLzjqfKuiQaPvmY6r1avoLxsKBpyCP49FcZtXxpWh8NkjV4Q40EU69Cv+T4GNkRDIsdqNoGG
YEUspwlAiwpNHPVoTnip53rrzDFoZT5A740GAx3C32W7NeO/hEmyoKnhKOIhBSLIK/oLi6hpaESL
7ReG8RCBIpk2TShIdq+vddiAqo0CpAA6oTw+oQTWvh1nXAaMa66tJSz0qS1BAYy3rSJwuLUrF2q6
Mgi6ZBXVMV6fAm340gpDHQetVZ2U7PEiDKFua1klbZWCJqjUqdJJBiREmqikTI5lbDG6BQX01Gst
k2rWSziLFMKuUyjsAPDXaJ8A0A64weUp0LIm0sw4wHWobgx0g4fAIco+bjvB6kV2uHPeK0271DIS
KKnXjm0M0ZZIudPwdEv+srr05TZnC2LH7CwnjJtIJ0kDQ/Pk6Tbt8m0UObngmmAx8er0nBnh0sGY
lKBbaHHXGkP6E+BXNIi79lUQmPneMLcSHm2g4ckCplWsZAmcYHRsbRvCb15/m5g87x9mEWWFwgLM
1aKguAQOZA0pIQ/50s1EzsicB35KpWdIdNPoZXLByUVf9hNgQ2hdbAGZovfmHWSZnz9ur3btJOp4
3WqMBR8wOi4aZ9qkhbUO4ybURwCM3vRgZCze5FYBQb2gtbaWSJzb4iJt185EGvIC6di4NbUfdf5Y
/y2enH07pHts6oURyBnc8yhuAwwwdVhOND2zCmtCaD8dAnVPIDIv+nLM2/gPh7FqWGJFMtvkvNHA
JENULW3gz7l8j+TEMaHFJUXSpxEXXmMp98r4uxkFLyKBUR5c2cVdXAGeHPj9jJ4r5LMN+9DIePmB
W61bspzOpu1ESiRKOlftElTjoRaLi9vm0pUAR6IEBU7gVy6UGCoccLrM6AC47Z0uel+uOsqZLS4Z
7DVIWScyNjYs/lTpi6V91JIgkqwmnGBR/2c9XADOwe4gaQnWoxstze+UfeNpKgTofiTpMcGkGThy
bp+0lboBfPPMIheKVbUzbfDTIXgF02nojlpiUggy03g6huVThZqyfEgNcj+N+aZRIsGbfaW0xsyj
Z4+ZBExRyZy3lrlRLTOkmnwLlOGUGN6c/6rITzV8tKtnku/sTqWySrP0Lp1Vt/gXN/6Z9a/PcXY9
LEuSzWPVBf4oEVrLpadP5s4c3fyId7Lgzlu7JXQgxVQ8tQH55h8sSaMVKQFfsp9FbmK6ItHS1ZMA
XgHwlGOIBJnF5U03IxDovY4wFiObc8yudacY7PXlEGyHwZu+d+AF18lW4D1rFzmCm432G8gikTVd
Wm3H2raqnMB74g7ssltUeVOm7OVmFezV3ztrg85sHP6IwRWySUqnrt96IqKcv0IPfwXYs5/BObEs
l2ZqjPgZaa/SMqe98bxUXujNG307uXXpBCUSZwkVaHcSEQWsZer/kcoAezDL5LgtsOJwKmME9znZ
dem7jTK/2gJP09CWOKUu0mlePTHoEMogckAuDAWJS3tJZBbJKONDQ4jBmYz8ddD2te1oAeh9CxCT
xhg3/Bon8Cr0YmRtX/SCG3N1xZjHUGwNqTjqYJe/oKjmRJYWBHtgIh2SbOxqWxmHoHYV5d6qBDfL
WtRFQeEfY9zdaSlDP+qEGVtex5GGzbELhbMBLJ/g78xzI1y+YWXLHOYSQjvSjaBp3FT5kam935C3
OMgdMoa7PKowKTAum6pwi0kIf1/LtuA82E8Z4CWI1l1uadCrbRblZuAnqF1mmrOEtYtxGwyOo+CW
H7ph02e/rOpYxPZOiTem9O32QV6LHmf2+fs7QR2CmBCm9qXGy1o8NqfsqXZmeVPpw7OMx38sklpf
PbMgGcLRAQMMdHm4DzvLSSINio1zMxrbPPV15ffSvDXBQS6zLfieEbpMN82gevQL/FFel6ZHwxZW
rtcqDshxkTpYgD1fQcSVTsak5JRLCJuTZ8/PUb8HOh3Q/wGlucopp4GabUZrNfHLkjzf3nWysu3o
CQDZBeA19ED4QVTFGusWMV3yIbv+c9lMGwDwUW7BB6gd20+31j72pNxTxk3h1DvRu2Ut27CQanwp
ZwD5zUN/o35sm1TRJOb2Rpa6EYCN2tPgpSc7pYMXKIJH/P9iUMMNiDILFNK4WDkFZp6lmSL5rSk7
HbRxyUD7+TiguWQFW7P6I9ujowpP18pHxjr/a5Z7BZKcaBW+nuSX2fNEHpQ+3aSm5UhgmcgMaHo5
yFtbtwGZhuD7rjzaMHkF9nX0RMHcyBezSRRDLa/qcecrMWoqNB8p+AI6i84p7Q69plDMi9+2uXIj
wyRj5GOTZbgiLiNJjKM2WQ1MYu4DwGoniTKqhvqhL6P9bUsr14CFnA20jRArY9qXl5YgDzkaiYRL
dyitvYUqhRUf8tzaWUbsEPXNHIVtirXj8iXMAyJulAj5rmeVTJB80xSEaQltEDSW5tGLAlDl7GMr
d5bgEWRRzixlHilD2puNY0ITT0MFB1m1mygYMHuGIrIqygDWcmg2KowqNCgQMXrAhbIIolmKWiSS
P2TRO7xaL/AP+jcIXHjzkYK2cw/i9a2SjyCgFMHG2aHhLq8L69x30EkY9m0fST7AhDlt24KOum9U
tB70ko6l+y++ug5IA/olAKDwXf4YMsyjBdlW35w2SQRoKMn7HbgtkWakoHuGQh2q8qJn0UrubAEc
jfYUptpRMOOeXkUHLnt8Twl4jzmmCkiRipMNHt7gVAQVLXvQM7aom2GEoC0PSn0q8kM5Ca7IVXcH
HhZpFciuTb5to6Zj1ktxIfmTsbXqbmPWsWuiZYzT3KgfClpGtzd6JfGxAG5R0eEAzAfyRpfHqzUW
CSLK2OgqNWTXrtDAiSVSuAPDjd42tRqXCTb3C32GAgWXU3aTHIRp2MIWahUOfHknRfK0H6IUWJWs
PGLUBRpEEOi8g4jf7ETEEF3Eq7uLXgeeLmjgoil3uVppjrK5j0CrHMBzbfBHdhFaVofenmnSvUfZ
279YMawBLg60OGTFuSthscd5CnJ8zTY/BEnqtn80w9E7/QT9Y1MHGzHgDqJu49pBPbfJfdFUlg3o
/cFm3lBjqWjl9QOdsl+B4ApY20uwbCEOIQEHnpBb29gMQyfptuQ3RvBe1OWmyrTEbRaa/WgTQP5D
Qct2zR6a4ei84+2Jy457D5QpWMryFN+uN50EcpjSCTRAvYJ51Jcp393+cGuR4NwW5ydpHMtByfxk
nBYa99BVFYXTtQv03AIXTuuiM4uumiX/W9QpnuG0seRJiQiFsnaVASyB2wIFTlTquBNnNEZHchup
l1Ebx8nahdOLFeyrGhquBMShhSea81pdFlBobLgEDTaVM6hrkIBloAW/WGwXcnBOFwx+pspbOdrc
/kRrgQsNdaYawZALBud+mLCqlAI8Fn6lfxsN8Fp8j4I/t02s3rjnNrijBDCuCXFdZHRBth0Dr/22
WDszdbCFBTXdWP20Py1RS06wLp4ZYLK6LFgG2LSVP5AvtUClOLwL1rWWMJ6tiw+DhiqhkGLAvVXE
IDk7EHOhqi8HO9SLm8/wbWl6QexfO1CY8QDTFSOZgtbHZeC167GLe0sOT2Y2yu6i6jNdikJEY7XW
V0b+i0EZzB6BgoSn5svjQAkbEO/4g1vTyEGHkWKyzau899fKSTfyTmRxzd/PDbL/Pyvt1W1QBQQU
fH5d2NucgOTwF6gQnI6I5s1WlwaKKVXGXC5kFfgCEEYPOsuKDbRq7R4i4ukmXn7Wd6XpFyM4sau7
tDmC8XvBJTMTVOCDeyN5z5cngeesXS7nv4I7dXoZ2YsUmYBg5Z99eAzuuu+N/Yrnh5OUGNnPPXkj
Ge5U+oAlB5jAKjypv19SEeJ1bdsh1AeJGuSGAChyBzOTgfEelSnwIZ1LqxQw0OQI1lM6CEn91wph
qAv9Y4q/doxwsaBUuwDiMoeeBQ5Q4BLuCiPZJbV+Gu0B5aintJCZstFR156aXoCxWTs5ENDQ2K4b
0LngTk6bVGBFKPD+aeXjjJHSaBJEg5VPioPJUGYMY4YL9tKFB8MsTWspwlNrJ44ShwgIuPPSH+D8
Q4lRmASufDroW4IjX4X86bXMe1aRNuzVLDrlf7S7xZVO2d66y730OD1BGDp4DveWC45QZXPbc5lH
XDxfDOQ9SPiYdoyN9J7zmHDOErUezOgEQvJJdRnqQGshlQmJx/vK3NSjIFsR2PvKhc8Dw7wUYwd5
8hOJi2Nj/4gUTMDMJ7v9htloFzx0TSIoe1x9R6wQbFKgyEKdCXB17mj2pAtB76yBVgGzlnWBMeJx
m6WPta29BpJ7ezevPiKzBdwQUFFAeqs8xV4ONp7/2AIKC1CZbV0CmmhKWyFmRGSIe5JZU96HSQrK
uz54qEeVBniAdblC6/TlX6wIzy0QKzAcMj9IZKFC1eDFEJ4g4+EmaQDQ/EOy2PtS+XXb0HVAYXuH
IwCxPDZOpLMDf+YZWSKHUTFG0cnI/Qaz9iSZXRQ5XC0v7yY1PmQZsG0KmLElBz4ilz+Ea13zzfNf
wG0qm1ws+ymNTsBfTEG6lwbIAMV7S8vdtE2dIctdEn7eXvbah8SIIASSAHtCU4HL3k21ajPVzqOT
jMdlV3zXxtoxgr2wt7luB8wSwJEDZcRz1g5tUPb6BK47LdvJ4WeHml+ZvkS24CJcO2x4nv9jhgua
SR0OkdHBzBDOXhX3VAf1x5i2YL+TPRi8vXnXL2f4DJ6trIAN4g+09S59pqorTObqMsx1s0MQw94T
KF0FkR9ag6e/ztL3NBFx4F3jA5lRCF/h7cDI0PhSRDHPdZfNiNSlp22l3fgIpr991Prq1hC11lhs
4qOzBRFlYNcxlIYK+eX6oIgOwSgyRicJ+lrRfYiDcAziV0nZRiJH/OLivLLFfAMaRwySy326ENKe
w9wN0enw/YdJW+90IvRk04/N5rTfbHJ62pzok/e0Dyl9ekrczecLJJgcpJPuy6f38PLjwX/77OhA
7/2Z3vnOu+89LI4feR9/Hr/Z+8fD7OxM2tO7e+K8754fP3bm/tF5fnS8O/e2V6z64NlCuICflRUe
R2whoa89dLTZaXQRFUzYxt/aLO7aTNUlVodygo0wQe5j9AYSvVCUFHwlUddmcDUjbwdA/EoIEMJe
TRqC+5boCTXKnwPEZKMU6Lv5tyTfLRp4tfNpO1Qe6nJQmemWxjHC2WFkZsYTxk2dEcICw6i6wHxt
b+/y1XuMnQKmafL/fxrnmhiBAd5KahC47ohb/BTUHFf3FzRFeC5riIz8GTOkKYsTskSntDgYGJKN
KkGgWjOAiX7wGLIEDzf25cmCKpE2jKWNkwXuXWeoEaqiuand25u0EnUxuMMaECDcRY7KRXejTAFv
DywkdU/0QXcUevvPr/nHxd/n6zFBjHpex/6+CUmqKKdWQTyzAxEuZHp3n5X5YhHXiL9JeeZ3KZ00
t5ppWu1l8ieCLnzwb6Ci6JidL1m53Nih6/XamrGxw5BrJ6vSyV4NRsFI9VrgRw8CwlVYH/Rcbc5K
NBRDjCYXruoUHAJM+2UHEclEfVShL0bx6poFVb1riDJb15lFroIzmqqZkQAWl9+AI9MXy335dXpI
ndRpne8SDSmeebS7e7t/9ybH+7CcO/pzp4oEBK9nL7mfwR270Vq6NFKD6AR2O9ma8DBR6IJCJus3
1ZkBbPgRYkNuZvbU7K0DUaPt1AHhepCsj46Ujj7/qpT3KHwZJwxqbofE7fWMJlHsIEogAgmS75UL
7GLXuGOW5OM4hIYEB60PViW7CaCEvdygxvwGUW4aQATh9pFYCf4XBtmJPMsi0zxs5VzD/qDF9xDZ
gdvKBzuIXKkUuOBKsghDoOFgWl8G4G+XhtSxVTA1nsanWX6vB0AywVJEZhwpN1cNB1xU+vL99tKu
e/bs28PfQdAB7QEI0F6a1IymgIBEFp/U5juxENlJN6DDqGwVqXSgCLCXgB+3pWlvxK8ahAn67mFR
AAwax93tX7ISPDHmRTDoxZpCAB5d/pA2buS2DLH2yYTcCICqAdXzSsTiuPopz6xwvtMV8lx0bRiD
g/WHtk30bR996zDZ3TzfXs3al4TcEjYXcywaJKUuVxP3eJN0/ZycugVTXn4Z3gUDRIba4Rekh6mN
eVMH757bNtfOxblNznsCI4ilXIJNG/kjhl49zQv7YxnpTmYIQNhrpoCwxWweAXPsFbWLUc8xXohl
coLs9TBvss4DUrPWHoLuKAnLQqthEnqw6BOirQOMAbewYRiIHfQdrOWyJ4HgZUhYb3B8kaptEJJj
PNQQpKGN8ShFmxoYiwaTUXb8MiXY8nH06+FzlNTf+S/tvm2dZvqpWLSO33o0GickP0m7j4ydSe7j
bp8oPxJNpGu75nQACWK/kHXj6cDFj9hY+kUCq/AJfMBbNMIAZDNyCB/UTifq4K+dIgOlK7gc5uiB
PLr0uwBiG5lkZ8lJiT9QYE5EZfo1v4boIUPnfZXJuL/f1vGs2yk+hY3EVBqWfbIc6+weHM4UmMSx
GzFJJaIkZ2eSS1gxIGJi2B79aSQ83L2cmG0flMuQnAqoBBbqQEFygsKo4PSs7tyZFe4u1vAiQk9o
xM4ZiU3zzgIdMbS6bh/R1e07M8IFOWxaAdq+PjnJ5Z8pP+q2S4pvsrWLDDBklO+JaPp6LVcEafwX
nAOwf14rgYzqjHQOW0dCFxTemZxQUxuoJCQ+XXPxc0PcwkB53co6FPROivks661HTNz/p9hsN4Xm
3t7DVVNoQyFvYiVUHquIKeEpliAJeIq7xlWGJ7tHo1dy7OZbIhIzXXuWg90J4D0VRNmooHJhXE5t
szTA231SQv0hn4ud1cgURaTHIJ09sNS4qk71xbGk1zgW4bhXvh1sQ64P4/o4bnyVTMu0MZMU2B7U
p6raFdBSRUg3tn+9mxdWuNhkhJNko5IfnXoLQiwVkKfgOlGnjE6L8ZRq+9vWrjsrjKwCy9HQy8Zw
ms2Zm5VYy1BZj099osiHIM1q0Kqbs1NWRe+FcpZ5+jgu24nU4JKtzOBgtnFyjAwz2GC0qkCbsyy/
zSNenh0U5gWetXI6FdAuM3QGRAIA07gMnq0RkgCpMNIvO9y2ILpAWf2j03I65RgFVwOXtN0PrSU/
b2/KSnwDnS0bdUDRDvUmbk8MKTErbcJlOk7VS5rmz4UpU1UVZbFr75svUTxWjgStLV8m15U27BIz
zU6yoc9bKFyBJXyBvqse+hJABEoXIuEraZGjwIzJCEkQ+1aWCV49nCFgUuAB/C04gNM3r/MhOzUJ
0ytwjPdlzOjtrbzuIhug1D0zwt1P6WKaUmf32WmcaT3TnGoSLfy8psnP0m3flI2IaHMlGsEgZlwx
a6mBjZ27NsASCNZAzMOcmsaCuqOWy8cWVPSAzBXRd5O09UOo5X/LaI/yJFO0haIcwCfo7HBhKTLk
II9Be3EalQE43q0Z+jpAaLVhbhNVUDW5qqEzYxhfMRBvGasTj1pSpchYOujZnkL5veqnDcCtVAG5
5Ax2G+tkm+5A3vsG0jgyhVigkxqCphzvN8y+DiZ0A6RATLqDW+xkQCmqaILspAYZRTV7Akwk1f+N
Eca+gs8Ijj0evJGj+WGnQIyfGr2lhv42NR10DhOBe64u5cwKd0uGS47cII3z04z+zYj9Kxl3xyxi
7rt61LEtwz9Az9njA5/vMpBN2tgmY0eyU5qSTWtNUHotXjHgpAU7cmeSrawXe5JbG03qaGS3voWn
ZihY69U47NeP0KHdx0SrQczN1ZEIaaSht7ClQDBabhe4k6c6nQP0O5Xunj8+/uQniGIIQjh/HJlR
0MaBSwsELdAA5Z6zaKuGuZXBWcouepKXOxQ64Z8Q9cq8UhYhflaPBohXmWwfive4zi732UyVSFYb
tsTl9P84O9PduI2mbR8RAe7LX3IWaTSSJe/xH8JObO77zqP/Lur9nmSmRQxhGwECxMgUq7u6urqW
+266ctcTXpH0W4rkKUmJJhnvIwcmIt4kc5XeleEv6Ao31nlVY5Vn84JcQquW8A1GmvtV7YfZO5k7
xLMHrtWA8Gg/QT7j+mXju2kxRncbflYMTlhn8DZ5+JHVZ7JYLJKABDH7g41UAzQWyf9WzHfqWPyV
qp4zgO1hntJhVyvvNeeHbGQ7d2pjhha51LZwEN9ov5TRaX6izkVIQZXhegfkrvDTkF7VF1uT5L3s
y57ZBaM3TzPwhAqkxj5038fbyi+n9PI9Aj4bIRndq9zWpGpe52wv0kGSAT1XojnRS9FO4a4JVYW+
enXeuC7fGtciRgHAgH0F9kNs49HrBZBLRwzALe3wsy1hyJmUQ95GB7MEpmD4UrUPYdQ/OfFTVD21
abvhE99kgl8VvfgC0fPS0WYMrR29mClINelOmh4gVwBE9i+qYV2vAMW7S8fMa9S/R4YamOs9dbDg
1JAQqI+Sf8d4jbb1Tct9erX4r2kHblriM7BQxbGacpZ6K+vY8AHiwPuoiIdjkirKCXqn5lMV1OAg
x41CU6vSuslgmI9JWbS7tonUg1zH2bMO2xCzum07nGAOnV0ngVhNKhuqv1zeuzJrP4eG/kPqysyt
nCiGwJhk2G0DEg/PAlDD91NfxGlADCsYbZjnVTqZafvYKX4HH7Vs7npuoGM8xsEu083NqHtVIA1h
uGFGkbCb61NizGEoSW3VPoaUr/Lsvd2+V4mO+vp9D2Wm1X+rB+Veyoej/6W5H8KHzviB+5pDa+ON
/YoYc7l7i+bggADGoVAUxHdcf0jg9Lk9FE37qJryfaCc2uGLlnv1rqtCLwiivV4B6ec/OL3lVlLr
zf1zEO7957T7ERj9oQwec928K+q/mD0M+Q8Bczx98276bErKEd6Z29v0ZmD+9Wvh7uVjeKmAJXT9
tWNEzq5Nx/aRlM5pLCCM1O9T1XKntPPs9mOQdJ7S/DQZOiE9fNLyed+0xk5Xd5l5DzFoBoq0kT2F
jeHl8xPjHR8gB2EKd6tZ9/XFK64qswqvDVoE9iKLllzXraxaafeYWlk5u/VglC+50jSyp85hRw9V
IEf6Lq3N1HG7wAof1CmNfLca7c6VIyrdNiOzwBbqtRp9rEraqGGB1+1TXPljvu+yWnmKk44Zz8qP
c7qiJDv7G1xu2tfLoIv/rioD0mvFrsvHkQfFtzCpZZK3ah2POz1vgZ3PtUSjQ2DOtsDYFg/0RnPy
Xdz2zOQwQ3m9Q7oeATtlkHVsFkp3P9oZ/a9c+daG8EvVZ3trUmI5mG/EgaUCprvGXO6ry77w/Mo8
dWZgIY52Lb/CUncHl72+bXZvdHKWgIKuIoWuXhyFECSayji3MhxLj0HkP2apj/XVJ8uYHxLpUU9a
3k6+8uW2yDf+AZFUFBWiT2AheIxeL2M4B1pNRVd6NOMTtd77oX0ceSJG+qfbcsSbk7taY0MWzcBy
Z8D/Wo7SBX0PW3rwlHiuveFb3upAPoiZMOIxnCov+Ovf7kZY1s2Jl5A0125q13d1dTIye9+XW7jm
YhS/XMuXkoTANiuHvG5SM3ia7dlTpVl2paH9R2rt59ur9cbaBDmC+0mbqg+oFCFH784EmrsSZlUj
yBgFjv9O663ygZj9QK0liFzA/ojuAG26XsCp1BMrKFnA8kww8zj6O7BVjE+8DXrlcFuztyZ+LUoI
LHqt0LqwQ1SY+qfhvVbt/e4xyb4R4RE9bBj3ljAhQJaUAm4BHiJPcx6d7JkoHZzLMjMYqqYXrJld
QExvq7eycZcrKWYozaCbAWNDop59iBIqJLa/gxbHYfg2DH7dlrVi9leyBGPszU7Sk9IJnmQaMyLo
H/pzzktjMjcuwxWjv5IjGOMYNVavp8iZi7/oDvCSQj0o5YZdvEnfCDYoOiJi6RFMBaQM0pfItL/0
fvY599UH9WP6Uuk7KYjeqzkzcMbc7YbfZd0VhQuOdy5KR6sVH6u0PjnDzynbqO6umsXS+MtgIZHr
64P54vYwC98fslkKnlIH6IZRMaIPnakOXqDU8BZARfpUdeNWFnlt3wAVoKuBdktwSwW32IOtPw1R
Gz4NqTy4MZ3tp8yacq5keUvUmgMhfbIEd2RQqHZdOxDTrCMeBU341OpVLO3BpiCaLZqMvl8eU89p
kwU1+JJVAVHhDB+qLwf9FobgynFYXktQQzP4Bs+n4MSyFNcSTFHyFAxD9FWLHPr1O3/YK2MreVNZ
NxuF0DdJVYxGo7WUxiWmfqg9CEoXVurMo9MmT2Ofe6rqg/1IarMevaAe9smcHGPf9zozelIBXbt9
9Ndl01THlAeRAl1H1wteNROsOIaSPIFvnH6OnUI+TlqVP/CdiTfS/Q1WhCLtK0f62irDsKuqIri7
/Q0rzpUwnmwkWXOL1nZB/dYqY1UateSpgOkjO4zzbHxo+po+INsJi+oQmrqcelpe5dHOj5Jwa4Jn
TT7XpAkNOISiPAmvl6C1/Fwy8zl+kidNPw5xlR6Nruk/yWrAEArv8wc5lNojRDjq1pjNiqkx/EJN
d4m4AdQSTlY1y5OSdF321DZK8K4Awe3otLW/ywv70NeVfry90mviePVyuMA2kN8QM09xpzZWXeVP
wZyDRsZztsg6r8IVM1/0B/R3JHv/Q70XltUa9SkPC8D1tbSfdpFkvnRR3rt29+u2UqLLQI1lAReG
BIvslTgPAS+DP88wVZyLzHce4smxAbwejV2VZFDidkN9rJ3GpjG82kkKKdnb0sVw9P+kkzjiaYw7
FjGOkylL/KCy4nN/dn7Q5HX710XTXH6dk/E6/sronJiEpYcm8bVshvg8nfa11d5HRusNTX/Iyo9q
cyzMjetF9PSiPCGId8bAriwJeZYWUPZIqKkVrll+ua3VsvOXTyBRinBJFmXDuKuiQERjjuyQ8zg3
zjuzbU+9U97FyUYIvLZDzFQu/ZokWGmPvj7epHqdKeafc63PMmhEpPa0Udlk0lqO6hulSCiB3EEV
jkbsazEgSWRtKsPUURnFQZfvpGJXq15tD8Dr5rspTXdgS0I0IB1uL6Z4pl8X80Lu8vcXEUFZhpqk
mWwZ4wlOf6SBHuSd5yWHdlvO6jJeyBGOs5Eyz1tUCxMJNOEftjq3Vg3v4teXg3ChheQMedsvq6eS
joml73Ig7+1E2ThOq1JIXjmUD4HzFNnOhtKIq9GQOKyAEw0qVZpMd8my3F6pVfO+kCIeIscILXkO
yHIqn02/9FqVDqKUMYPpZ6N9+gNZ0CrgesjL0dwirJvc4GYhiT4vU5wu46G+qyWRvFPrID5CiGTA
0ZVsJa/XllGHAh2HC2eM4gi3VpD7CmYGbbyi/4TP2Et7UL2Sl9uarQqB9AtYBwp3RGLXmvmom5V2
Dj+trjz1hvwUtMbTOP3uYMhyfHTawShEgPj9pvbaZ1k/qUkFh/F0SOrvln7Ogx2ZdCZrNkKtdYX+
kyQoNPRgm0sqfDbY3X0YulW84QlWBRivsNc0imHf1ysWDNrYlS0CKjnbkwqWJ+Ysgw3jXnM3NFcu
2NqvQoRgzUwluaNiAhF6s/cToAdPVn6cfxd983VXFuglkLzJoIpUZVqva3MiDws58V6unuIs90Ju
89sWtqYKlQCIfyj90AUk+BygtH2HfGhyrsO9Pj46PvCpL4m6vy3lTQVk0eVSjHBE5anRG0uL4Oit
y9xN+3nw6ln5S5kKuXFnOi5hWsrSXWU24X70O5v2WAuIKV0isdr6p6yYSk/juXWkqVDat7UJywYJ
4F2vzb1njL2+nyZt/nj7q9ds6eKjxZbeWilLirKszdCfYRLR5r1ibtzLa7ENoa9KGwfBGyN21+ba
9nEc9DUUXYH50HWfKj16pza9u+Tt8+7noNUbG7GqEvlCh5qYrnJDX8ur5KAoOmWIz5nTxru+NeQH
raa506lp4b29emt35YI9+j9Rgmp1rVOGiTtIIPfWfguNeV2PJXtMDw4PNuHCn9OBNPqybqkcuE1m
eeC6UjHdcL+rh2PBEfz/UoTrvtamYE51pAA7vbOT8mRMqed032ez+3B7sVb1WeBsWC4EirgkDYkH
cDX6+NxG3w3rhSTXJifzqjIUdoHvXrIYb6Z20q6a0pYQ0Ig/TQMgxTx/TOdlM3xe9lWMAZcC8v/k
CDe/7jSJpAIfeqa6uDfKyNMluoqlyWtG2wsn8JKV0BvDjQV884Z/9TA6HbtkxJc7WbhZpigwmmkg
eJqM0gvpW6qVI0/XsR/uzDzyQv9vNbA8u+m2THHVznmX0FhDzsYyBcElLASjNhAIpHFMYeeXU2xh
MK4ax4WE5e8v4sJlzqEOGx53o/9pGE++MrpD9/m2Aa46oqU1+DXpT9PztYwwApvAjHnC2flRBgZB
cjVl7zQHZnXGeMMzrMWGMLX/K0tYsWbokymSkJWU9mEuBprH3/nB0dLrg8q8y23FVreHjDxtT1B7
UYAUFDPnaAomQiiKdzL1xfy5KNKNufnX/hTR5vlp3jwa0Rq5/2sh1mjWQ1vHyTkwXhy7ASjTbaLT
YbS/S+q+LT7rH2Ldk9Mvfr2PJ9doNFfDNMddCQhbouaH2yqvra9JMweDLwyFv2m/7KR2nsY0S869
nO/z7EXti90EbKGdvQyj490WtmacoBuB0UgnMbGjoHrhg1MeycSO6X0hL6X+x0zZavdacynLwYbm
gPwUM+jXywvvQOmPxZScu1Y6xTEDZVm6L+kgTnqlRq10p5EcLQyA9m4rt2Y8jNfTaUs1h4SREOi1
ZtIqlUz6Rh7yDzl7NozJ/W0Rq5t1IUI4eFBgUXnw6RWWSUBZ+ge6ZWOtPuRV542WtrFZW8KEk5ct
XGaSAaOklh6SoTzXgavV0SHQx3OvbxUS11zK5eIJuyZ1o9LEPsKScnpnpDOzjrqbDtkeLNcmzfep
uhlmrhojjNN0E9HnrYotllnh1KFaNlCoN+Q53HyiBddrpIxYUg5V6Utu5nVMUTOj5C53Co27Ma3I
u2ICMUHPWqtyo7DKSpcwtPs7q62GXvWE3hVjmKJDOaezV/j18DNwaoqHVuPLH8MRUgiq/In/3KWK
TbmerG3E8E46boSK67qRGafpV6XjZbnfL24BxR6TpCsXH5OSH1LAYL0b6M25bY2rQoBtAW6cP2/a
N32o6+SJdN5Z8hNXnY9FX5H7/n5byOqpMpgEWNg0aC8UrVBKc14cCY/AwY8eImue9sVomBtecFmP
Nz6ZbDJvmgVZXGQii+25q2nF5yVYg06887P9bJxaZeP4ruqyQHxCzUOlR0TZD8cmbywL9zdHruN1
H2+v1Op2WDJLteAdAol2veex7SRRY/PrhvMpiZ+ssAb87/NtGasaXMgQHLisS4WeR7yYmyEz7v0i
Bws8spvdbSlvWmmX+Oy1vQT4sQXVbVH1wnznVvJnY17ezPMB/r2v9iN9U6Apz3c1paXkvXEnZ7En
d1TKb0te83mwb1Hy5sGjk6G+FjxOU0iPmMkFFWXTHhyfxkutfAZAZC4epEE+q0bu7G/LXNu3S5mC
skon50DK6dhePhxmuaT9BNH1uLGo66oxg0BTI/n/V4rVizVVoqaph8GCHVjXdr4d76Ck3Kly/ux0
sptt8Ym+GeJZttAyAc6laZOOeXEmLpcHqMUCOhcBrVJ6AF921anO96Z06sxj+/XO+fj7q0gmmfk7
Ji3g4BNW0RrzIEhbkgZV8ZyaKilRA7jBrXGOtUWkkYb+fzrT3oLolJGWG1BQslfGtAO+YWoyN3ce
ejk7l8XvIpcuSwiIDv+Ch2QpllwbYzFHPCVnxsN9+DTJKbQDsBvmhvWtanQhRIhaJNP0ybaohEvF
6MU9XTzRYdaAcvbtnda9/MEm6fZSWoD+FbwGQaMpj/sqxAZ7JseL4WWMarcfNxJua+cJcKh/hSwa
Xxh6XDgJuP4ISejCi2f/GPXGzpC35pa2xAjZEUdLC5C3ObZt547hkT6xfCMA25KwRLoXivTZPDVB
vaSUjNgre4PgtTlG1gYLweLSxKvvYrnExNUUGGOgVSyXDQVZ30HmPP9BjWwJsEhaUUXA+1zrYQy+
UfjWcmhi07WcHzEQfnmyFfevrhazqjKzCLDLixMrSl61jiahhyH/WkjAos7jAfcHIQ8gFf8KEbak
jOhrsFM7OUfN5BJ9Z1O1XQ5ZC0YuhOjCRZ6U0VCFi6e2lVP1PfUfmKMINm6DVRm0azD6xsAGYeL1
nsQ+FIFN5hP8hl+07leuHYfwXOkbO78lRfBgymRHYTiEOGXlMd/V9ICn9nPfb3iVdSnLSAIjUzh/
QUrd84JV4zg9gyN4p4anpHUOgN87xffb3mvZ3DcnBSav/8kR7Diwo8yqyiQ9z3Qlq44nl/DCM/Jm
W9DFaz/SHiz+rYBrSzfhxVd0VLrbJCMX/i12PnVPFvjR21NDy5e/0Yys8uvcEG3+gjW0mc51yf9x
zufn2VbvRk11peY+bT0Nvhnig0b/Wc4fK5o8K03f317WtYPLKB/3NnNudKcLjlSfc17pzkg7Qnmk
CFPVj1b0+baI1YTfMsxG/z+lC/JW1+ZuJrLClBJVvxJEEU+V06MeTU9W3+yz9L02veuMwM3TmAdZ
vnHQVh62TEctbb5k7ilyC7fRUMha2gU4P1r4APoYaGCGaFX2KG//uq3kiqnQLEjv8isBL7MO1zrO
oRJO4wguQDwYd6T+9K46pMldvpWRW5eDJuCFgEFnCmtZzVIZV0qdnm1d+jTqzfd+sO7zKTgVPEd/
39+i03+ylm+5uAIDuaiyhHGAs9WejGiPVmG/4aNWAqArEcIGqVViTIWFOn3FBZhFbe+qWvxcgyyZ
jOmdU20xS6xcuEwJQssKzdFyIQo6ZZpWNYWOLcrhl9nqXHurrLnip64ECBqldtpoY0vcOEsEjPtK
nY5Bdm8/B0V4MOvmqJfH25a3rhGpZaCPqReIgHNl3RpKqi6BSmD+lFTjmU7Mj7dFrBod/R6gYFA/
5wK+NoTRmS1pnNCp7bz8n7J9CJy7oNw4q6t6ANG3wAFxjYjw/WMj+5Uk4+Bz8NZ72ziE4+8HW1xR
/0lYvuDCnmc5cPwqSjk7oelSu2lBQ7m9UCve9EqCcDrJzWvZNCPBVF/olvPS+h+KqX8ghKoQpMpA
Xi+969dqGLEFM0jKfZFZD+WPzrn397e1WNuJSwGCFuZQQtOZI0ArXF8Dd3IjtF47ItS1oC2g8gRc
kHAG5VrudcrEKCD3pasbkNxPzt0yZmQBwKcPL8okfzA2afrWrPhSrHAyx6lNh7zM03PoP8rNT0kn
/127c7BVZlq773g3/qefcKeOpKBik3nxc5za0dnPVclj+C7d9Ub0nBrv0kl5N0XOt3zQTYrpMGPd
3r61S+9SvBAmB0oPJ0+J+Np/N6cfewjHZgiKQDc0Cq/xN6StryoFBTI2lG3E0dCob8K01JCmJ244
N65Kz3p6yo3fZTTgIU7iRFskMB3Kg+ba6nkpK6HusHv0WMzdyShOeXpyttBq1g4wbaCM6wGBsjRq
XkuRLHgrAwaXz4jwhxc02SxVb4kQticNrcYKlkhB1zvun8T6YpF1t/Ote2F1Y/5TRRzJSCzoTmSb
qzXJl9aXbPDm6uD8kTPSlqEtGrLZHPEslzQRVnWfnlv7kx3YO9zRUFYbDmPVIS0ZQfpmTbZfCK6U
Sap9hjlxSJKU77KKYogUG+WG21vOvxCHEygur1cQmqlLC25vanO1UEqkNIq5Y/N9+blSTjUTfIw7
3z6iawpxUVDDASqcIQXBBjJpyK0MtIKzUxY1eIEpFIRFsgW2uGZpNOQy4wYDDx5BeL5Is2r0kT/h
h6J0dDX/r1mNdqkjb1W91yyN1wvHkloHhQJBTtm3dmGkGhZNv88xGVxb8yJr4525qgyp4ddqxBJm
X5/MVCnqNlBVTiZhSP+5kXf27w4xLS5G/U+ECDM6aakJWwq7kimnso7vpv7RDI5A+HlOspXLXLMA
JpMXgnbS3byLBHW0KKlmo8/OTRUceHgtaefftzHa9ME9pq5sGuKgKAR1vJmBJ+XQwH4NYGn+B811
yyDAvxKEp39W9qOhvT6Pm+9Nkp3y7pecfgqs9O62JqsX6qUg4fyHgRWpeo4qNDv6wQlgTu3F+ESe
eeoP+rSrt9Dr1mztUp5g0HGnOUO9hHHL0i19HPVLZm28fNYODaOMIF+TqueECjG1nXRTl5g8rlRf
O0oACCRNeJjbb36xBSa3Konhc7r9OZ+6eKdVWVFbnYKL1uTPRfXskFWIIFd1NjF61paNEVfGUZli
YBJJuDxDp/WZGBpf34tNpN1jDMnmtbZ2cC6FCAcHL5CUcYtTC0yDrMGpac0/iK+B71aWuiovHmtR
8+KZEOud33c9EgbQ3Vtqko3xU95iU19dqwshwr2pBYpkAjqNz4yyHXhuywF1GFi6fXK2pAgh76D3
QdJESGGOttilvW15o101nh/HW90ly7qLt+cC70BN36ZkIsZnUBrmYWfjn/uv5q/0Qw7v650Uu039
ZavYtHZPM1EIOBP4L7xJhf1JZd8BzS/Ozk49m7s5r4d/mqC03RBGrZcpz78zIboFEb16hrBpeCIX
SiixJqoEA4gsaZJxlfqUPkevThpXy/udOfy8vWVrkoyF9QJQZhIV4nM+guS+KvI0OyvGuYGntwxf
wN52pXoDVmTNNGjtIlUPLPhCNHBt5eNQl70T5NmZqcTK+1Hbf2B6l78v7FKZ95JdZ+ghW9B2nmm7
Dvrn20u1ZnKXIoQzxJzWmMNcgIjwyzg8JN+L4YEeXa/TflIa8DYnJdZcD0hZNEwyeucAG3C9ZAol
oVyzq4wzC7+UqbvdH/T2EQ0uqVI6Y4hEhEtBbepmDGo0Sirf7ZJqn5tfo7/q+mBbhZclWzNvqxcr
jT9LC87CXiOmnrOZyLPMCuT5zXOThS8FJYJAbh/iGHJEWP2C/NcQHcAI3Ni6NSu/FCwsZd37qpI1
CG7C+si8rjtF/cHPXtKtxuA1M2dQc0lug75i2IKZt5Fh5MC2ZWepO1rFye+Of1LypAvnPxGCpWdy
OY8N81Tn18WKvKk79Vsz71tqCKZuQt0cjDKGoTQvkLqk0aO1hYm+JUK4K8w09J3aRgQrtYA3d9Dt
nG4f2HURS3cMmXIwRYS4SjPi0GamMTurWjAfeIYpXq1Zv4xJCfa3Ja25Bt6JpAu4KSh9ClECSC2l
kvdIssd2YCZD6XnIGXQUO/Uoe5YUgETkm9XdXLXKt7lXtwr7q5r+J19sByrTyIwNC1dhyt/YLz/5
9Gf7ZS/0hCBXQDcq+Io2kNKljskRskvPLry6mD19azRg9ZxeCBHOKUjoXMGWnZ2jYDgGwbgb+pfI
Vp/LYSM3u7pgF4KEED/1Qc+cMgNPlO+XCTQyL1azEXKvBQ4LNz1IJiBKMb997b/TBICWyvCzsxbK
gOWAWlm7uSy5+42rby0Bxx3BA59OY1p7BTOPIKe0Gkl71UVSXR1ylw/2xz583LyR1jS6lCR4N6M1
m9zudW5AFbTj/JNf/dLT/tACgVf2W6+wZa/FCA/srqV1hPEzeg6vl2+g41vHwaLWryJ1Z0YtHrTd
s9154Nan38xsIwx/A5y7PMcv5QnK9VnUR0qMSWhzd7Z6E1TBGri/3HTNNtxPjA/QUTwCKvkTWqlD
OKgnSDO+OoARVMkWUMbqQpPhgCIJgkSSENe6y34/dGoc5udOPg2hduhgGLbyh9b44A9b2GUrsngY
LPNKpNTeNl1GxjjZTK5GZ6l0zHfVJJtwn2cZkDsMZFlNVuz0uUg3HKayKpWW+CUMUBaMtmsNjcxq
Iy2oozPDLZ7/uTAOmemOjlup76ay2jta9KzEj6nUQ+D3bRzIKCtflKLbt+EvLe8Ot933itvRFrA4
DT5KEFDF5itzcKTO6MvorEKQnR+MJnRN6RhVxYaNrctZsklcEVzhgg/NDSOUc7WLmNeIqwNTN3D2
6dG4Zx5ruGPMbYvIZjFZ4QiRuwacnAcSGTkxvpOkZsA3tCxyx6T6nPj5DvwTdcP/rPjSKymC0wa1
F4wwOIzPGpPPeX0IowM48ve3t2hVCPj0S/cSU49iEWcorSbU6yE6tzVovOpzVkr3fvQn+3MhZDHa
i6d4meU87+2eIsrCwfnR136GbqFtXAurRsA5o0GAoSSmuq+FJFI2l4qFJr2qnRJ5/3OePAj7Nuok
r6+DN3t/IUZwIbAITOrsj9E5SEKAOk+gBke6dCyNyRta/QPY4a4avCj5p0m+dxrTc5px51cN4HpP
LY/peu+MZyv+Pk2uZd/V2h1n+SwlzX0xxPTGvzPu6Z7dd2BY+82jvRW5rXkHGkkZ4QO1m95LIZ7q
1aEqQkWLzmnh1tJDdZ/81f8s/6CLjFP/rxQxZZkVatC3OlIIQYntvCThjdXq3m3LXdWFPAXdnYzC
QHh7vd9jplBlXqTkmudT4JlnL4DG44tuffwDQeDLEWswqf0G/lsZLalrO0qABu3Uz6kd/FO3kbqb
/Uw6GsFEBhus2g3l1o4lV9S/MoUTM4fSkDaAhZ65Mjwz+z4qp6jbuCvWDgzT9IxQkbc0GPW5XkCj
HQcS8VF8pvgDXeZjY/0orGNwuL16+pqzZF6JG2AhCqRUci1GidNSBfoNiAoIAvuzdAfWQr6DX/y5
8IZjHkMWZcHAXHipmx3CQwIL85fa006f4Cy8C55rQFrd4d465h6nx0vuk93n3M29+Jje9z83vpVP
Ec/25acKmc9+6kI/ssL4HOXEQs2PUDveFvAGJgz3pF1KEA6gNEK7qvoshmYmR+pxB3MEpU7+mKrV
fsw0+lhOtfGi9zvLAs9+a8D9tT/9hoKvU+MXjtgfkiDXOxRUX6yvFuRTs9t8o/0y+WS/67/7X9vv
41MFTuYLKb/bmq9bAbTbtI6xBGL2OtDrXo7TAoyXKmAePc3LXQhx5saxeQPd/bq+dOfbXGULVr9w
Z5p+XnFh1/EZxBMj/uYP0d6Chbns4EHTm8hVLMulIJhPu3ZM3+vDHTVIM+kPTHgGYbibNosea16K
rMK/HyQcMicb/SaAveBshblbM/cwKt6oWp7uk3saNy7zdfUX6ApOGpyx5nLkL/bXCMNMDrsc82om
r/ST3ayGoG5+heQm6R61x/zHqBau1h8gPDmMj8p7eToEynNBxqbfatFa1fziW4RzX8WTFBQmO26a
O2v+e5AidyruChOQ8a3q9dqsC1OPBk1BZHWXMPBa71SjPgv9Rnz25Zc8tpnZAUNZeZSqkz9ZBz+A
MrrdWc7HMtqP5d0EEZM69BuZ2NXQ+/IjRNsrI6oBCiPlvOCHhx6v5c3NY+BGhRt8bH854075FrsT
Aw8fm49bs39rF8alcMHOAEKd9Exj+B8qgN1ofqNk5TVbLJeLd3rjPsiegwEIeAl9z9fL7ET1VI3w
GZ3r+5TAV1VPTX4ash+ydu7777R2/MENxRwKvaagxIP+sTiVS3Oey9zJDbaVzsUqojJJ12dUkPfZ
6kxYy6DCm64pIIfpYMKLj+IgLn2JFrz4nCe9l4fvK8XylmqeH5Ue7O1ah5fmkfj+tlNcG/ABgB+w
GY4rzFfiwyXTktjKQsZdx9I5VHPqzenBr/8Zalc5J7Hz6MyflHw+xRuh8huE9lc3SSRD4zNxGtWQ
64VV5LDU0kGNz476d6wC7Qxni2FE7lA85GGwq0OdXq7JbQPTTefZNaPmjjfWRiZiLf7Aiv79CMGa
Rj+P4sYAQEC2gMzUvAGYAkY+72Nrw4zWzBYTok2NTlGFPb7WVhszw+7UIEHbnd0e5u9t6ga9F/1t
cxY33gdr9xwlBSZn6ItzwHe+lqWMJriVs8lTJzJ+FmU9eJBzbaGRLx8snkOLO5TRJpIYTDhdC2mS
Yc64UzAbY6+OL2G1174X4bmz3e53CVsWS7kUJfgVGuCo05aIGrzis3JOP5R0jbp/cAwuhQhvKr0I
5wQCM865uvvWDWDculA5zq4ae0zFhi+3xa2uHhTScKZAA0GR+3r1rLiwYztAmm/J9wBRUn52x5dg
VEDo6KGs3DDzNc8MDRdkg+ZCkyS+hiw7ipceIZzmoEVeXvmPTpr+8mt/6/Jfu3BtePoY3FvufjH2
mcwgcBIZvJFWq+8Mpd9l2QO0fV3lKeFDOp2DKoeb+Ul1PscGUOuHVDbvmt4L54+BstWztHYMbAeM
Av4QiYnF3bEY5Br0KzDPtDK5t6023kdBo2wctrWDzSGjgxaqCdhaBA+SF7M2laMen+feP4aptM8j
2vXDZgfRGoQ7J3CoX6Co2rjo1zaUYR+w9UED400j2A9QOAx/UAQ5h73tgfZglclu86pdW8BLIcLV
pygFvH700J/n+qWcP+vhvHHo3jAaLCf7UoJwB/gzCRujYPFC511hdjufQX0jK04yoBK5NbtZsDyr
s046QZYSJ9BiQJZsuDGUMHBNDIy46S6v/P2QRrRxWk/xsA/S+aBrEJC5uVLfgfRpQXdw+/CuGfnl
Vwtbnky1xPD0suXJeSr2wWi7fvotSr022XJ96/tsKQzecnVwqq79BCARRlI4XJIgAdCvFEGrNO7T
LUTx1Y2mWZ6JdqIABhqupczgJ/SJj5Swtmk0jzwpeb69ZKt6XEgQNlpqlHkcW5asUGhUHUzPDs9F
vtWetC7llUkMVl5Iba716AI9zbqGU2GNEGtR+llyWON0vK3Lmu92lP+kCLpkkV+FgA+AdTQ/qr6x
A+2aoh+wvQSju1wONkCS10IUB74Phc47uNctwdqKYRr1zAErJMqfyOdlY/LYgbJJp94W6dTq8i1A
zCpYE3gPQbGo9pO88cf/g6KciBic4ZOqbCG7rupzIUXQB1XnwlqQXcOu3Kfd9GL3SxX1BCnlxjld
c81LihF0aeaU6fm9NgfLTGogjtmo1IxwJ4VXGZ6RfmVUA7T+vdLvyZDeNo1Vz3AhcTGdi8dClFsB
9IwcpKbod9AaHSanCmAAD+5g1PoCDdv+trxVUzToLMON0nvxZseKJKuSGQ2TvHaYXq6Nu9Fs7vM8
gVA4DaLdgD0d0zHeeqysmsqFYGETQ5AwxyjnnjeXEfPuUdV/Mmi1sX+rQmD5gYUNDmjGGoXVpGnO
n33Qcn1HO9IRmpBFacyNSGx1y0AOW/hJYb4QR2ACP2yYFcNnUACFcSm+H784/cytUhwdKGpu79da
IVIHNhzUc9Kqy3zztUp67vdNK+EH7TJyQ2W+A6/S4aXVUxFP3bDwwkf5lLn7Lk2B3d5b1fvbH7By
+BZ6dG3pd+MFLSbfwkCTFCNNE3JTpN+1oPxahZVXFoPl+UGxEaSsCiPZygQWSWvZFi4vq6vHNJGA
fBngDd+Nddp7RZtpOxvgtD0B6RZw06o8qFGZSlv2Uwz4osQ2Bii3gEAYNQZce+WUwQ4oz/keYvi/
by/kim3SaW0CqgeBJeB6gm/JKlstZQ4f5XKmB4J0JK3EcPxOL/14w2i2RAlOpZmKOJSAzjkrPhkA
GPKUMXZrZWteZS0xi2XiSxZI3YUy8to2hyAqJ8oLzNaa7yMXBPFd8jG5h5fyXXEuvf5gnCSvuJfu
by/kyvm7kiosJGFBLGXyEkl5oWe5P61jsrstYTlTwktVX2CHKM8w6wq9wbVeUjr1WQdzJI+fHvgZ
2T4wlf/XbRkrVw1XGtPBkKwvPAbCazgcgtwqDSYn/x9pX7YbOa5s+0UCNA+vGlM5OSfbZb8ILrus
eZ719WfJ+57dmUydJKovutENdDUyRDIYQQZXrCWWwaCDBWTD+rE15ZZQc1Yepm+gjmqY78dGlxwD
yBARDBnomMe78+3Axj6J8lxQcQ5FX1ZcvUNsS2do67OQYvC4hQ40VGnQMEGCcVO5UqIGF6ht49dG
rIE53z9Ja4ibscwzlf12yRmA+EWwAPMRdJyIaUyhEMWwE4zl2UuqSXb4LkSe3kepAUDfv5g8dAEB
MT/zsN6xvBVFxYJeBOOKckH3PYZ1Zo1do6hGmhTa4qiuTBGXNWZKcMcpsIFDgALY5r3vT6P6VKFO
Uha0xLzk7Gg8QbBFVQuPF0QVuu2KNkl7DEvzT50MpGcuUrLyUp0SqWtm+1RR/kGf063bQeY9UHoB
OQRdxLqvlTjzQi64Go04YfSwnpww/ZJQ/NbYf9ETO3Mt4ioPMT7A1AiHFxg57v0IzcOFoNdvXWng
Sv/YK5ZSiABSIBUBA6H9riip9EGEihp4scbkkrSDnuf5Oow0K6Q9gy9t3mtLRLTtgnBsIxm0M35T
FQYXyoUeeQNvqFLCmo8HRTNFBEBhUqMhz8FDUgbfRfrdVe+qSIFjLs8bAjm2LorzMrFxKznVEihF
wSfEyMiZ1ABANst9O2wp6WJ5LACNzTdidPyS/l0WyQRpc5wpBqvLVwkOL5TC9PJQ/rFADEUVCr8W
4WlbdTR+AzPkbf5NdwsQSf+YIA623tSWrT/TJ3n8WwCp9u5joiU92jwRMQdUKlkALkNwBxSuaEua
pa0eO9VSUANB3UxSriC9koFGLsZAG0OwfUBVomqhS1zuYs/t1ePXYztLAe3aDrEclRC3UZzBTgch
AfCrMlHq/L0FkGKjwKKhOoqwdhvPVE/ScmUAc1bFmcDDjMLL49//AWmSB5BrA8QBTit6hvfimVYh
0WuhtngrzyFebfgrZTr34feUuRGe39PJ6rvCKF6hUihPRpm8Q2Vej9aR7xYm+IUZGgHIko+AeBpt
ozjvAeZFDHwcmaaqVXyXooKRlvkz+EcqGHdp+fCahQc0kIwg1xJhri+FQekUDbkvG/HqygFXTNmv
Sw/OOHn9Y4IYhufzqZYzPvqG02jl87sx6g15MIHUf/IioM8Fj9U5gB6H8tJUql6e49yURsXJudgU
gpMUbqqChmtZOjXNmBa4FVAAuGzd+tQoFF3ctfgmX8kh13oOxi8uKjd8JuwrQXQh2EKDqc+jvHMy
wFvme8/ca0ZMdMJOfAdCR/BF5AeOK+1C+WrninS6kdPnxw69hD+DPNjcB4g+XXgPcQIovCnPCx7s
WepOXmdbdqXuBLOxpU234k3pGBupJZ/DXfM0/QZNoQlxUWM0GcB6GkM0U1txWF2m9agvvb9ffxT5
/j4wKSf7MT7K47GJxGiFY7fRaeIqZFUnHmuzAQml2O6GUTTUMDxm9XBQG/UVSF/78fxQP4WIWXgZ
abxaRAphntIVs4r36Roi6q/QdN7y28hp3fD82OK8uOTiY9XRkImudrAlEwZFLy74Yc5ZLbpZg17n
h9euAG04pXqw5NXXZoi8lcLTeSbAFA/dmS+NMLeQhOMV4lNDsbT0Kg1VMBXU0qjb4Zw0x66rShpX
iZ0QKXjDbEvxrEnVl+Y3GzGRGn0KL6poxrGVAdbgVYrJVTIlty0FRlztcRHBjQ7ixXNQuzJet0zK
l+D43caC400KdMICe8hpqPSlHQtoNqAMAEKiREnMpi+MglRGwPQhVOhyVDJAY2ZopkWLRNGJn0HN
UJ6qFg3ivRbE3fAUdJ7dDguQg6YZZMxp4KquFNqpUR0zWhlhce6ujBBzx/G9D6JmEahBvNV0oCEs
tXeeJly3lFXQavjfkRDeMQUdANiyFG5tnbL0P9QM5Fa6/mkijrZFrcTF/NOjlZipHm8EJyqAUBPN
Zsv+qY/ZYdpwvwQ7ckUDt8UD2BAcbnhuoI5Kg578CHY++hYis2nQXBdiDd+iBaa/Cb4CQ/ol2UBN
4SU8sby1sOVsJLbM7rdBsxkcYIrig7hJ3wYrf/I+06dmH9uxPjxrABuYj0PO4qnmeqLmYHG1Sbpg
Yr3AhzchvFlghUU8sHyw2lljaKQoeq+LN63RVTi0MbqhOzD7/quxwsZgVwrlUkBzbCIfKfzIh9Ps
2ClKVMlLaEZuQGkqWoqw/4wWefZ2tAxbNAFUqODWZruT7WpHmc7HHo03uNvfD6UkZyUGS81alm88
XqrH04N+gdvfzkSvz6V5pXCq/MzNyWBNmvLX410vkdgljYk9HPDw+bK8YdN1L684mqAzbYbmP7/y
N0ae2j6Z4chMt8Ye1WuOphpBm6e7qOIFeMGZ5ynROwG8oFBP+IrB3oP6xuMVWXr4BuH6/wYwxKrb
wXBIe36nwpTp5Xve+AbQ9i0y4z1vXfxN/xyW+h9wNPJ2fOA3I27TTvyre05WtK5d2pwSASZiPVGM
AQnZTuouH3BKC2iH89lv/+8QhsPD7UAnjvWrskU6EIG3FvTY5F4aBy+YT0yvK0+Z83heaW5IBIIe
ampClSBxZ1t7eG0p7xmLrzdXq0YWHwQ5qCt/HkzzNe4ZYzjHToJK1KjzRnHG5S5cVcW+z3cj7aiw
WJu/tkyEBz6o8pErMbBcL0wN/9hGne6v+LfaLd3e0fZoZeshGEfx03m+HqweKUosdgFaQz246QRu
ZFXPQ7uW9M7Mxm9BPQctxVlo1ojzSakMDAPC53Bbmeja/NWtYtc3OCOw/r+chEQ7DAEjDiE/BxLG
LIPCjoXEKmVKvlgcC9RD0AOEhz60Udz6faK0WoHCG8aC1B2sgSYTrGAw0tdxQ6NNW3bLK1uEc1RB
Fsh+hHljGSBRBl7XJl4fBsXpNMBlqhEiKb+4XA+S9Bi2CoDQiSOrkqPKaac3MQ0AvhhTrr6GyDbq
wAfNqCIVKGEXGdOgnMRCoKKt51+588wrK4SvKOLYe+zsmd4uMSdbWbG2sFW3OG6EdmfTGtoXM8OV
NSL3qKMwQB4cMwyymxQ9H67Sm4ViP/ZL2sQR6SfvY04b2HmPZ5w1ls9jylA8n2aByDqtKDVlqsGC
lr2n/SZnaYiL5Wvb1UQRCQVdSIHUt7DACC9RK1pe5EJ72U5jC1iSsF9zQWfmkHxQUTF8PHu0DUck
mjyRI7aeHSL9DtepU1jchnkWUflxH9v5P3bbD8ZxhteSMbEKh2rQ/BZoVD4G/2/WSjJvhG3chkYx
pBlnqmw+SrjQxWOvQ/y5P0acCkHhclImSM3kQrFqeS4LHS9LZXTDNiHSoZYJNCq1ecD3O+Sf7yR2
SNDhlRcFE0QgzxYHnMerQrd8/jD0lBlZPBrjNjkrlqBd6K4SzE28LMz9RFXsGeiw0b3R9vrS7Jg/
lKlf3PRXlohAx3ahoPqjD7R2nRiRjLYZbRcxl+HUoJPxWYRAhYyIBrEtgTs/Nr04RohsSyKu6iBL
JfxaqrWEyYQUko18qoeRwOmdqlmyJ6yxzrTz+uLKXRkjXFmY2LxrB3StBOH0Pva+4CrZMD+vBaxR
dmiVGqFvZqtjRSsIL+4h6OVC2xbP2OjAv01aUD+tpCAFTLjxfmuojob908hv/d6u/KcIaCKAUh5P
6+JIrwzOH3R1pk8kjvGCDgbHunfAdgy80n4AG07A4RVJksxgWj82OMfQu02hos0CYB/0WZHrOJVQ
/gC0B5v3OxKy9cjVLzKHfqDHVhbTBXRVBREcxzMp3+2w8hDCeupQR1tbgabe4EDzKhJ1n8ZjuPgS
C7DGvGDotIfI962dHnjBUckxmgyMBhM6F/nPPHRGJtG56oDGVD0vAaWlYVJ/+uTISQSjKfwDja94
giOGF7ZB3kEwZe7gG7bjSl4HTr/z3/uT0uvtMT3KLrLwb57Rp02xyo6jnaP8257LVq+eUXp3aLep
xZB8/UHEPDR9pMb+/EGjodiaFVuKkTvVJrLjZ9GOn4S36DhRU90cPx/NApFMg2QUes+DURbjjw6/
PbOyGGcyuO1neqBdbJY86nqERPxRwHSjVMzPlGf2HzSX6Zn12Gf5peB6bYLY/FMtSmHYwwQem/Ya
VJr3Wm1sUWnd8IfqVK4Ko10hCNnc2nvz3Wrduuzr409Y9ucrxyLDQQrlWLnFJySuZIpOvG70Svdw
66VdAZbC+dVYyYucV/FeGmswBBqfqjkWxRo82BAMe3k8oKVoc22GyFcAFk5QO0N4Q6Gc1QWDBjcV
KG5BnkU6f6pUOcM4hKdy1VoDHmE8o3gT17qyz/ei61vTenCEs2T09miGTpLpopX9juxpP5rDPtj2
r/j3mtfj38EqMyTKyWCpxwsgw/9GCrLNJZqiADVMfN+YvVQA/u1Eowj0MIHkkhHuM5NVfnvaRsY1
5fHEL55Drw0TIWqofTkFjxZClNEbrB4ZykbUVTN1eV2lbJylHHZtigg+U9aVaVrMvmRJbnVAWcCa
K56UAdFciYg2vtgI0FqCld3wdYjdQa/1zurgU38gs+FqTyml1kEbFRFwOq4ZyzCAvcaULc1uzXlc
NFUI2jYkQo7IFmqodTAycTqzn9YxbDyetx9A64MoTYKVJPD+YBjoRkb7JqrSBejSjXzNW7IpvRRP
rNt2RrfL9sNLjvDdfn1AAubxFyyOEU2d87MsYEsC4R7aFLKRMiFHa9URPbHa8F4Lz0pLKTcsBgLQ
p6C9EG2xYFK5PQmMaHTyvbQB8FzSy6w1IM8WaebkG1RF6eVkiwYBtNDjxAFI5a2pHEySWSqgS0A4
K2C/V+0enS9q+DJwnN2pvIEnWL1F74XSiuAZQvPcTko/UjCQPJ7XxUdWNOyhexMNdJBqnfPZ1dkx
YlN5iDwMmWuMvvjyZbssrA6qEr9C9r0ClZI8DboWpVYqbSdhTcNFLtEoQMgSGG6c8biZy+rWPoJ7
okrDjE4vRKONP8Vx0EVwRWb9qv9OI7uHFGnvcsN60L4oQ19cbXCPzY2DwJqSjM+sGkhiEQBFzqud
jrg65G8hKBPQi8SIq7xl7SZ18Ag9N/fj2Gg04pFtSn0aC31WR6Fpac1Z+W6LAXEAXTDwN4Ni43Yi
MiioSUUy96LFmaonFXNuc+0cNtDT09BSaUVJFOg90N+g2IrfKFMxp9BHxokUGzdFVTEFOi4gRGYG
FXcRhbfO36LHxZ0icV+3YExLfSv/Dv6FioAIrC9ecIE3l0CyeTtsVDn8vGnRlwPpl0bdheq2L54G
Glvj0uTODSzqzIWLHUd4eZaHldzIGrJL1W38MFvzRYuRlZcy4HFbaj6mivsFgrjPx/O65GHXZoni
gVdP6C+aYJZ3GjQm+EVqMV6me0q5a8aWspWXchtA+/BkDXS1QNPfzuQoC0zRTJjJuPiGmGCOfluq
ctRSPgPvEahW5z3Lk1fbWkyCgEHBC57hG7nwhlOfmGdmHFljC3agnKOE/cWKPQjZ8daO+i86BYgw
yfJl/p/WnELCy2j94Zcg/y9rPauO2qpNGLsI8MqErmlWwwtCuCp5FG6byVIL9aMI2MPj9VycYnTS
gPcFqgdAitxOccuwicgEWE9BrHSGe44FdOQqtP67xWMX2HwkFIJAjIj79a2ZfowKPlYZ7Anwughu
28Q6Gyvoi+zMLrJAuiIWRpgZePv5F8MD38rMpguc+s9b9VUu8KZJSoMmggpep856C9Igm71HcdPF
0YFxQoKkEPwIiPvb0fFcwydC0QKdHob5Rs1YwYiFOrA0j43cZuIbG/VPYTMW+E+5+ib0pbxpUW2n
1KKWSD6AvgLSdobuASdPnAWbqos0BhXHbTce/Niswl6HaqIuSCtFsfLJkhhhB6GocqpNPwveeHHl
iTsGRYh81rJu/NXfT/715xCeDm1sqULDDaCmSrRqQfoyDc8ZQ/OtpUAIHky0sIOtAT3zRKCHlHDW
9yWyTForlqK9j0O1yRU0B8sgcaz9vcKXepnTWJSJfQOUOYoccwsTdrIGiioiDqLfuw74NApPnC8f
gNWx/PiDUQZKQp9331USm62gWoTfn+lXAXAnxgau0lKLfS06Qab9lfGaPTqkaDUp4hz6Hxsqer9A
3A8mALJP3RO4zhcHJjrhEmF0wSbt1yroYKru8tgbFu2A+0dDbRmyJKR8JyN4TQYYYnxqosQc/MBW
w43ola4SUtBMi5N2ZYjYjcPgZ5wHafQT2/z2suepen48EMrvk+qdAFPK8jTm8UlT4t8auF01mfbg
SZ5h/7Mo/4xBJBYehH05EJZpfALSYFeBBwF/cRuou+HS6g5QFjNKEffyxwMjyyx3VokzhVdKCSMw
GJn8PtjjH+8gukAObr3X6e2xpYXdAx/4ry+QJM2+zHQyMm98GtTaZhMVbZVhaw8aS+v8I4LD/xsR
gHQzGy/6Aoh5RHUUiMuuik9RYqCFIgK1kl6lurjNHHrhb3lU/xgjpq8LpAyFDRgr1Kf0o98zvl6X
EMMxMx1a88awy1DhNNu/i7J3QyQikR+KI98zZXxqxWI7TqjHAaMIRi0ahQdxUPqxw8kaDmNgzZiB
xLdJzisLOSg8RT0mHn+YcI/zCgm5XF6PzbFJ30JqP/jSPuNBYYE2SpyVkNZuDYYRiO6grKkdhf7M
qesRypqPvXDRwHw/ETUQk9yRn/BsV8tgg9SOtbYV1afJp13xl6YMhw+8KSC4gnWAiEQtWAyTSvG8
Y97whsc9zST0YZ3aACsBeyeWLOWyTx4AftYIV28e0Nj/9C3cThlXQE2cLwPmCGHsdNTlRDTb8KXq
X4pudFNANUqzbc9ajjeiFzbUczHVPc2WysKIckqUvN8MgPXjYQjMBMhhYKe8/ZQ87+K8LAbmiD5u
Q6gGK4XunhZROBDIQiJGDIlStG7itQON2rgL3ZpJmFIpvSzyT5vf4yn6JcnryZGAcnTDT9Ez6oL6
pnAfUWQot2FAuNFiVGTlEviCTAykJDzJDUrgiCXl5GSH5DsIOdvP7JBWClsIymDfxtFmRnBDsZI8
AygMOwy4w4anXJCMOkgdUXvVPqXAlDij5ZL1pAS7CQ12j/fGklmQmgEyjjoGWkjJtoFIEXIQr3Th
qcZ10JRVvCKlWqdYnlD1pygtM1fRetRRij5w47DknjVc8u3HH3HvQ7iTqSK67XD/m8UjbheX6VJI
j9VTeCrCUTWg/Y3t0+SMW0gejTWZuNfCjyC5MR+zeGBytDume6Ub+45jo+yknP1at4d1dKq3j0dz
7zm3JojRCK3kJVk3m+B0lbGaVldQlMvU4zQlm8RfoTnf+nuLCJ3gmkTxZSbkup2/zg9TNWST7FSB
W8zXJ03PhK2vmXlrdKKoy7QHwKURXtsj4p0gZZwQS7AnoqLOTnpQWLxkTfF6BkwmF/70eHhkxfFn
0a7skaQFXlJMYRzCHsMZavMhV7rUbgK09TfFKs2NDqiD0G3KHPFHNIJjA/wxTdCPrCPP3wBFch45
Cgd0dLzMPnx1w0zrhO1ixctOctno0rYa9x3z4fk7rr2k+aYtPuvit5bq6vfAHZtctbKcM+ow0YUh
3MR5rid+up4qlrJzFjLB/FlYesRHNOORbRItSDdCIP3xWanJ+FtZ3aZv3IdgBIrO/vbPdapXjrTr
3drmoSJMCR4LfgDj6F8AaxBKNySfatQkgCTKUX7iWg2lC7NF8HeGAkcGtJomO4Wyse5vFhgrri7z
3RtYk5/r+dUSZC0eByuByU6BmF3iE6/iGJQ++0XsUPxtIUjMXfyQ0sPVD0ObDxRXhuq6asaIT/JT
33yIYq9r3qY3sa9S6+0bgJ3vEJgz9VJLqHLkgJtsSsrN5oct4OY+iPZqsCFDZxGrikID8QFjK7Ch
XLPiqbSKbb5PXPEoH/l15Ppr1Z2O2ntw6i+SA1yPWRmaS1McIQsdKjLBjX3C2SUV8uMpCp+nDJwo
XX0OyxBkhSaozfGvAxT0gG560ka0KXY0weCfe+ijsc9ecDX5VeFnAyK4eOKNzAU4E1iuZpOtmhXa
HjbDKnR8V7bR5weWcv4oHGI7t/kV7yQOTUT6PjXOs4B6JHi3wO7Gklx2fcmCAtvHLMjcTiw+RH6N
S5MusK7EOEJ+aiS7B8Ubxfd4DI8cPlr30eQOugr0uRPnqVIuiqEMS+kk6fw3+E2hUbrztxAEOnh6
/kTD39yvNA4aOEfigINTjggNydvZZkdVrluekU+/kif/XcyMNtLlp2KHq9oUmSzlGHe3sYARwzkR
pK0ArMxNT7fWYrwVx34Saydes9rOTcD+LhqjzggSbRoXLYGeYFYsxejIHVR3ZV21eaKdulW36V6z
c7nj3zz0yair+ClyaivYZn/EmmKWZpXYN/GY4LnKg9Ux+PaOTP8NBS69cZSgosX9+Zdu3GSeyavx
EbskbSu/HmrMZFGhg+DVZ8BTXsp6e6pYoMANbXzhg3e8EsFdVy26mDJaffvuzoOrNoRFfp720bpG
3ri9Aq+aQMV6p1YC7F3YxIbvO3v5+fF2WBjmjZV5t1wFAy7xirSfeu+U6vbrX5dBiCEQF0+1zRmW
BYz41O6B11SeLv3Ba/VCRxneeTyM++vLbEpBKJfA1IV0TYyjTEBwy/SCd2KPLOrvn5qdnb031oXj
R6HhvWoHmioa+f4AUlbcI0DsC94l8O6BS+V26ryR9cVW4vwzs/I3YWcOGw3E3+vUPrcr9ne1U/f5
q2RKJmWk8xYmHFOGP0AwC5w0LOrTt2YllGinQAyCcyrauK3UBiQlBPDnC1CdKG2azO6CF4JwGnV/
BMxZzpfYcGWlamWfhcEZajqOkuo9ujGevFRnKZ0Jd0cPrByOWbh3AjSIwEWceOU8zsIJTFa4NKCd
7ivvzuid18eGhtm9dxTwIKswocyvGDOL1e30VTmUxPw6SM54dFMd+U/F6sFr8MogG2xDO/gjfQ1/
B/QABvjWIrFgA+/5QDn7yZn7zAq9e4ViSY3HVL2jvdHcBUfCEOGQYj+UPutjaKGvD7p0UiDwLqwe
u99dvCBskAcnvlMSDinm3B00CwfRx79OXR3C3UBgqZaRgJ8PLvm+NiJT2cfyqv1lpqbE4CSoA4pA
MTl/8c1+IkZEBPoO7AV+PcFkb/3unxPeAHDlaKnN2jO+jpD7fWzu7kRPWJvX8Creamw3KdU8wBLu
l+jeAdh9nPamnXYQae0OS7Y0RApwcvF4XCHBqxzfaiVX81irXAf4jkGJ5XNsDXU1d4bRMAr30wi4
CoyAJQLYX40U5gkGIZ56P+7PKhNET23U13iMVWhEO/cujtCApxU8Q8IWgCm30xewDVP2QSae49Ts
JEvCpXDT5IdJPD5epns3hx1c95BNcGq7E1wVpTFJIqYVz+B34Ro8tTJGqL49tnF/NATU/doI4exp
Ooll2Q/i+Vf8AXcIT4GdvGYv8mf3Eb8+tnV/4fmxBb5otI5ghcg4ngHiA669STw39hC/i+9Zp+Ni
rQmfqXeIY1cqBj2JNz1kaFDz5o4z9Wn1Uleuhj6LVq+3CY1Yc3Elwbj7vx9EbLtemrhoTDjxXL6k
o5VDnigSQd8C9jPBpYx9dorbHY55BoIIr8pzyZEsbQrF1NYs9ATPm974paGp7120JkjRBGZoDMZb
ffn4+B71c6vTeqjukuc86VeG5w16tdn9Us7iJhCgF/UcywBHRh++S+PXJ1FSSC/XRsCafGuEFbNJ
USYeRnbFuXB/e27saABjaQ7YuO3HU3lfKCKMEdkTLwAoz+LUe+6qFYvC0JNyEnzd0Zs1enp1/9Dt
Zc9kaPO4vFP+O5F32z7JJ21iI0xk/CJceENEIzx3VHbMDgVV6/EQ7w4ixAiJJKoVZcJFiApnszy6
3QtDKbHcnxqJ3ycSqMINbdx48Hv+mJZGxJvBYUzNFlxFumLV2JWpiZaXz2m0ROrVd14dYiMgGWig
oET7CWpZhD8WAtPjTTeQztUWVBgbb9tY3hP8xKk3NArnpSW7tkU+W0Ranpay5Iln1hm2kal/HiSj
svLtcHi8XiQ50ez/N4YIl6zRwiMyoYJQfa4uttDozYZ9Ew/ZpjZbUwV+t3oGWqTQmUPt//1x5dY2
kY66chAgyKKJ5yqw/I13OOiTw7xLzvQtGH6gUw0uBJSbsRLOCVZsP44rTKqkTzZrdSvNqdDxTZnR
+1R+OyrCRdMiH9NyYMRzb0Rudih3fqmj9wITKhjdc7BuX2vKqXIhGdyMi8iEgPZWGTi/pbPq5Pp2
sCh7+m5AYHvAlRCyVCKqIxyJmBDjZgCcVgRJFFgNuOIVrFGUKbtLMbMFhQNiaUaq4u/bIBxqSTrf
EJVz8Yv9VuwowmZman20ExzFrdgMaCflO0+AtD3ETnAvQ50C2pvzn1+llirMpTQUOP8CFiTugt51
6E5hc0PVRolstQLSQQIP+KnTAlowvguQs2Wc9YAMRqFYIVuvAiH0uykd/IuSuypuuiWOrn37RZnQ
u1vujxWUhkE7hmsueZz0PD+AHgnGJ5WBLYRWhb7jpgbwwBHryZWV2EwcrvGdx2aXZhWtXniRRC0B
XIvEMgoA1jRQQvcvAAwZk7zDq5lRQLwuDxwu+hSSSX9s787vZ755tHih/olwDGmi21VsBCGohJEP
LuOatfy173JWTyl13xdZZxvw/pkbDhTm5NtfygyhFnZicAlccT1sh43s1lvRBiyTsonvUxthiZg9
TyhHJRal4FLZDEi5QMG9LnfVKjYKCy1Gx9Dl1hC+o2ED7g9AhFliEmOo77b9BLP9OjiEK9HIDtzx
LdqXrmpTMekLfnkzm0RszIJ2YphcDi7x/uJDbe4MHW872pWrnDab82zdJGtiWERMLHnW92IPw2JW
qqPYoNn7woVnzVnsKtgxlIPdoiNeOcm86a/CSZ+qQpBkGFa4f+Jes4/cpo1nPlvcDwdciNhZwOGR
wNVM0BIpZoXgwhq9Ja/91bAC9dcT6iCPt9T9eQDzhpcywGvmm++dv6Pon8uxXIWX3Jps3pjMxARt
3kY2Y3cyBAOb2QxttFGuXiiG711jVv7BAxqaQ/DgT163AcmXFQ9A+R/3B4UzXlKSb8URNzS68oUt
fWuJWC1x4Co/6WCpMTt30j27sF4Fq97klLx5j55DP831kGa3uXKLoM9Db5qHJODatH/vDp+2akq7
0Q5O/hsexmhplDaFRFYrxmgCUB32RkQqxlCsFn1RqKhSKQYWDYFjChBqGR09JFg9TFKxBIl/dEFZ
E8/rJrdXnzgLLZln8fTYLUi6MxVwJYBC/zFFHLrzcFISQG6iS2lV28QujcR87+xUT1eQKVz1hT4e
+Cf1qXSlH96u8TR8fqGDhKY1S/sOeZ6Sq7WMUmT1ssF39OvE5bAzmq16xPsXa4xWZvuW74Rub7e/
Yjd5ifaaIxgNelEVl+pUs3feRoKbCSGZjAO1VHHCxIcUZmPW+lQbzKl5/XwD5f6uckLbszwr+mtA
19wZBhW1GQUMoXpSMzNO+byToIV36WygG4RtYEybyTNUk30qt83H2oiOxa585WikGfeB9dYusYPS
JJuLWbDrf4hrbsNzeE9mKS52H1pvbRC7ZiiCEDirn12DjnD9t2x659SmpYg535DLhjYccOFLAGXj
NHvrPwwfNmMNgaFLJm3r6DBKX95IC94k5d3PZrk2QqTXwuOKqh1hhHXEteew6/7nTb62QwAsWsdz
aqdacevJUhzZzs3c7le0ctH9ZQE6YzPd8kyLKfEiEVxHrfEF0MgnFxl8uoPQ6XFsPA4J83qQM3lt
gfCJpI2iMuKr5NKhkW8s9qmaGd1oMTE0W09Ck/99RoQANJjqZ88HtTv5YhTxSgTNJjG+1MJxaI2G
AdTO8vsTI4AzjLMkQBC8lHXzlncqkB+CbQvywWaObspiKwegwsrtxxOw5Eq4QUAkGN+FxzrClSo+
bbEVeUyxV7Qm6quTmUIyxYq76uOxpfsyBPb9TCiCixnEYbFPbr22n1Q1l/sivbTf9Z7bpMbWd8tP
7jnacQeKqSXHAfoVvRN4GgT5OH9rqoijpmjCMr1MyTTyxpj7xR+xb0PGaNEY9UdpmlyBHHIzbdFB
Vf8a+WGUjcT3+p3MNTnaphktwkWnZpLPWpLb0qF83zxU0u2uv4+YilCORt8vm/QS55shG7camDOC
CS3sbGjyyVeOnCBKGaRrS1N4DgYAMfrj409YnCEZpM2ACIN4lhRJlNiQ6dMpSS+FKq01UNwyNQg1
/9oG+JJnwT4oGuHySKS5Ik1bH3Xg9KKyBUCrEe8bWt5pFA9eOhmBj0eZIUQIWpJERAn0ZaChZUqz
S2V25mRyOM6qrmyKgKhrazx4r2QKsuP+aQyhF/KHkGrCozNENYj7QMalIgNWo+wCwteZCBQ98Afr
o3BWyoF2wFxYJ5hS0GcGgBQS5vznV0cFSenKovFyYMCMA62+ujxzVz9OjEPzBiUbqyK7eHXbP2lM
xf+Sxqg6MkXbGsG8sjrHdrIKimWlgE8WNQchZwBjBWOQURNwGjXlEqMukhkLHmh1QFnb+7cSCVdy
IIQFvJshRJFIxMZTRr9Qle7CFoYKfEmA/i+QSx1L/0+DrmPAobRT37kRH57R8aeXLSTF64vfBsYI
lSnPFBhLE4BzKLcVjSbtx31vNzG+DVUsvJYDi4h2vNulYSe2TGSm6i9MuSp9zi683y2LEB2d/ACt
4NNqzGorlko9VeyQCV2vA24LSo1pqTPQKvk1aL8aZgvYSp7YsmQF6SoJvltoAqtPKtjE8H+31Q5U
OmEHkPlU6GDUk8dGzwuLQUWLxaNe8YsRQVK4K4vaZL3PjM2tYB/+STunin/L0S+t12vA4R/v6vuU
KYEk+gcvDilQnoytCKJN1HFSf0mBRtAzuZMttk1YW4zC71osQZLNq19dy9C4ln+yPTHfKIYKaDxA
OQh1PSJXcyEIzxpWBRhwePWkwR1YO/fdPDuN+YkND4IChuwXbXgJGZyXA73QOKt4En7LLs+s0y17
jhQzUlUj2oNeqvANiXsKaiA5XXEjqrYkm9xuDEGwPRyV0Sqs8MBrNtSA9KLSh10uO11olMKz9ofX
zMcTeg+3xXEAmHDscTAmoPxEHBozqe4Vr2L6CxsHAPiCOUh8ApV7LRuK6ATTri0LKEKbylEy5I3k
n2VlV1aDrkSOuk8DPYhpWFdhDpnkVF9/EeHaQyUO8Rh4/aULM52z+9KOy0P8P6R9x27kSNPtC10C
9GabSbJ8yZXUam0IqSXRe8+nv4fCj1FVilOJb3ozg0H3MCoyw2WYExat/YYWVroadaw9t1EVyff6
Rg9euycvIJVwq4k0bZ6Fzsb+Qc9cQxgPY+BMhi2nhwyYJIItoXHZW8dJCcmhY7Pz7Sbgef8ftRW0
12NHM9Z1YNM2+rYYvxP3cTFM8hCfNGJ7ozMOeLk6DyPRbnlAyT+iJ4YSU/CIZSNUi6yPT5EnaJsB
O8dpNQ2m3UvA9bouJT9eFjMp9FVh/ASJG+jApbUpPbNLymnCljJiG6PbUbTJAO2S90b+4W9mMhrs
mQJ3qgOM/pJMbbZRgg5skLHQUY8IqaWy2fC82lfO+ELAQAamA9c0b6QC/NslGcmSi9SQ6/xUV4Ow
znw1B6qsGHrxSir1XKP5aGCWJ2nUajUlbVvRRE1Ck/bxGFekK0X0PglTaBY0w36okWbeiDVxHlY1
oferCOtoFbVt5x9DQQgCMmBkRyKK4skPZaFYEE2sHepoqo91QooW22OoGMQ9rGzlWUhIBXr/mlhC
5LntlAUKnTKhewlzgNZTsRoNHlDlTzeMw1DQlYo8FfrXMNV9eRiiWmV9aknJaXCbTXlU7HoVuCFK
dNHxVV0nA2k5svQzgGEoMresd203dT6i/sYt9odQ2aY9DTcwcBO2Vgi2d8/tL/4R8c6uEtO+MxQd
0DjYbpF2rOJCQUMU3hnHxu1rF93FWOTWunXnNNmTuqvfA4wyIA6+rjY/E3QgjFFmTDOocBsAqLs8
XKkwvVEK0/RUOwZRt4eA6pvGGU8cIz47H0agL8gwJ5oYwZg22EZ2amn6+Pvhk9dQxuWD8X61BQgF
vwABb2XsGrI/Kk5E6P/e0sgcF+OLRKObiqKe+XBKEsHMmOQYoCGDcq5lSR7Or4XxMFo4ebWV4lrQ
BOOCJdf1iboxiU+NbUT+V4gsLEWHFOCtg8If+k6wGP5SCrpKNKtQmcnZvdNs5I/aJt1TRfRf79cZ
+xEdMYQYcQuGKRr7IkxPz8Cg2fkkclKXI2o/qywzDTzaYKSRWIdUXzKDGAnFnTEHDfcGx7bZx/uH
O25edvGGzqjIl1QisywxUwYqSDtIxJXWmO9Ea8njY0E/OY/RpUND78AMHQ2YH9QkLkkNkhknUuhn
JyEgz/kABPjIJ+v19ZtZcKDI7mHERUTB1ELYfkkkryylVJUWLynivSg32aYjYrOiNQd0c1FRz+nM
53r2YmsR+gpCBjrPk0esA/FPTUK2DyZvDHzp0M7pMCKdJ8qgWCHoeHcyral+g4KKwxG1H3EgJO2c
BiPN2O/ZtoXeZKedpxHMdb0PPKzHn1khhgRj14TaQEqgrXFcyUZeiVRwhBeFPvBKr/NpsPb5nJP5
NM9uRZwaRQslcBJt9K1b7echxY1R3asZeQgeecnTJW9wTo0RaEnqJGuswRSmEV7jkNBPzsXMB3+F
HXb/U4JkoV7peLk3G9WOtpyvL8UH5/fOTgMVGVZSYjdgdtK3WCCuOTo5VnT9PlKFlL+uqyVPANiU
qFHpflcFZXYaKQJOMm81Ke10L2FWhpsXnCP/a8fG6CYQx7su76r5XhAIuHJEYjd0BZsjbRzVZJM2
Ua8PQjVB2Bp7eMDC91VFQ5u3k+ZnA+Cl5rC5kTwZxn6McXDlZ+Sqmw9rt8FQpubED+Na3sl4Wj1d
vyoeW0yM00eC5hcjCNrh/Ue63655LHHUhgUszr1E9BQRBJ5VKq3VPwnlVRR4FBgz0Bel0E4iFNM8
7CZ3IHhs83Sf42dYZxao/pTEGi6/BzpHuaqcLZ7ohOMxF2OAbwuDCbpLezYCVEs26m6W5JF2e8Bk
v/fudm1SYfN+/dY5xuAHYE/lT2paKVAaO6CRdbd3HkWR9ET9VQcko7wpF47//PlSUGpfEoXZtLm2
hjUctHhN7WRbUN4RLgU450fIGANf9iXPL76Mwbznw6SVO9nautoBW72hNKGcc5zDsn83Ppjiubwy
vzbVvFJm9YnJi7KLbN3eP8Y3PCW67rMx1ntJpvHKqG9GnB/Shuqmxk7zNYeR61ZUZff5YJP0IIcV
ZA8P1ebBvA121KEmb/CeKwizLp+57Kyom14A/MdJ/CSkdidKgfpIeK7uukUwVMYidJkiZaOOMKqn
KHOaFB3ANwENqUq61wzvU+Oz3QurzOE96Jbpzr2KyFRhCIAxprFfDT6yE7DeTmUfaoKd6RxzvWyI
vikw55dqYS+KeZKdpIf8XqDNVkGhloeiz2ODOT6p1PpKBAYEouoXpOLdtXJ7Xdp4BJhQStSHEFkT
EEgnkpCMmH+ix+sU/kXQ/jkoth3DajEuM44gcehNW6fT0VEyZ0tHXo/yfBY/DcA3ndlAnAk0wP8R
V2VxhhyB+BTZ5s1j4nB0k3PnOvPImbcqqVjgOEuzRQRMuA3OtjhwiPxLyPbNCGM5o6LTxsqIYGJc
c5Wi/1kg8aq2o2Oy5qnn/IOvnRljNJO+SpW0wdMw2u+AOe2aCuno7+mQ0TUvK7ZsOL+5YgynVDZd
H2khqnrb55DoDxxWfnb9fMVr399nND6z6lCqWtyNVG8NIsm2pBHpKBxRuyGpWxEnQffT/X38EVJj
IDKiK45BWBZ0BcnjGYMPnbyMRZC1TiuCdi4mYonXsJGIsUazEdDDKM/XzRLw49rOKDFmAdOebVJo
qMnKH6VPK6R0AmLZu+FQ0DUn2F5Kn87l2H+4YiyEkWZJGnbgasTYC0Cg96/USdbbzycFUYrMkf3F
h9c3MRayALmxHulgEAs2wQMt3eumaNHYnX2dsRBmaeUeDER2enqZAnKf/nm4/v1F84BU6Ay5MCff
mWsp0RUMBAiEv/Zg2+l6fIxSgsjqOpH5Iz/u/owIcx9FUVaFNCDOMVdwpKtHzHz8HQWFCX4rASNI
gY8QO3ieCBaoYIZdXHPCw8WL/uaC3TIM6NP/i3rvV3cciV285bNPM0ZaHkP0cdY4IPmpX2lYSKCu
OffMo6BcepqiKawYw60wZeita5wH7/4vWWDMsocuN/TIgEBy29HedrhP6GVbdXZIjDUGQlo/BgZE
FUA79285ve1tcV9RDh8cWWXLXYlVAWpKBZXx7vnNekWE+f5XysCa3MASGqmVQSA4Tet4tc/danWd
wqLbOjsoRqfHsUlzDSWkU7LxH0VshOP4rWVvf0aA0WczL4Qymd9J6uqpspWdGcw2A3tnOVrNYYQ1
rYbaT1FcQi3KIzbrnjLKe5kvXDbajTSsKELTk4iOwkutSEsPD4pGyRG24GWOPT0uyXyeRC0d1wWV
mc2zKK/ASLmFf6C06Sjum0Q2WGCBUs3IC+8XdPyCzvznZ3SkvMwGceYG7//NfGAjT3YXLkRDcxNa
6AGco0tsF32sKti1qGs5XuKunKCddSg5V76Uw7ogwRwWUPqBtiKAhPfSOv3TTeHWj4Uj2tITjd8D
wtH2Bfd3QY05MqvIpakp9Pz07B1csaQqEDSwU4BWH9dVkkeHUclKNvsmqWc66DHHzuwj9Y68hxeP
BqOV8CGCpnc4uZHqK+8OmUYbvfMVKU/XeVnwg+dnxmaa48bojXimA/RkknfcZMJCVkST0OU7N4ai
nY7dmWs1vSQJE84qfOqdmpjYnk0UxIt89V9KZF2QYo7ME3rgt8kgpWEK1sCjxQ2w1RwSEDgjEX/x
Ej6LN/TN2ZeHO1PQOlLaOJo504jlCrSj2E/+yXEvy9bmjAgTMcqqP7TtACIxiTa70ZmOyJM8cmIh
LhUmYhm1xjICEVRKR10d4l1J/Ufp83H8xSHEOzImbhmKKUabxNeRta/SWn9wspfP6/L8s9sKIDDo
vBYxqAm0cywsuLSbeS/1VW+o8xPZO8THYjNu06O3Onl2eAgPaIXY/x6exn1uow/CuU7769tMaHxB
m/FAPtqVRaz8QzIjoMl7ZYd2jTUudhWsUsdX1y1Q3ktM8lf9trPRCo49Mp1CRWekwAwZfufpjBUS
7jCmoX6mW8Mpt4qb5MSsSHowD/I2xt69jzImVUTSt0rBhhYSPff7zLd9b936KVUOSYrFkWvx1TNX
2Jyn/jJjGgyv6DoMq1MzrboMG0w2jU46n1MXXXC+QLXQMFuJsQX0/DAxe5dlAACvJLx+JbvYTRp5
DG1OpMIjwehCZ+Bpq1j9nBOXqavvXx94gxdLUekFF4wiKIKsj3IjZqe8Is+lI1PFJ5mGc7zjzfYu
WasLUowutNjcaOoVuKmdaFMk9BloiBUtEzrXXYxNyvGNC3b+ghyjFlYgAzM/Bbmd+IFWKOn3ddFf
MiEX32dEXzXVpJnQMXqablDlN9DRFdCMrJ/ytXx/ndRCYHRBiYkpSnQuKL4ESuNKpod6Zf5Z/x0B
JoxQY62KFH2ai0gifdNvKw4DC1bwggEmfBikOs+yCKqC1PBGdaqEvK4/OdfN05X5N5w5p7IP5b6N
IcghZu7csXVGZc3LN12/CHQNXtLAhtxKzw3QaD8P+Uq1iyeP04l//aQAzn1JIVamxvRE3IT3mJPu
1FuE5jbl+FgeG4zOe6WO7cIl2Nh1SNQ/9v8rJtmMmvGPYfwxgZNI9aCUIqopOTmEJLLvsdOTN4nB
Y4FRbqDoZ/5Qj8j7iChKJjb2FXOm+hbeChdcMOrtCZneS8lsPsIt+oRdmdd2zjEgOlt1GuKwlj0P
FISduD3MVRNAaQ3uo2/zZl+v64YuMvotIkc/1QZupCyJSaiPToRyzbXvs/QzscDFiTFaXuSGpsQN
7uQZbysZXt6g5d542nJCqut2XWeBZjCCliuZCmZOm4bwHiGck2JDXEi1akUJPi52tjuR9CM8NCU3
mcw5qS/JOLNVeZqqdR/AHvZUcV/muUqdhLcR77nLMSZfJfczMp5qBJqXQ8A04rriA33PHY7RXaSA
xV+A+1CxouHHW0c3gY/QKVASA91U+US0O9K/c6Kgpd5qzGV8U2FMe50pU+hbMhRlbRC7TtYlsg8u
lujaAMzOiYfidrcS0VScI7CIj/pq3WAUv/316byKN1teHnXR9Hz/GlZEEIuHiiCC55jkL6X9G/3V
nFNdFMIzCowTyOU890sPFJqGWFS43fVQ1+sef9G6nZFgXACGIYtMzkDiCdemg0rukesUeEww0V6E
4pCgNpDxpLLdkJj7QCcF5YgGR/6+KilnEp60QSn3PYhoJOhIjZeHdeNiLCY/XWeGR4dxBmpr1mHZ
4LhG+lJNroWhCOpoj9eJ8E6MCfOqwQxrHbdy2lV7F72JdvVUcdJTPNllHEHY9UOc9yBh3LjdLlrz
LBtPrGYWz+6j1o3cKmvcBwaNsc4Y4MIP18+IR4AxBVY2oa4N+3+aHp61+9bl9lUvmuZvxfh6bJ9x
oEZDEKczRD2w9zcWeY6PA0FZM9n67nVOOFfxNSh4RqgdFAz0CiCU/cnJDTQ9fOfo+Nd23B8O+YwX
RslroW31VsJtl05jS65INdSVsL8PheYQM6VdRY07pyIP77xmeI4kswv9NDVo5xnI+RAlu47Ir21P
tPfr58dRSRYjHDuUirEoQSPa9I759EdaGavp4+/sy1cF/OySBrO1iswAkZ5qOWC3bIn+ro5/SYTR
e8UrxwSwK9D78gkG7JhuMHRFee05S1Xlcy/KThvCwTZjNwucPVgrjMN2dNOcyufYVd926ppH7ifa
wvwKOBM+xhREtdf1XQ3he+72ku6E+8MJU4i38YDp4mGrPFE6DDb4lGLnE9Oj/zGzcfYDGFMRtX6i
AQhgFsKDv/a36oNJHgzb/C8vtm8ybOlW7YY+C2Zn/SyuduNXkwomCfO369K+nKc5I8PEBFNgZEXp
4fYGuAb0wb2/ejRbcXRqqXpxfmlfkdiZvIswFqMR4MzQS9o7WF/kYSEnkEwByiMfIlLAevCwY7ic
MYFC6IUGhuNwgHaTkTwir8ijhe4ay0/+8gjVS+cU9FE5qiGOEK/S9DFc/XrNqHHLy6hxbB9bk0tE
wTNSSftq+R2Iv+kc8f4vGWEMBsYph1QbQOKQrl03es9qlybP14kssoFBxrmzBluh2RFebHYvhyo3
ESkA1Pl3DvA4fR3+F8N3RoPR0CIOdUFKQAObj7A8nkpb9Xnc8ZKoi47im8oPj15qGgrW+hy7Rb+V
O/Thz82+BoeX5df8GRlGQXUT6BMG4reTPdLg1iJY3E2kbXNcX7+Xr46WH079jA7j1LG5wfSbHHTi
YoVVqi8emVHHCHWAobnZHuvTLtoIrrmtiYEXUQGgXkxUc57gy6ncsx/B6GwOrFC9CGdm5Xzn32GB
kP4AH/IrIMIqtXm+ZNlEnJFjNHcKPAy8jhCU3UHGtKwtdXOTjLzisbUY/J3RYcL8MM37NK+N+WmH
ygR57mx/O31+Xr9Bjmaxq1yrtEtCXwQRjKGVTzu5J3gZYRjlOpXZBlwTEzbSH6zAA3gzWnIANER6
rKL5T7H+2WHNfJ75ijFLg7HsZkHUiWpjuPn97zhgrEMoNxhv6vH9AbMgx4zb1jArypUTYh03hsDH
MdZwQl9lWvfNd8INfY0cHhrC0mQDYB7+MaVs41XQy8iKCWBk7muQ6c1E0PWLdW/c/n+OZLHeuxt0
L/d8cJQSAD/TlgR3Ty2GhIWb4LbYVOKqQ1UYYzvG6fpNcSwsO/sumH02l6HnV7j1INx0J+AFuHpg
c0R6kT2Ajc29fmgyZ88R82cV7KsFo9M+Nbt48xjbXCu+aAHOaDDWdezDWOh70Njpq2wvbiV7IKNC
X//bO9PE/C7wKgEdxaIfADYrDn0sIsddPSUnAC4/+SQEZgpc0/XLWXxnnhFibJrepW1ditFMyMA+
F0wH8tqMlwX8jAQTj2CT8yQlUzy3IUmITkenph8DhS+3A8LLMi/K2hktxq4NzTBixxbOrYvpEah+
eEGEtsWLGZY9zhkZxrhZkzkVRgQyz5M97W/1m3Z/l3PSfMvnhq2dmOKHNGNdwaUFrbtpxCKIbG51
6Nz8tX9FXEpre8yJ6so2V+TmCOSHwfsmZ8yyf2aw6wjrwgSxyPGYndzxCSiF5Hai3rPkcDzc8umd
UWJiodLKrC7SQEnERuybwFaxlykFQzxhWJTtMzqMtmLlaisoWB15srF6QYCfEzg1/kVODHRoYCHI
PKLOFvnbXu3iPq0gbkCT1Okcd8zpZn4n+5K/PifEHFnmeYOees2spvExxMasrrKb/dtASlv+A4mo
9+Wpof/los6pMgcoCo2nTiMOUCHTc4p3ZQOQ+Q45IR6h+UOs7J0TYgLGQeqEYUzb/GQgL5j8VmlN
7jMyOdWx2HJShItqdU6LiRaTSPSzpsSdNS4iuNGRZq1ya7uAteAtrVgyR+e0GOuqjS2EUMe1dTNa
7hqTHLkNuH77ug2XeNIx//mZ6hq1YmGxN8gUqHfOqMPANb3BpgqIfEcbB1vIfJhBLiwcjyxjbNEj
KxmNVc8GanKrDUAObfVVddC73DjJcXiRnnT+fvslpT4/Usb0xgnal2PgGUITppy0T6NjuIZrPfev
AfVRKDNMKmpOessdNeIKDmOPw04ZTK0CuxVOGQNstNgBQgbYscWKC0YxC+G/K8SPzSpKmuhyos6C
48ozcvrelfY6TTWHjA886VkKar5PFGBLl9KDZ3YkNBiTgZAm77Ljkz+93W683R1HSufvXOOJsSZ9
X/SNnoAOUIjeUidwPxonO8pYIsGNqXksMfbEmuLC73OQmlwV5X8sGEJhO0PXIze4mb90jSnGmmiC
KotBiYsyzIhofecqyseo3lkoPmaiXSGurmy9W/fNympfy6L7n2GrkUfFwlT1C0cN4MaMUCZGGFZB
Pc5NlwZqQgqcqVPgxZ/R67e3rHb/0PnyhGcmBhG3JvjtF536pXclJ1v9h/5RwGYCIQsA6iYGnBhW
BFMVmsQYZjnE7ON8Z8JBe+VvMVySQ+x8NVCrF2WMhTEWxO8tofaBdQu0ApG6GaTjVls9xu779RNb
tBfndBh+NKkeg84AHeDo/8GqXRJuRtdaSSg++zav1//rAlhBPKPGXtAQqmrqyaCGpcLkbdj9mZ62
PLSkr6rJNSKMqZi8viqD2Sz1WFGXEuUPnnO2PhJgGdk395Pt4vV6629U1Rk+o/XW2vC2tSyWKc7Z
ZIxIEopy2on4BVO31fLd4+7OP7ZEJMd+g7DL5Ej9koc7p8bYEW9qY0OYQE0D6gASGe1z83pdSpb0
6pwCYz8GdRwgpHAq/it667qAGpvrBH7uXIaFOKfAxCCGPIqNVoOHypZnUJvJztAHbhBtk5Lng38X
0oT07q3q28OjY79uM/rJs5JLT/Pzn8DEJ61gWJOvzSEX8AZiJHJl8snDdufRYIIRI0yxy2UOtdqn
TeE0zqtv89hYzGue88FYjrLOmtHUvsTBwPbTE7qIHc/u0G3yKO6s2+sXx2OIMR9BIkp5OpsP5cad
yQx0ROHjOo35G1f0mU1+N37u1WMDP4lEkPyqkhSr27BbgRNhcGScrWXL4ySHQwgqPcQO4M5TQI+f
f8cIYxYydahNQcBh2SGCXRLTicbomOL1FS7aA+BFmjqgC1WNfZJbUSHleSfmpxfFnTbxrbq+zoa0
eFTfBNhHeCFgmXNYTuAjCxxX3+p0AAhEROScVPDqx6yi3HVps4n5IQRnNBmjHimJHxkl/C4Q4WlO
dAxrz9GtbndUdGl587c8Mncll3lRxSkOEfG7SgUsRZQfEzem+qmjr4EjbMR5wLVbcaRw2UMCXF+W
ocOKwgp71xcKwDYlpB1WnR39rmkgkvy0jQZu/WMp/AS07T+UmBMVVBijUQElTYbEN65GDkNuT6tW
5o4T8Ugxh9kbej5IgTx7KDey48N+Cwh9fhV2/sxPGfnmiHGEgPMNzVTBndXxGuli7H5WifpHcmg/
uTz54NFiXCIC2qyIErA0uR0Qx6MAkHIKrW/uQoyo8HJEizXt87ti3GPda1kKJE2M+gCBSXHSvVUh
EdCs5lcJWgZ3+RrlMhqsriv6ouE9kxDGIwKVdcjFDlQVc1XXT0V7azYr7VFMHsXWTUVyndpi9RHp
Suz7AuYykuPMkcaFIQpirOCVcrNx0W7XH/YDusf+S8X2nAxzlliBVwDaUJ3f5hZpVSLtihf9jafH
s/b8lMVvZpizixtAx0s+mEFPX0mC53kYdO8R4wnohtfPbfmWvikxMUWLlb9TbeHRIzqp85GQ/fyE
5MWY3MuZA4Gzp1VlFa1fzpdjJ/tDZgNhH55ecXhqtey7vplh4wnPUAU9AJns1nYHu3Xqx3IjPgyv
PYloZbec9PX8q6/cEls/ExKsnMg9aPHzlJHiWKC7M+NiTH3Z7B9UVOwwB9rpvGZ6No9nZycJAB8N
SkjcDKUnuc+hTZ/akMZrZR248gmd+ZvuPnE8nhAuSsYZXcbCo/1B1YsEdCtUNF7Kx9vy9u667C2e
3xkFxrAX6GKMtBoUdt4Bw4cUdp1zQzweGJs+Yuk9ymWggK0r6do/Dh7g4W76eu33/2V6Fyny73ti
DJCWVf5YiqCFAT5buhdJtrrjTRvO1uVSFgDirWJGXMLOK+PHxJ2q+k2SW2p7sjc8Nzv/vGufvrzu
6xf7M8S7/JnMxWpTOwb+pLRAVKnd9NC7lFdw5R0Ec7E9IKB7X8VBvN3f8vpSed9mLlIfmlRvDXw7
pdw9YQvvq8ujYf2HbwktwLTbk2Lf1zbgepy9D+f78P7wdP0OFmYGLikxPqSAJRS6+YhisgFqcU92
MBgPuk1c+nCfrXYvNvTNsR2MHjqcjsCvQvQ1YWK8ioeJyrjqIAAH96V/DB9NJ6UfAJ8+2N3NfWBj
3fuGrsMHh7b2w/qY2h71XWvzfv0EePfIOB1sjY3ErsKPcO+RG+X4zZ+u5vJ0GVfTduYojiY+PpAP
npYvpNXOP/5jys5sNa32fa09PcWOcExXxVtCgOEePdoCb4PadbVnx+3+5sCx7/LSU8mSN1WaPB/4
Lecqeb+SUfdSqD0vLCHLf/3lmfKZd+2mVrG82VQBO5rX2HldAHUWtnEUxDTsR/xqjRDCyYov5Ckv
ZYRR7yxOm9CaZQTo9/e15cj5411y37hIKdv7930L3NBxt1eeGo0ah+AtGEi0j3hQ/PJ8pf+u6D/m
6nrJGw1z1jEss6YKibF10d3Pee2aZOvSfX4cyWrtfP6lODCaPRpG1gkiDnYglPNphSdqjGIPBRo/
Yx3fxqMsLkl8l6+2zs1+JPfUvmvJfv1K3x/aHV3ZM7bbVonskhfHcn4Ck+e+rpM/1y2ZF3LyFZqf
CXgYSBjnmMDP7qUlqHBHtnvwNhWRifOBLQDXqWHP3nWB+DJtZ+R62ZqMPoFYlmRjW2Qz2MJbTN5j
lEzrtUA2lYuxwpTkJVFVOz4e0CCjbQRnE7i7zYj0tuwT5e1GOz43GW3l3WkAqD+25abOQSOiT0rH
L5z1tG5Xz/XqxhQd5Y9+J2G720rFCt+VtVewT48EJgmxfHLYlkC2IOZBugcqCPEDtKUmmzYhza3+
KaGLcgP4BfyFyQ53AzZ1YvXXKtn/+lQilOjNY2VLD3VmR7edhxUe99m+aJz8yXBz2uDnCn/MVy36
6oiIMtKvFBe7RWua7z0kl9KVhH0fh9t8xkv7OIibxl0V7odFNEy4blAxo+K2dA49iIbxerCjFjVt
pDS0N9GZdsNNSbqHG9MJKBLZ2ESm08Au3Mgkz5uSYME0vFlOhxv08LpCQzautoKkWinFc5QCNlgh
r/vVGlgQ98YqdBzDQUb6YN35uyJDGePO3KYOoD17t0DpPHnTsEFvIqM9SNT6MHbyRm2IlqLie7wN
7HwgGz2c+6b0HRJ0dw3Wa/ae/a5hOsMkZU/3r+Jbutr+KnfH0taebuTO6cgD1qdldgq8J2Uj2Hfe
tng0TlpBgLgKSGMsDXIEhMYrAA5LqGvox663x7XobNrtY/6W1lRbBTY1W+DGhK5xhO9zGmoUQPLC
XBtaNCAjWCYQT8jeeRunWD/0RAEmbvb53tvyzfr9sf+lKYQEW1vfjhvzHgMXW3TLrkn1ofdktdUh
/JNAmgMlGSIPqsJ0/cGKppOhELfC6orow6DWJjqi1eWGOA8VSZzSjm0gfXXYcfyrox32OG1j+7OV
AAO1rshmqxzodHcMXZFI99VjAAt4QuCL++iOxw3+Z7cnxYBDQ+aqw2+xfYrTX+vvRw2dQdTER3ES
An0O7OxtWrlAZ8/wn5KzS4mLXUu/BBT73z0nf+sBcZ2gOVclvR0WjpU4x/Uvmnyoq5t8d2wpOAWg
hIGS8CrEfpRTsbJuJWmXkNaOHz/g5UZI/t7bAzy2OLxjUJSoBXkX1zKp15PhblfJNif31rufkeAz
tMdnz300brGyunhsUXPd5hg5tqFoIhkc5OvXRFltN0Jmez6kMnBamh1Q8F5R7f01pkCPVe5n2J9t
a9c1JeuE4Gj/IBMqbI5JQ8abepc4VUzIeuOUAIm3bMxM+458KyDeiW8Ksh6ph7P5hK0CHilpdo/v
z+nNU+oOd8EherWzwZ3WIpShTQ5bHfxfN2hLblYDkJFqqIqKIV/WfOpBZAhC6HXowVVcqP5AXsLj
3JCR2E1KzBvdnWHgrQ2uahui75vjjrj0mZhKmmqlSlSrA3yklFJpF55Obgg8/dZF79BtvikQOSu3
FsxoduC8IL54Y5z7Be9M1KWnQSRmJmiXI3k5WUAxCKlHkKVcXz/kheYeTCCcHfLsEM+chij6BsbB
he70bIfOAag3yrF8hrJoWOdr8GtcP7Nrl+SYN5hvNsmkV7jToiC/fktPEdlJLhSAx9ZC/Ae2FKxU
UWRFB0TdJVty0QVy5/n9ySKo9meiCwuJUfr8Fr3uEfCwylsugtxCBWDm7Zsmc5RxGbWpb4ImkN2z
AG4Qu11C97Pn8MYLUS5Zu379vG8xP3lQcjnqCkQo9j3nV/5M/1zGPsxFB34tVVjnNgfgFokd7agB
uL8nOYeMzKPDxOKAIMuFOgGdZxeAaoQcbgT6cjj5DlwdWWPZ0tPOEcnD05qHr7ggYWf5IP2r1nam
OH5cl1I6v15QzOK9XniRMDsAZZhD0Qvz8+Vp17luYJ8i9JFk5NcJAYh7T9bORlttnwJCARX/PtKt
b/PaZb56wBkLdMEfE4x7qpyUzQD+nm37cP9+c7MuyW+Elu4uJ6mDJkrXhZzndNftPBurpoD/5hN7
QnGUfq7uBuo8OFt19wDXQG5D+/4Tznqz/Vh/HEV4qF8KORwChGBr07ku0V+TpFd+N1uHE6yuBmAD
omDJvfHsw+Zg9/ipL662rvFswLBa6ipkjw2G+Q2vgs/Rpq/3wJlIRJOEZdRz2ielDk/c1J+luAuF
+noOnn1c74NsKOfHhH3yyWEzn/SKOm8ntMQEBGFaZre2/R7iLTgipzNHa5pNEVrpBE8nTm73C8b/
2iFf2qD/pxR6IsQyfgz2Ltib5/tf/p26eV4d7E1JzduGOOsVJQ/4NyZn0FagOw5+IF2tH7BkEzAZ
a560cpSRrUAJgWHq3XzpQFTkueKZF5ZXC+l/BctSMTLxw5UEo582KZbm4sFSSQiD+mdzjTFRwa53
vFtesmbntBh7rAXoKwOkXQerGTrd+o9HHua7vK4iS8EFVlV/c8TY5tEL03jQNSA80UN8/5bS5BXT
DFwE+AUIAHjDMzqMbbYSs84tDXQMPPh650V5q7ASBGi3GYDLBbTkY8spcR4/K/c6g7xTZFKgbR2h
wpt8naLo+C8GfM+D0RNeUxyPjHkZYwSRNU5hAfbsxCNKSrw/KYQigQZeZ2cx04NBHewQla2vLX+X
hLTAiHNvMBGjHSQMb8EfVGsBL84AzUEVXhGp7bv92tgkHzPCQslR9qWKwjl1RtelQinGsJypt/f3
9SZz3q+zt5hyPSfACP2Y1JVUKyAgpW462rnhyB797W/E2rGeRs/G1fEWF/0LTeBDGrIhYdc5c3fi
5MXCaEGpDxbgifRthMR440wOzR7/E3fflBg/KmBba6tE4M72nqLJrm08XmO7XYu4MIGTmVxMAc2z
fv/HFuv8ACGeVV0ItgpbIz12TkrE24iYVAKEvwFUIsJhbskpndO7rFz9v1gdJj+VwFzye1prxxWV
UYgNtv7DdTpLTzFYkm++2KeYF9SeGuI5hERKvlZtpXMFp9ihlULepVjQlRw8xBV4128j1ND1Y2kQ
nlFZCu8vfgOjBwG2v9TBfJEjEkax06zNveQ8lG9/faiMPniRIGA6HZc4YocO5kewSsd9NI//YZJ/
Ns/fh8q4gUiWS6sbvxiaUexSAC30LrZrrbgczdr004V+U2IcQaib6pgM4GjeF2oBOqvDeDqm547z
9JyHWClCniLEQCWXMk9AGVeQiUJlWdKs5y6gK291W1j5/5+0L1uOW4e1/SJVURJFSa8aelR7tmP7
ReUktuZ51tffJe97TroZ3WbtfZNKXlxliCQIgMDCAiTKd9cVdN0V/FkgZ05iGuZSGODpl6FnJNmm
4Fz+iIRoImVRsWv7yNmSTjVMjFzCidH7ARlVzPy1QSCMAmOJwNa0/U0EqtFtD+t5SE/SPrhtdiI8
n+AoeeBFKjWZ4lP41slunrsOnDEsKB0Wur3/9a/3FPy2jCoKAi+Q3HJHlw1TWRcSFttvXhuQhNXo
PHgU+db1/MeZFO7kWGfOc4Bp4E8vphXayWiNYGwNrMZRAJJJ3WgTPE4/hVJXDvJibdxB0ixVaUah
lv3mO6bEW1V2kYvcHISTN1YO7EzUX70+ja9EQbXcvcwi6I3VXMV5FEFwVZEQzg/IjFVBAJJHNFeY
x/wtR56s3VG3ujcf5vvUWFqYgXezSwQqxe6rvld2Hqx3bh2ekSN1HLSgOmCvccjOFILs16LQiw3g
fUeRTXm+nDD2mhh2ZZvA8vz0vbvP8vijBALQYrvJkvaTjyradRVe8xmaDDCoSdE8g/HvnOxcI0ES
x7ALk41eQN/zPkphePjd4c5ZhQshnGPKhngAHhRCKje7MW/obfccHNi+2mpudJ+gp3fxiTe5uzuO
SIV/dQBkfeX3ElLo1oRGC1HyYu15cfE9nP8yE22sGh3fU29OikuotR3d/qYFQEvUXi7cX86FZZJe
dqyBKMdf6jAJOJCfH8030YtpxbxfrIjzXwR421QLIeb0MzjcGVCZwWLudV1ZvUJnqsKZO6WrSEUn
yCjvfK926eYeb3hBKC9aB2fsEibHAWmRfT3Fd5H7S9rWeIL9F597sVuccUMbjxLXBCup3MYt3M4F
CBvuPRMPVF4L489F8YD2NJBHDY53eEKPsqUf1WOAkttNsWmfy5NoXWtJjwthnJEzZ2ChqYTdk2/l
VwJDctrrqH7KzgbNhu/0MJ2CQ+ow2BPnrdvb+Ye2K2zJ9lyVWjBtvmVX+0N4UlGHQhHM9Tc3h13/
dl2L1tJfFx/JW5ywV8p02RFjRLPCj0hF8Qu9zvqwKfpdyLadahWqE9VbcMbH8m00WbNmh7NdEzvN
XD9G8QjA+al049CJ50Nd3jfVlpSPgs9cPuOKzdI5mxVjJ1nbouxAbP+g/QiO43flc+uSIwiCd7Fl
Y4N+/q5AiBJtXgTC168a01U0WVBMr+EOcmRs0ooQBznZw8crapWD1aJgnjvRYTilBup7s13Olhs9
0Vt4rg4/TazhaDqlI/iSRdJf24AZsAxhjqH8NS6TKJIaSJgsicA47pEol1EGR/X2s9rfjbsIrUxv
qL09xhY9ogvOETU1rVvqP8UfwlnqXK19M+zxrFI7O/nE4NFsj0v6KFjlqtU5k8IZ6SApmZwH2G5i
178lO3lDVl7Ei7vuCc6EcCY6BSWUYsQQgkjihaFJJ8JrcHgi1v31I1vJhpzXy3g2645UpKYl5IBz
+EF5VPEC3F2XsG7UzpbCWem5zoysXdQTTq2//XxLd4UjiK2F28XZaFVDa2+dQ8aEyRnyrjz2h+a3
HW9FcxBWr9qftXx/x1nWOgh71My+NQzaPe6lB7bpkaO6vmPrRk/TVcqQIKPI0eKanUmJKInyrkwG
pE3BLeK/mImtHoEVQVhtbNKd/ba8xxSgsyiyBNpLvf0tUPH1IPPsCzgdp2EatLMaDk+vY26BSjA4
9EcTyIWlrS62yDE/GTfgocTk5XwrfE2sGtMz4ZzuT6ZKpTGB8LFDk/Y+t3zPtXrXFRjtNVgr8M86
0ygGn5om5RYZxWGnhlo94I5RIBX6CGcKMg17zDGL7RTt6KGytNlpf3Sx1TxhiuCxrGC2SAyySPYj
ecT/u1KEGlu1LmcfxS0epR59ZmmPuAkzm9LEpk/PIPxvflxXsfULY8gqGlxkqsrfs2jOVAyzZvIo
xQCRp+kwo5L0Zj8LCw3L9v3lDAy4AUIYug34Uec+hiKMoT8uK8lf2fuR3qe3bD8+jJmVY1bv+70I
SLuWT9DQEq/iOJEHojp3oAX61zXJT4en6Ct5WebOLpnlyPY2P37doIoTWPpJvp+Bu3kMt2VsCbZ0
8fH8ekEqijqEoTBNVbmIdypIMcYkG2BKJ/RX1E+JC85Kj2B467h9FHUqy4sRuCaOM6tRIZeRkVQD
6GYwG6K62Yyg8PeBvrKlrSaiQ/uu9f0lTcFcBU3XcV147p4gr4cqN6AvtTNu4qc2swPdZpCW7lzb
e3ubEQwWbwQd0b8F27qmRsqZZC66af3ZL6K+Gf6hxQeiylsyGxiB+1vZKFaFDJ/AJa7dwHOBXMgZ
TKpfSB2WGvrWSfVSS0stsmlFRn7NykFVTVXXF61hnLr0yTynNQjEgWYzLBXjAKvcbuh9VmKGMfkY
jQ2TTButdrYJrqfixk/fMmk36R9xqFh9eShkwBvzvrdYsZNDNPMTwQeu9PppgFj/+UBOwRqliNRy
uU24SvomOQRWcPr0QZnxFthkl1Zi2s+1YORcIufFWZz3qhFg51Uw31WHtIFVbtQFhSj5r4ztb+aT
iYJQaPeI8cFHIWS1XYtfFdhEYjJmakznPiCMJFWfYnyABr5K78FEU8Fo30jCPO66pfojyFjyvGfm
1xjqaW4XHXsBszuaol4Ti7rmJn+UwV1+oNAE5+ZDOZZ2l1vxwbxrT6Ic11oVDsf7v2vlXw1qr/QJ
qfAJx4XPvN8Pn9Wp/JEf5222/0AXKcbb79zY3cVb/0aUSFoLoxTKGLorZV35ixB3Tn0lTcsJT+pq
yZoB6yfEs6w0h0N9z2RwZ0mNFBi8AjJO7V2e2Esu5YDAZfuMvKQFCI3kiFIe6zfmj0i+XOXLVTlM
wzygEK0dM7zCFrCsewfC9vAkOfK++iks/K06nTORnHX0/aSc/BhO1lnGmjX3mNgNzjG0GkNrxGQw
q9I0FUNSNUZNanB7Sua0x5QSCpe+30TEzh3QH7HbwWvf48MkSO6svuaQK/8fYbzL8bsM/CkNhL3o
yLWgNixjfJMCYqJUFAmuZs3PRXG7yKI0AVetMjz52/Y3CKTCG0XfN8UGfys3RDlufNa2M9KOQyeo
tKyVODE9988qOW9jdunEhgyi241u3caK27YWcBLpfQtMBlDhoiBpNfI7F7ic8ZnpyfIqSzCvZMkx
xTJSjDBwoFmzJEAX/4vn1tgy0E81dIVxoWyCN9mUmdoSAILKBHCq5Q0x2r8UZxe6YlzB6kMTgQJV
8AbDP43TTjVhkgQGGliVUQUQ2OikfrZIncy3LMMMZKvvCrN1ykwHCWnvV1FltWkt1xiEaHTM9Tul
/VIlXf51fRvURexfoRNabo1lSrKpfEP+zjaczIlUyEMyPqV4slFb7l4n5ZCq1tgNlhkWGwOcMuk7
AQGrjM4a4yGef3WJVan3KUpE6av2YabAtGvVz1S+V3JLmX4gdec29alQvzKlslPAMpWfSWklBMBw
K8ltVm+nZg+qBp0JKvKrhhsEOYiywQll8msptJjogxqPTxg5GLPP/jEvQEv6kTyqz9d3bf0w/0ji
C3OVLge1okBSvDdB/41OjODnNB4SzMLC6b1H4TZGVmvYC8SuFFg1VOf+Z4Hf7Yhnh7VEawHIyUa0
OsrA2KFOp9qHVpjpX4t0lrHJgGqYmM+qc7FVPKozkVBDfoowyHS+ae5EubDv1wavdecSuMtgqFKR
oH1mfNIL4FUl32KTO7l1jnaQ6DB7o2n1+/y2pLb2qoT7NNz6JfpaMJwlsrpxB3q2xlZUh6gYLTqc
CPJpMbR1tqdybwRb6YAhkD27SQ2nK3em8Cm1FhvDJqpEpTIQVRpvFNWBJFkJR1o72depl2y2LzFv
xbXLz/4kDvvWtPpcHGcS55wOtUSHxQYvL7fTUw5KMN39sdRFDPfrEUlTYZJjTQPOZXI5nsnXxgZI
9QFz05FHvAUbWIH5LmyfgbzDS5zCQey300SUPKuB57lY7omcl10WzTPEFuCyBh/ELSgUYIosOiC6
p84SGZHdAEBjdSyOtROfChdVTkF6ac0iLkkXYMCYjvHhnG4WWudnRkMWeMHP1NHd2f5It6J+i9Uc
1pkUPleXx3jEBZU64CpX1s9byUIJxcaovtZqHxMvPuqVqMViNQA8F8nFEUWrpKCIwsIml37OT87m
3ek96gR3/Zbukl+hK7BWa/HYuTzunoxSToDkhLxTiflKUWl/zjcJBn2jILO8z36L0p9rb3ENTE6y
jItJMJj7MnZopaTMph4hGe391Al1vFDHqE1taQZ94/W1revIH1Hc83iYfKLInYGU91Z9bTSr0h0d
TVoSyHyVzUwF0lbdjQaKQ6qDPNoAhOZyZUHLIj+kWJmD0LZ5KA6+A/fywI6xEB+4vol/RHG2v+sn
SR5ihEUTpm2O+6myfAfoApTQctdpHqU9QAMiRVl72J4vj7txpJrHCADn5WFL7O4mcH91zgzoRC4s
39NFB3jHcyaKfwTV1dCokgpRaQa9aG2Zhk7KbBk4rPmQdE6Zp276e8xORRHZXee07jC/xsZsDeAg
yw8qPZmDM/jIEB6iZq8FAVTZrruN39nme2c+pcXRZ26f/mrD16Y8meHvGQQm+W5KNiE4xgK3wMur
9jVvoLekuYnHnZ8Kxpmuvi2BtNRl3dSoCpagS21B4tgwUrAwP70e3wmzCyA6XfvedL5KtM85QpDS
d9TB7+m5PO74fKIWTa/6I7i5J6AgTXCPvKC05+wf9g+6fef+eNMny9bsdHdot+Anwejk4Ba9CL+v
38nvoOuv7wD2AzA7RdV0yn1HkWDcbW4M09PrK3IWMwhUwes37wBVGNE2YnmW+xEDTdBvH0u73H5h
sjhqkcf761/BeWswvCsURKQgLyGMaYrOGT0godMpGbTYK3XEv72Nk7DnF31UrSybbWU27evyOIX+
v/JAxyJjWIIKqZeHPTWj0QaYMeCZyTOIZTdxfDCQg+oMwbo4u/CPHBW7a2Dyq6FR3gRFjR8Ykxl7
Ev0KJURWQLi2iiQwBatSQL9uMgOFJaLRy9UENBnavs0Tr2jSk9Z9gs1uE8yf17eMC27+WcqZkOUj
zqLoqcqqqpvLxKNo952qL4KWbXo3Z04+1ALLvXzvmUr+JYpzSZKUVWMzYj2gFsYI044UAgGcI/pL
AHcseZNEHUY+JB4b1B8yWPBA6eKONd3reHiFhO4Nf3SjWK+t63u4qnZne8jZGH8szDHIsbCg8X+3
emJp0fh7ZtJxJmolUHE+AfLPIjUoHdF1PNV5Ha/BEKQHmGzs9a1Lw3sy2oTd5dnG6G/z4MOQkYeY
T7oeWiU7BeQ1yNCcJg32mIpmBq+q59mHcBGUVprKQAd8SBnFtqw8Kyyxynl7fWtXdQY1KZ3peJPD
il+qp5mUxRD0UE85wAAXjHQKUybQmtXTOxPBnd409xOTemhN0IQ3NdMcvW42oU5/Zw0THN7qlp2J
4oyyXxV06JfVRM0XKUEdFn6Wunt9x9ZlaBR80wCXyvxrXCupPJChTbya5LYhfdYGuudFdW+REO7s
U7PNyg73zTPme8lPLNKf+kkX7NaqaULJ939WwnmPIZswt86EECXDoN5yW0pPYCm1576wi+Dtv+wa
KpEGaqAKakqXeqaQfgraGkqwZJmq+rnUqVUnAk1b3TVD0VDbxFMZ43YuhfRRNvRh2SWe3viDlYNV
fWeMhb9py0RUMxCJWn5+ZtaHIpVlv8De+flL3mE2WXWPqU8Cu7d6OQ1Q/hhIHQLQzwmZamAffHVI
vKbWn4fZ+ARjj0AH+HfaP+YO2StCNFknJj9kKdNDRrNmSrxMDzorCfsbmWbHPEudoO02Udbetbim
Sh+f0LpgV73L8iBymyh0EjXwBuYLAsrVjT37Hu4MFTnp/ZCNy5onqxjuG+2zTF6uK+OKRdII2seJ
AYgYWN84o1fnPdbZQU/yrtuNxIi3TCmR+U0ROg5E9FLk89rLFl+I4wxgqZhFH4w4xqwcNnkNczH8
lGfybJDhR16DbDjdJ+gYQnlPzTI3L4FWkwXHvBIoahg3QwyCBQNJo16qqzQC2J9PPUKduLZIk1ma
1AEYOLuhgqcGWB/Gf+9XLgRyx5iwkExmPSdeq6jgbq50pAH83BBIWbFgF1K4C9Jg3AXNMUrHm4ov
Iwabi6xtBxZYZeJe1xj+UfzPGZ5tIGe/EGd0cVvgDKfuIWT3ZYRRF+oJ8b52l+CuUIyLr08tZgJ0
vcAI/D9Eq8DnqCAtMw3u7ChJDZI0Kpwae0zgnYNyo0cWSbaJHLmGNmGEsH8ywJPDlBtEgALxK/cR
W4wSsKKqKvAcXMifA8cx5YmSeHOfOUmLZyvGIaUP17d3JbDUiKprqILqDNrJ+W2jTA1VNrrYi74y
DC289+kRqGwrnT0F0V7GPq+L45vO/jnNP/K+O7LPrHfVFEFN+j72wmwz5PvQS3bhfZc63XCLIomV
ghNnfG+UpwnoHLlwA/pZN79l7dZP7VxzgoV1xpVvpS0oYP4/v4xz/IqpyW2iYSdYas2Kpb75W7iy
aBd65mP5FCAjvTXuZZBdmxZZ6h2WFrqE3OV+Zu+ATXsz99c/aMUFAeMHxaegEsETn/ueUY9bswcQ
wCvp18jeC0NwFKs3mOIPZgAD48cDz6S4g/KFJPYwqfoYDi9Rbyng8dG+MOvj9vpSvjs/uffRglc0
dIZbROFRL41gqQRyq0R4Lcso9kk/hsyR6YvSgqapbmB6nzBMzUmp7hlFAC6iTT7ehtqmqjtHQvjP
2PsoKniuWmW8btFBQplMNe6DInxoOJr4oI4czH7LSnB3geN8EyjvXf6QpsdKR23CcPJyG9FnxSm7
95nuwjQGLVUquOerB60ZsoGTME1TWw7q7EroJExmMLvG3sgKW9PezEjgdFfv+JkAzgvOtSrn5ghN
8puXzpi2QzXuVeOgVb9qaryN6ksKAu3rJ75qu85EcmZFjqEHZQ+RefpMo0MAIHaUqs51IXwV+R9j
guKVopvgiFG+I6yznYPNLOQ4MyCljAs3bWfmJpjOuMF8H/has203fpTPVkDGxInQZbDt5agXOMLV
zV1qCCpSJsCcc9c0Y0M1hKEEA1p+qD+gRS7erTlJgBmabUO/v77kVb3FPTJRsFsKa8qlrvRE9YPM
x4onqt3CWjnjNFnNsNP6/JDcjaQVNmjgF/51c88EchfFJ0VYqyPyQX17CmY8IGSR+q9uIGqdqmao
zEAe83JJSVTKWmJEiadKiRWnH1lny42d/2SJ6+egNNBEsf26QACrlmQaQK6cXwWPAR5KKu6+roWw
49SLx9mlceoGmWTHmkOJG9LAvn5wPJDkH13F8wiZWiwU3NeXy6xa5GvjIEy8sB1Sp8rkyNbHkjkd
qjXbrEMpFFjn2ZFSfVtrZrxT9Kl+mMwgEujr2s1E5UTWTJCjwr1w4aGam22UdPgOUOLBbdnKj+sL
5YfXfC/0XMDyAWeXMlClQR4LnCfbqk72EbjDVn7Ndvom/NWCpuapsGOAWDxw4j1otqqCAjG5ifdA
DjS36b8c9vjXt3Cxo07SJo1DfAtCGraVC+LK6levDZusvq+7d9n3wlRgbFeDxvP1cwc9zr2U+yCp
9E5TapWvp7l2JlRVQKaG9xzMAnDUooLqmgeRUcfH0xu5JCAHLrd88M2WjiRFziLRrbD6Utjb9UPl
cb7/dyP/SOAuaVFLKkuWjezsEBhfFEwwE8hTI/SkRjvTVXeNb0VTJPAiArEq4a5qO5GuNpoEibje
imn+oQwuWom7/i0v+v3Y3iqpFYwvQf4cpI01E/TiMoHBXT9OhZlIupswGXw3HK0auBikMTzWlp9J
n5eWPsmbNEYXWjvepnq6Rau2Fka2FOyaQDkoubITbP7iQngbLCNOM1QVJ6DwIN0pTscSjcDIycvh
Sx5nFothG2fJzpiyU9BkRpTRAl+73cXSZqT/xV6ei+e0K+0JNsCAC9BMYIH90q60CsBnOaQLCobU
jqrHAs++aqTOVsypmxzHWjWWi1PtPvIIPZtIxAVEND93zRGAmxzkcoqhU5kPH6K8Lcgk+7EXzOBQ
JUAshm49vKrBOym8TKs2Kq0FOZbVkEUluKfIXy4TrznzmyTo5A0bAoukNwgRXtvRdJL4NcpQ6s0x
u7c++cN8n/WDwP+smQgVgT5lUCMMjOTk6mhhrMAzjFRwwixjRFQreq4utpTXUqqDx5+AsgE1Ku6u
9oM8NYkEI1SaJxVAvix66UbU5IKv69dhsZ/X5PABV6i0oRQgOY8JUk7a+pGtpioCZ6WDW4GHxXsi
EfVEr4Vd52vjwq52LmtilMihzsnGqF7G30bx3jlKPVhp3/yHk0J4oOpoXjSQNuL2MagxtGeIa5ja
4kvywY+rvV/fwLXLhXcP/hp4cIDV5tJbmONYS/qMNPr8GDcnaQycqG0Elvu7wP7XKZkoShswmgQr
uRQCos0gMFMkL9qoVXaRb0zOFBWtgznSkt1IqrybhkByxzwCuK1POxAStbJda5VmKUZdvqd9cp+Y
hlMEvm+H+rBES1PtjkVt2H4jZbaZBqpg59c2BkERYkJ8NSBf3MYkaMSKIyIhNGpHO2n2hmGxngl2
ZlUI0OYo/OCOaN+AobPwSEItv4+SKvXmyCozPHXfaXt3/YDX7jocFu6gQhAT8PDBqPNRPA+j1EuR
8Zf7r7wQsXSt3Qe84mFJAD6AivIxTtOUNCRYBHJFtoS3R9YEdsNOMNedglrZIDCbq5t2Jo/TJprj
/WogJeQFyn2d0U1fDLYwN722KET+iHVQlqFI/l+qbKj1Wq7oTerFCnqKEpgUeXY1MromqTddEe9o
I2LaXDupc5GcLdN6qSnivk69MvhAntohRiHQ6dX45VwEp9QmSbW29ofU66pe36LZTrEjEqLxuqqC
bY6XnV0X7bwtiV4cpKhE8kWFumQhcL5Va6LN8N/r5vnnqJebnM6p1OkaVhzitZcYaAEXIRjWvDrG
68oLq9/i2BddOrtgmjHQSi/a1GuLe7gf35HjE/MKT9JsXzAXZE0tERJiiLyJXh00QFyKapnhp1lf
pp7WHxXlXu5CS5Ger2/YmlvVAXNG7QBt9bLJOe4EvaG1Ly/nV5h2n2Pyk7rvZLTNi+7Y6r7B6QDO
oqNYwVu/rgYlXZ/T1MMVsedx3lLyHmvvYa4d/LBw6kl3w0T0+F9VT7gJstRplhl/3PIA8gExl6yn
noIR02TQ7ot8sKMUrbDq09DPrjr9yPTE1mPUScPB8c1K9Hhaiycwhgp4FzyfTPTgXh4i3FDvy7O/
rDucraVcZLE5j+12NA6TnrsSOPOvH+mKoWEYJCcv4EWFKQZnzWY6FIUyZqjISuhYTI966fT0dpox
TzF9j0TufmV9DAvDlcAMTMa++7zP7oOfd1U4pDjXUPGU5Ec+/qo/yuJmFpX21uToCyAKLBNo5f1m
+jiTk+SJjjIwS70hP1LfS5h2OzXNswYyfqbIH9e3cC2dgsCCgj2UonSKjtDLU0vMyND7RVqjZyD+
6OXSKRswbCR1bKK8DYSemfWHIdVbGwOmmE1COmyTtJa21z9k5XoCPUyZCkaiJczhzrIq5ZrIXZZ5
Ul3Zfflr7hwD0Wgn6gpcuZ3g1kAlQMWwbRSkOC1t5SLJx7HMvJoiyTm0VmPsq71q2vJsUfqZg2Tr
+sJWj/OPQP7dOxRNXoXyIrByosJFhX3+QdqDnLrX5azVBhi0ZpnurS8lUs4H4q77fe1jB5t4l2MY
whe4eqjThrYB/PBDgFTDj3k7fmFqg2bvUnA2C6Kl1RM8k885yDKOsjHSID9meDuQR6mMHNnsrTae
BVu6du8xaxG3nmLFKKtd6qwayAMGvWipV/iuROJNEqOTRmPhZijMXR5XIBMzFdFFWRwqF4gzOEED
uT7A7cA+fSlUWTj0DL/NPB1435uxIW+yzwCeMP3QtIa0KG2jTLKNnxraTRfM5VYxxvx5TPLQMeNh
djGBFY/v62e+4jcZqkhgOyAAGqrfl/vMVNDBzxXDTzIvD/psM2dpZ0chDJLeKyI4z5oaI0j9Nn6A
cvAoqzop6xiksqmnz5+sng49OQwOHnPbXhIBU9bwa/AhFEPz0J+O+YacJpeyGsl9lGeeXNfDTR/q
vusTIgN7GAYuOAOiXZEXhhsBEWBP8gDMB7yEOw5d6aZD3bjykPeAQpDhOM6YA0GaqhBs/OpuMFho
E8MfVNRNLpWhVfOMTFOdofpaFNukKNWtlofmJilY6s4aje6o7+f766e9dsEA9FzwdDrsNZ96aNpI
nVugMb1ZB+hbV++m6bVmpLCIL1rfosy8ssOXg01DpQpFyfZyfXIaRcGQQ9nL+qCx+7QQXeGVtegE
pYplYCGKpnzvQa5i2MIc4IhL7aGPHtDRNMiYUSMaKr1yTuAlRkhJkHnUoQWX62ijAIkUecI5hfCn
BlqcZksbJWtS2n01/rp+PiubpgNMRxBiUuCpCae2cp6ZAQtl3Mb8Nm5PWS6aZbsmABTfeFjDusPS
Lpt6dt3HJk9SOcZqmqI03ESVMaumafXt9WWsHQ3IatCJsrx5UWW5lJKgcV/rfUh5B5LORBtZbKWi
Do21czmXwa2E5eXC+7isBGghpLgSN0OXPHAAInD/ioVcmHf+dzHcRZ2gxlPaQVCHkoE6zrY8PiOB
+e/NwYUUziGRpp8yv4AUqduO5aEOLGrs58KOCkEhRrRvXPTiK6ySBgpBw7Sdia1+le/D5DDR7VxV
NEBZNORVGNISy8/PFK2fKlXVcgMDoSkq9TUeiS6qaIpg19YUTYMFUBmq9SrKApdSmmzsCpTrC480
/ofp3/mhvhkSYxekpUClV7QAsBxkU/FMUHWMvL6U1Kp1pGI8Ac6nrPRjTRvw8YU020U0UN1/fXuA
QICIBfWPvBT3Lq9qYwTdrpl5hoRG3+q5zL7UBk0UtSD5uPbgQ7F3IQg3MUQGwKrLNWlZXupJqWTe
knd8kOhLx8Bg74HV0xqko2HPqj20d1LrXF/fWuId7SIqjDfmKWONnJULR3+JLtTMI0W7m8LEpf2D
mQ/HARQmbAxOhVYjg3XUmSSQvKIuAMbiZaTB/KEvXLlccNCZPkpYUMrlhdtS1QqKtxHj2ZTn6ytc
lQNaHHSqItGv8O+vUqrZWMk4waBCy+hoFc2hq0+5CI+3ppMKthDzf9D28pdrChpAs8suyr1U+aqG
kzm+y6HAWqyLAMbBpOAwQiPA5Y51M+JVome5N0rvuf4eAhc2pPfXd2vFVBiKiQckug0WlBWnhmE2
GmHMiu9laCgjNtl/OY4zAZwFL0oy1iyucq82T0B4zzMaQOuTsBqydupLBQt3CiAUjFG/3KsykMs8
Vsvcq+QTMLuq7uCF5osM0ZoU5BAoilbADQCMdiklJ1Nfg+c09+T+iIGSFk1+9sFrVLxeP5RVMUjz
IgePrDKwYpdipEkhddV1uQf08DZzGzCcVkprm5XAgvOtc0s529D+CPo2FmeOYtKTpJaKHhrWmZZq
tC4EbtIkukfQ2PTH5d0TDZWVak9xCq7MOWCe0ZiHGYSa/Scxn/71sgHn+Q6PgWNCIHa5bG2Wy6kN
UTnL83fav/nsQWJ3kfbvncmFFM7ZB2U3FHKOQnZqDgfT1RKwlJaihtk1M2viuYmOeWBW0ZvL+RF0
limRTlG9AuKimHQMksReVgSMpOlBA31JhGGFai4ghFgxGBBqGIvlAyqKJ4SIs1KuYjAJeRHZhqDH
i6U7uRU4rhXdXOjjkKWQNcyF5afhoFyLKa3dhBYvOjn9AELVotgkaLjy0et8XR8WNedeMReiuNtm
1oCnVwZETeTE4v4YYbJgTfbIedlS/hk2+S6Q3esiFxW7JnJZ/dmF8NWcNGML7L8xPldOXhx1nVkN
eAflSTShWbQ6TtvDegZDqw5Rpeb6L1NV3MXsmHfvNburkjffLAW7uZYqNJFgRqUTmgFmPM4B41L4
9SQDED839zFRrFoKwcVbuTNVnSkMLRpZQ2ErOh4MWWX8+xLBhXDuPuCNmslKibNU8q9BkS1ZvWfd
7+uHtxZTXQihl6ent6EWGsayQuTPYod9SLKtg5mNWEZomcSaJJAdbitNF9jR5ffyWnO+s5yi4pEc
TEOOxcl94fRl5wSsEuzfYpWuieAUc2pnPyA+8BJNaA9bABAZWMmavajAL1oJp5S6zIATC+TEGw6b
URDOrP/uZV4iBicixcl5NXRQNoVvYpeQo1U8kfNY82U4/P/99TxDVdGwXvaXSnu6n57pNvvMDqad
PgLBclu7h0KyJ9fcL0Tx15VOsCqTCzzirGvKgSKTKLV1c9MEfuP6siQkmFwyHX+f/5/VcZc3M5u0
TjOsDjhxUEYvs2ILm2KArWja2ZpZWvC7moxaFNIUnAaAxKKVg0RDZvSEgo90DEGq3Dgo/yP7Itg6
kSjOE6NMo+Z1B1EDRhCr5mAHoeHINdLOymvT7pPuIZ9EmTGRTE4JJTLVdVNBZoFadj1sAGqz6njT
TN0uN48d+TSl/X9QkD8byuewAiWUYJQpVilvk3aLRt3rv38t3QoYNAINPEQWAlluG8OyaPzcR3eO
rtqm91Aek4Pk6j+LbWP9UkGr9UB2FNNsr0tdCzXOhXL7aOSD1PU6hNZO4D6I+DjX3DCm8iJ1SYE2
RB/0pSFXIrycJWoCbKi8ycWJELJj2TMeP2n876seeF/9kcRtnq+HshzGwLrolVNEo/Wzgm2l2eb6
bq1q3ZkUbrfwwOrhGvzFMWFY9FDao3acm2OQPCs5pmjVC85ClNT62zAhl7nE93jf4S2qcSvLlSAy
QP+OyiAADxtZHu6HmojUYCWoWKQgN0uUb5wNZ/7YlILfLU1TlMdGZqXSJu7tStW2Si9bTfBrAq1a
PkbH/sXXBPfq70AUkpFG/06mAsLO7Snia9YZObA3vYwxawoqJmrshALAjUAIz5/CmjJCPA1kA1VO
Q5ouT9dGffapQMxKD+zFYv4Pade14zjOdJ9IgHK4JSU5u5N7prtvhJ5g5Zz19P9Rf2FsWr+JnQ+7
wC7QgEssFovFqlOn2OJfMoRiMskA9iSluM79t6gt8LiMnRiw0qr5LpevErIm1rAfT1G66jID+Aep
WI9CwWn/WrQaZPRQkxfRa3XTBydUil6lWLCeHhUUH7Xp9f5R4AhgG9+U1KqKMsmB4wDlk5d9RLy+
z4WnF3Q5k4PMEM+5LH7tPGJTadPKgC7lADxPteYW9WMmHrrsMRoxDT7bJoNI/JHHkzafp+sbGmJn
3DnS7rg5WTc8atYcgQwQmzh4glW/ZOExDVOnEU2bi11c1KKOhAcgI/PxY47dEElZ3A2zsMAghvCI
xzQnpr118FjOXHxBoxqelF/cZRcvocjT5GAKICEOdETQmFSBPsg856UgeGLmhV6IQQINMM9ZTAqI
1UyYUGeHUWv/ajEzctUE0RlSkNdSogr90a03oYaU1nNLN9opBZ8T3i40WYMiDyanzdlNQD+YJ06U
oOypijGWclRTgqYHq8az8Ri1K1X+0GqF+l5DgzEGPwk4m3lpz0UXcime0WQM4HHopThYJqanGcYx
1V/kMKSmeBASDPrrbKEAXUr7YUaa08jl2gBZZAoOMaJzKT1ur29oQkLGHhksfSYoulY3JrOaXqri
BKqrsvrphxXayX9H6CznK/02Lr4Wxdxyg59oQlRi1VGVrTwQkPvHMYzdvB9pGtq5mRKpp9nPf+7D
LtfHeJjC05tuHNNkTswa6mve8e7u+QdYXwJcBLocEP3gDmdWVVZiLooT0IGiiB00nDJ89v1XX13r
q+FVEDinY8lzKbIMfw9GTfCwMMtJJrHI1BHSQr8LXKkA+4Y3CiME1/FGb40EZK1o0DeMxL6vR45g
FltjVEqmgWIcJ2aud6z93k6kn4O20uKXACjQ+8Jm+7/R6Z9Vsi7TrOQi0mMI68NfZnrwRs7vL4UK
F1pk4eRRAiBpnc7xSG4STX31NZ9gOByRMk4wuexoZAD15lSfDiDU9fEywF5jiEOX7EdkEfvmnPrN
sQgO9c9c2MrKT0FZyYrniGAg7JQtGOnv63Fx05Q52kPqWEXW6Fr6jNpL2xYeW0Evq79BMkV6ru2G
lv3v+4IWvciFIGaZXSSoRawB8VkNvzuV6vsoc2oMIUEL+v8maF7xxR0UpePQTg1WFL0HbjBijkKI
JhTOM23pogMYA2lTFDJB2Tab54UQuTSiQimwmiH9QBt7WB+y4Hx/HYsWiKLlDKnHBcTSNJh5MBRW
KiPix1S0lEqUF+Is7siFAGYNHcAy8SBDQLGRQAHu05CKnPjzqz3m5pheyGCuakE0kiFXICPf6uRV
JfEWQO3to+UU698VSaiHkVm1U9FfGV63lJr0TXFL56yuBc6XLG7YxYcwdi5OURIpIz5E0TZRcxR7
Vyxf7m8Yy4oKY8DtdSGDMXFQX1VRnUNGtZfRv7wrd/Fn8FM51xgV6oBw2u2oVpHiWXgx16XdcugI
2OGON+IZw29jM0ilCeJbx3Bh93Qi6RakBGlBp51KBGLQ3AVizifRt8KpMEU3tCsbg91caZV9Tt/k
H+kPyZE2Mv5yXzOLTgYQnJkGABAGlgugTWMlagUFzvpTsTVAHvfSWt8Y4fp/E8MoQI9EXwYrLYLc
ZJtiel5/rkAVk62V8hdQtX/jAS7WxFyz01CZkzcDy7XBJ42HEUdI5Sqc8syi1WIYKDjsVQ18SozV
qp6VCGYLIUbwirY9ogvf6qpz76ttIdEOu72QwtitlKJtO5KBVjewN2Frt95aUfe99t4ZHyi9lo1J
QYsXA7Ya8IpCi07OEk00LAJgDaqBaz+q5F4WCh62LJTaYeVPikpGs5JsKa3KjJSmwgMALzTfYrEo
weM1/HXfMl5PNf2mDzMTb3N1sluMPe8wCAvcqZpy6AsMPC1zWiHY155iH8WbGCgKlWM5i6fh4gsY
nyiBJM0XWnyBSHvtexXjPGarZAvwhhHxgsFl/f5ZLWNAlh70eEl4cEkTOEqC30P8InjgAIm+3beh
pRAXRB8YEIVuXryY2NNgaMD2NVG6194CTCsy7Nr4noXjo+Y/yE3jyKXg3he40JCPmYy4FQEdB64H
nW3XljPIGniSkgAAFKtSt3WvpKRRmsgJu64HnVicgh9Kn1w88cNNO+aBg+Y9YW01dfvQx4VCpRyT
fvrGE0655X1mRtqiXI6MtVaO4GlAXynJQOzgdGmL/qKsNbdxUKnAKA3WwZRCawcYq7+5v6alzZqp
u1FiBv//DVNk4udCDQhpshfM2kU2lhRNSBsxdirznzOZQHuqhnwD3iR45crX2uswSDLWwfa613A5
yZXjZyURRM4eLeZuZmTk3OWjgBGSsYq5KdCrAziW4Wf7gd76fIUC5YAIE5yyNcdVLirvjyyWVypv
IhU0zDhVSMxn5VbLt5q0ETVeam/phQqILGIyvOfQtM4sSVQn3fBnXP3kyx6d+tG3C7N7V7MppFbe
f0Zxm7hSlVBVTUFI2Y3OfRtZTNFefMDNOouuQV8IUOaFjTQO+l9OMrW+dz/8jgi93f1NRgfURiaG
jqLOfDP3TTZLNfdFrDfFbMmcjq5m8Va0qFJgqMHHgrZaFP2ubTFU9aIuewE+qrLB6DbtmtRN1EOg
PJnfYwxVeL+vwaWwd4Zs/0ccc9tFQxICzw2XiCL9ryp5lbxu5cuFo6eR3TScoGw2Bzb+RZcbenrA
yKLfkBwMTVNUloHdUgQ6Za7wM6mHY2RuNDN6AEr1+5BrnEO3uDy0yaLeBmwTotFrbY6eUXZ10KX7
OG1sv9zpLdrL0AKC6l8Qc26ypfBEBeAIrUag5xC/klgXr6CqjeVRioGBz8vKLYXCEXNrm2NQyl/s
2IUYxkAwtFE106idxaBDKA9WHXhOgCyyZW/ahpPZcOQtnrEZsTQ3DYKJm53gKAYeuD4NdAnJ+beh
WUcgsKyyaq36wKtjokSWr1C8Csq3plY5opdig0vJTGwgJwFKqHqe7jvfrrUEc9hszR9WTS1sYXbU
6p/uq3ZpB8FhJqM6jIBI/kpOXOyglAiRXKponZDqp0wPaRYewpxHgbxkkpdCmJBLH0TMqvBgJomx
DnKJRFFu96Ccj1dtysP0LS4I16eKXj10GrDdKpJe5WobaED86qlKO2nM6CSA/tLQRN6yFkXp+hc3
BFbA0r8ZUy0ZbdfDLJUOwwykabRz0dzIAOxzzvRs4KwXQRvD3IGIlwAKtddnOldGfRoLDyhfsyBC
O9ht8E0EBVlcOP/cHGD0WAtsAV5LuRaE+QGg31fQNDHG2xyEuuIm/JulXEhgbKFps8YcFQClg/qQ
x05X0dTbZLzs/dIxulzHvHUXZh3FIoapSVhHqLnCFNt99yyqpHw1vcwx2+50X2uL23OxpvnvF9IC
MMK3xgxox1NwcKZQQaNka9ChMAJXNfCgui9uYXGwA0nGexptNADRX4vTo17LIhV3Sh0MZJy2vf4D
JJdys83KYxpzHMTC2pD0B34T2D2krlkSJitv86JvZ4dUrsd6j37wQPdox5uisXCWUMnB7Q985Zc3
ul5TjPYHPwOqbC+iG1ozadluNYF3YBf80JUQRnEoLgyaMncDxJnTVnTsDqDazkpQrnC8+JIg1Nkw
hHGm7wMnyfVqlFGbRivGeUXlMPBVRxg+dCEhrf4BtDHHGpY2CCBbAL5R3ANgmjF1WR5TIcLsljnu
9WInyrcgeJw6TtzLk8Kozii0WKonSEmlrYax1SKRy6eIF2wugF/mOgmaOjEkDMpjKyWtUIIrpYqz
fSqjqKucTBMZq1bFrW/ke6tW90p9FgA4E1HL9lXzHIvqCuO1UNIIpJ2S8YoAS5kRcMkAbwFyoZl0
Qb7eyCYbm0xFAyPqUU4wBMQ0ASMVqoOU+xia9qgmVLHstnvzLUzSTqTf9w/6F50M4/chHrhc4IDR
j60xzlIVmnHwawC6szhcFd627zelsKsCASW/7gm3juvXI/IzNa2GVqRa9tqLJaYHHAYdpAo7Tfjt
GW4br/r2mAHT20vbTvmdIakhyLtQXqXNxuTx/CxQ5IDOYQYboDNSBKaYUVmVikIbTDWg+4adhKid
6P46wZg5NPgEFGOTNFL4oyNIEzWEjuCrOpHk4THuD9KAyWiTscJz9aGveS/eWVc3usQEXHAGqBqo
omaveuGkxUHv8OYFSFuQc98ZECSvCrVsOGXjhZNvisjXo5VdmRs95r9fSPEHtQqsIgQgLdmKIDZW
PvFesoxHXgl8ob8cDQVInM3vmJl/mxHUSl6tahXYFqyXoN92wU8je89AjJMrEU1Eu+qn3VD7D9Zn
VP1u0t9B2L20ckVw9xlivEZrOucpsOAg5kIIWpIBHkJbF/M9PUzBAJR85uOPaZO053aSV1NkPPcF
z40viQLDI/phUTLDhDPGu3ZeOHnlPMsgDWPbDDYyRnliPDi1Mh5qYlkSHjZo2MGW3pBWqVNoqgVg
/2+NterLY6G/jTzg01LVAIydf4QwwR1KuELWtyVg/rJpJ55FheSHYGZU87WjMfyqV5GGbMLYuabS
vARebQfeulE610c+GNsJJJiwb/45kA6T1ueuVpS25rYVZjsjwdSrYgIgcKreJM8N+61evA+89rWF
M3klhTmTmVhoDXoE0RKwKtYcg5y/kDnvJtrBEcPO86ZBE3B9EjWpq6fGA8S2qbdoBE23mrWrzN35
voteiFvg5tD9jUciunPZ/PUIeiXU9kFAhzqgORUEWC7iPf+FDFyHFmpLJpDWTFCuV0D6Y14NcuTy
SZv2qY8uYF47wZKlz92l/5HB3DSjmKReWUEGkrsATKo0il2cdbBfWvb91Szt+TxZCmR9uBwwvuN6
X+AoukIPAAYN86Magn/c57HvLMTHmAf7RwJjVZ4F/H6aQsI4rcUBgCrLBQsU2gbQGKFpnOUsKg5t
2aBrQVMr+miul6MMFRTXASYUPmuhM6pIpmLm9n2VLZkyWAbw+3O2GwS/1zKA6qnk0YMM6c0wf5TP
Rvta+uj45ESti3q7EMOkNo0MT0+jnZF2HwLQnkT3wAYvnkTjueZFCQtpMcQIGHw0426A+WTMLZcz
35wy4LazpH4w1PrF8sVjoqP+Ykb6SRLEFXr30cCSDpzzurBdV4KZaFkAM0gSFvA4sj/YtSojv18T
cNASVaw4DmhpjfOs23kGAaDcbKbYVyfDFzrwm06IGSdpY/W/igcMlZBeFbGmiS67961kKSRA1eC/
AtlXB3IpbZw0CAm8vJQeNaPx3UjJ4qM/NKmTVm3kVonckDaW0D3hYQaUAtQJtYZqpCGIwEjfhZ07
ImF/Svsk1NGgqGW5K4Mk0sXQsYFTkF9Ksl19LntyQL6qmD4IWM1U2QfWa1CGj5EH1l1vF1qkRu0m
Sn27HUZiav/8UWvNrgcGDVDWzXiIGJ2JsRxAUxpego00kk76YYoor+oCx3fLs3NmrqF5ehBCIhNs
rOj+vT67XpaVRiEjWFFqUAyXjhk1ZNBMG2Spa6XeKenOxyw61ARpbWarKCCS4WblzyxcN55li8XK
wgzEAeljkJSPDYms4k1peSd/6Z1z8ZU37JzNWPuJl7foR0mdrn5HxoyM40OntK4AklwAwb8HmCSZ
VZu6Oypt/HjfchccDzDtmDwI+BE4vFngmDwVQhnECLOSmTnsSfcyKhRU6kbie5iTbEj/ozzG8pKi
j4Wpx5404R49RkTp1Y1vbYoGA1BR/BP+ShzQeGBIRw3/69F78SYIhcAcYgPKBUUpEcxXQamJbvRE
wNAPQT61fs25k77w5TdG90V8Mrfn416/NroCzizTRgyX0XpUfbsYLYlRSAKl2VaCjimhmKmJoZ7Z
axVV66QX3dAzqFlOr+nobTzpOZ32haKAFDl6aHI3t1xfMb/d3/IlP4w5t/M1jSIFZmtdf6Gpl75R
hWijkbsO+AwBjf2y0biFPDr6pIycdrslVwzVz+pHqA0MyrW0oDBaOce4hH2c546K+fAZcDg6esoU
/7HEANy6ln9Pmb6+v8aF2HDecwCUkTibawnXUpsmAxsTEMIgTjoJRkamYW1Mb/dlLOoRbbtzfxew
8WzCJBdL9OOXiD+N6LNp9LmjYaYqDXkTGpbk4CEASrgZJwKw4PVavNSv/kUiK0fbwhoJhpfTrHV1
n5fOmn+INd1LQYy/FORayXwdgWgdtG5a+qfBfMIEk05tVkPlOUrtr+5rcCG4AqcVwFPoVZ8B+Ixt
ANySd80X+td7HXz1kKkHsaOFaWxTmUd3tygLLKyoiINoCeRl11rMxb7zGwntGGaoguO9b50cdKWF
dWzicI3JXTy+4sU7FkmI/wpkTLDymmRMdeCpw/TXJLhJoL5K4g9MbLDzlg7+0xSptodjDjbiv9Cq
jhLkTEeBISbMmyVLrK4eWrRIqZmdEFWhY2CnvKfEEnTWwusLyRz03IGvlNk7UDFrdaQC6lkZlr/u
hBkWX5eTbUytivKSKawy3Ut2WVz6O10vBycyu6dA8q2XsJS1gwRuBI7rXTrzmJ07p2MBqULjyPUO
10YXWGXSAytfo8fCOpvV0+DzIsvFbUW5bk5m4T9oeLuWUjaG3rWKBASR2h97DCTMB8PWunQr+Tr+
26zk0LJrQd1q7VPcTO79vV1WO9h05v4LeFO2qTSblMwYegMPBT/B5DdP7uxyDBNHLAI8Hvuyo3B9
DVXjzLOjdjDR8zRktNHxcO3aQtiLE0YL3/+mRb0Dw4Yck44cOPuqFNMhT0JtxpG1CYkjg0zjR9zy
WK6Xzi921pRAODgP+2POr2lldZv3M+loXdoTwB+OGBUW8cI2WpVteqzTp/vLWhKIJBfsaKZxxU1+
vdGWDrLirkM/Xh3ph7R/l0S0Ph/UqdrqYby5L2v+eNbzXspijGqydG+Y5karOpgHw8qe4PijanAu
xUXbxVxIYBnx/sereb5pLqKhXDWT3rdwZiOrLFwQ1kROEJieC044THId+2Gtie3oKIOUOXoyWRLJ
Mq/aj2aqr+4veOmqmVuiMD8AVSfs5/WXKHk16h36sPfqVICHtwPg0Acxttv58UATJWgwwsA69WHT
cZzE0mWKMBAEWOiFNfAKuRac+WWgRh403SnnCgl7Sz3UbWSbf4F5Rv7LghjkJvSbSRCFHNeD6mGB
gAwhyDHVeI06QWk3o8970C8uCZk2HVBDESyRjL8fO1wCdYGbTVMA762aQ6xg9G98xvOf432WTjqS
pYAizeOp4PWvlacWqtfXc8NCWj2jSZ+EmPIlp+Nf+BMMblLA/AvLQK75WgpaykEU26HGmiNKP+C5
8NoogbGeLN8j961wSXOIEZHLlr8gecwRl/PA8jUTBdZoduclMfLjkPzUAs5ze1FtF2KY0z1OWRcm
JigeUcGVw7Pfa8TiVd0XlzJXAVD8waABtvMIQP+4+cIvWtVT4BU2aPcMzJUL0s/7Kltcyx857HsR
xbqsMjNcf2FdzYOsAwz/KGKOd1hyh3iyo4w7QyQ1lqUOjqmIcZHAHUoKqJJS24Ox3V/Hsr7+iJj/
fuEK+1HIhCYDCLPwVpln2qr8iEZC8S9A5HgY/BHD2LKJ+K+SK6wkAdJCem2tTeX9vr8SnrIYVzpU
VZv76CjbS4FJhLKkvmhwnObypv9ZBXPuPSBTBLWcqbElA1yOVWCbaDYDb/zfOBgLwQ2uXB0tj+yM
D6DPLd/wIKhVY1eRP5UY/THm+b7ClrYe5UHwm4HREWmPWaEXW5/rQebHPSBROI6W8VFrAkG7jz1E
DceMZ7Wwt/rMOobHrwWkNOsuQ70YvckCQaCOyDB5CrtP9NfnmDQSCN+rwXek4R+HLMCBg/UewDn8
e4NHKGOgPIwehzMe0OIxPk5mTUQfWH453vTV+z9VIxrX0HPzRVmJ5BFjd/FQgnAkA16gzjDo8jzm
+6L/8MGVdV/MbaQASmekKmZ+YQm7xThPIZGnSa6QoJJXoQPjdgpHognnDN3uFIQgnEcbBGbYqCyz
iJgbqWVVQIz04PfQRdsUU7fqClxwI2iPdIobBFOWx/X9pS3EYzNdNZgcQctqIHvMnCtN6cc+DZCK
B3VtFK405az0XkQAbqMCKHBiNSZDmNN4Gvei94/PNGQj8YhTDdWia/v6FISJiCxQgkoNLtdNoYAm
uh/QOso7A7eH7VoM42fVPGxUs5gfo2VNotRtkPPXpWfddO/rcnak12ftWg7jaHWtlLIJTdh7s0+d
uAT8tj/0SkOH8dSLvDGht/5wFjZPO4TBIHZgIi6pnKJI6ANEXNlDkjxIdQMWBA4DHfvSM2fyOW1m
P1DQtYzpTUxwotWtmVuR1592Ii190h4DF/N0XZ9ipNjTsDrf19/XWIwLBd6IY85ZI05ippcQ19Mc
jTfkgKHFaUUrB+0a38S9I78fK6RnK0L3BnVeQ/fck9SN7S0vfcHWUm6+hNFunudAAI9CfzqYhv1h
/o6fLHfwyLNR7Ojrufkc9zRA6+L99XOlMreClbRNlxaQavvPbkrqtYYuPtkJAII/EwA75I5kq+Bg
cLaZLVLcrJY5h12iVaVoQu/jK8L2RtjoGJqDOTZ06IguvuWPQ0nD9+Zbcy5Hn2JmQehap0n9Hh11
DLCmVfTjviIYV3jzPcyBDSIjiOsaekiRqCYr0TXXBS0oJyT+eq7fMzfmvNao2tRdBTGdHU8024hb
oyX+8VtEPjuHvLREe+hRg3iW6bCZ0D1pfISr9CC/HUV39W59VqRaeYTS7iy6vX18F12FPvHqy2wP
zb91gREuc4kE2XzGEjGKJ44z0R9OMYF/pMC9OeDk2fj0n5KS3UhirC/0+jQvRkiaXHs4RcjbxY8N
jV2O2tkb50YOY22GOpgh6hHDqa3IR7cp0Jtah2Qb22veRAau8hhDUsa6LbQES9IP8bE9tofpaK2K
miQr3tllcW83q2KMqdL11IoqrKqwBdRbDBFDdzoyyBvJINn5ZQjWaLEqtmlKUQUqTVLqmyikFYZI
A53AuYjYAtC/PwbVBw1s1DMw4fpitTJkA2QDll3sD+ZEUc5/lgISHx6NkeTu2VzTyak30a469GvO
nf7/3Bl/ZDMxmT61eFSXUMRQ2ebn0O6qx0qlZUUbRz/lT5rbABWNlOF9l7EsFnOAEEagToHk6/WS
h1hXOhBS96c4xsTSJ6N5iX6lvrJSwGnfYQYJqFt/KgBSacWG10TBhIf/0vaFaGbFZpGFlTrO15Z1
FFpqRmQYbUvbjQWmdHHWuSxLn6nGkT1CZH+9TM0H+dnQYWcbt91OmBRJyk1q/7qvTJ4Q5tpXLa/B
WEIsSN56K2uXkHfpW8pZyPLZRGvgf1bCXPZxm+f6NHtfuT/hbhsAG3xQx1WTbsdxb+Svps+5XufD
fuPuLwQynnSyqkDJW6yqdIpfylaiPLZ57pLU681pJkuuMLuzP2nELp8Ra8KHDs6wijnnm2UH+rfF
/dEd40K9QqlRxoQgc6WhXd9Bl0ub0XeZbCO0b3/viemY9L5NsI3T/5YJIAjGJ6G/xmT2K0WvDRL6
kNlTo6XeGb3iwXvsPCafWbFL7cR5uS9wPrC32/VHHrNdYyDGXhdAXqP9Qrn8tfjAJNnu1WpKjqD/
x3X8kcRsW4Dm1TjrguH09sNHIZo+qvZ7su7X9Zo3lYm3JmbfrCyMAjOyEOBp38McSEGP1hwE8v9j
hH9Ww955opqrzRwwiOf4NWhIRkS73fm2wHESy/c4kiT/MQjG46ZRJTfTCLWF5zc4WXeDwT6jLZPd
X3kKQGcw+nA2PJYFYRRF0AR4+Xy1As20fjDo9/QUkfV9e1u+NC/EMOvpFF9tIhNiWg0Mw1RLXIHk
K/30Pf7VOOlbLRB9D7oh0q2E7RktleWON3lxMe69+ALmIummSvYrDV8Q4flDB1KDmcMknz5PobP/
vjlaF3KYN38U+UVjlsWs0IBGrveI3OPmPXnq1zyoDWdF7HUlmXGkeDUk5Y5/DOizt443IBfn+Cae
FOa+mvIkitoKUpSX4KTTyC5t0Z3O5/sGsuwB/6iN9YBoC42KKYYY77fykBOAin9bjml7rvCUOMVh
y6NvXnZMFwIZF5inRe3rKQR2rkEe8kOz9lfK9jgSa7OTNvdXx9Mh4wTFWOyl1ocsaw3WGhif5uzV
N97QJJ4UxgFqISiwjPkoywehJRbxifhiHEySc0x8/h3WwtG2huEvYDeYMyTXN3EvNbWijvF4asRO
Ae+mV9ldGOarrugtTlix+GpHxR/tOaiHgzNsXvNFLjfTpi4RMXrjZBB/1z0WDyB7j2yVGCvJyT3i
Ed0NyM7EwOePv3rgXMhmu70xVFFV1QSy3eQhePCCx85pv4uWbTpe7tw3kEXzv5TFnDJNH8PaKiCr
zXfq9JF4JAntsd0kjunZsfioA9Uab2pbxulTV/+jcCb6aDxUpsGaDUdy9g47Wwdtuo8n+RxfARnk
WE8ceUvB4uVimaM3ilHSqSnkVTay5G+hI1Bxoz1lu8RDPurdp+fcozwytsW4bm41Qb8J+Drxhro2
pdKcoQTJfAU9H9wQMzDps07Cjsr2y8uZN8JnMVK4lMZECiFGyiNtCGmYjXQsYlqvfCQ0ttPIC0lm
Zd2cxotlMTdrlftRrOvZcLKVya4cmchkvT57jn7kPcNZJOtXlHq5JubgFyLYQcMaa3rL9gaJj+qn
ktom6RyegfDWxJz6WA8DeBkI2rkB7b4bu3DTfKxtjwLDTu8b45LTvFgTS7KLmfOYVzFClP/NL0m9
F2ybqzeeDOZwj3WQhEkPGd96+raLjx+K7QZ2+Ko5aUHoC5Jh3+4v6it3fMcoVOZET76pJ20Hd7J7
qGns/PhRks3B/VAC56Ta0ei0e9DRvfj2mg4Hus6QWtv84s3t5h04lTnmHkDgiifNu3go3Nin/gZ4
c7pe++6vdccjDVyMmC83krljq7JSqnbCkkf6ZpDkQbd1MvP6GTYPGsfbTsaRaF7SiGUJSTGxw6Nq
+xuT/FI4Nx/bn/qvw2bo4ECcq1Yqy9xi9kWSlJWEc61+Ng+J7LTv3Q+0ou/xAH1WiO6s7Zf64YX2
OySfQEnXE+iVl05cvOovPoJxLs1QSTl432G59qHaB4+S67afJek2z9+RbPN5CL/FoEy/kMd4mDjv
qtqIIK+wv70B+UbLn0dKn3jrmn/m5nigvRGFaAvcb6xu03GslSLVoFsEFk6/CQjlldSXrf9CBqO6
Io7CMUdX/MlOP1PD6daWo9t76XXbkt0hR06Gg4RfzLgDZvvfRTG6sxqrGsQQAsWPD4PI29h3ffL8
/DwRVFW36ephcwrsEpRK2/LlvH7KfzytA4e+Umc4d45PX9f05Qm+j2fI8zrv6Zrx5UlsAlhQqrg0
wMi7Gzf3Pd3ynfRn1V/38EWAmAS5ZqQFfh4NuP5Kfdlu109PT5yId/HEXwhhHHjaGRLGHUKInZZU
tcFhR2GV91cy+ydWT4YImn4QQYOyhY10xUpC74k+wfSDZyWW7CKWOVfdUtiFidlAgKPTDbE7E5L4
eVyo0ZCOp6yPXMz2olqJQSI6wNG8G4+lJv1yXgYGus8UGhgQy9bbwfDW1jqKfKfDD0VfhcRoSPr7
GcAI13LUx9WKOi/i93P1Ef+k1SpyzhiqiInszi/Ovn21hN8o9eI7mI1rm6Bryw414jf7kJOSPMRb
FNhUgk8RREpWtCIvGO2Ef87JoSdD5+w42yrdal1H8ypG7aE3HrEnewv2mBHeqV7TnzBDCqjebbcH
e15Eil24bxwL4TUQxWv0YXE2+9Zkr8Uy16GnV93UaxCrEQ8bYG72aDVyeFfh1wyzawVDDE4GnDaS
9BrbIyGBS0Dx2rE/6SuM4/S2fuZYJHuZbJQDLGL9iDChy1Zpsc8sWweX56f/M/NJVRO1PHTfIt7g
pAV3cP09jLcRmqnBeIgIT5nY0jo7N0prI7Vafy7EQgVlvmQMOamksjxZY2eCqlYxQiL2rRwST83R
SNKracZzgezAJRyH+at0wOlxtOdRcDj7F04qNSLZA7MBcvEkJ4IFpt4KHbNH+aG2j+eMvnaHl+iQ
f7/vUG4vuWuhTPglKuCw8AwJNYBV+Vq73sMLQqH1fRlLVvY1NhsjdeZDz1RMLNnsBbTIzFY2OrET
2NoKY+4Iz8wWgjv9X+O5/y2HOcdJ2oR1WUBOSxs3/Da51XfpmG4K0lBeYki9jXmuZTGbJcWjEVk5
ZPXbbH/CWOiHEogJwwaHqLJ5g/vY7nyigV+5xezZxta3cmqPTv68WfmBHX1OjupO1An3lhN5tvHU
70cC8LWNybgHm5ujuL01rj+W2eR2iNVkhH3DspJN6RxOpm048kYn22LlUY47XbKoy91mfEolTloC
3PC822844YfPjHIXNGuXdSiXMpjg2ovayRJUaH/eZ5CNoiTfrA0qHIRtQf95bvNae8yNWBpjGfT9
l/Zy8tDsPNcBNRwniF66AC5XxASCXqnngCpCSHmQVkAW8FAMy2cQACK0AgFHxwK9Er9vevAUzYCO
B/+383mud9/+5pT/kcCoqa0HYYwHSDBwyiO7WJsktX2b6yZnY73d+z9yGE2NrW5UwgyV0dyHt4S+
5cQ137tvqcsNzmd/cU8SEyv7XqBVQ/K1oodwFdkpzQiewf2a+whePqB/1sRcSLUoRoqFUean2olO
JUEw3hP1RSeA3EQr3y53PLaJhczTbNT/lcimLccyLbTIgha/1U8l/T3RY/rg25zwYvGivZTCeOQo
UOPO0lEJ08jk/ghs8d3bSxSwMcOOORcZd0WMRw71LBC9ebdS0jouKrK/joLdrv9Oc/MwJIRrM28j
40x1UfBrTf6CmXz4T7ifCwLENdKvhIcKW3gdYpMuRDGutM8Go4ylL1HIVrg5Db6jn8sVjv6GZqu0
piXnpl6+Qi8kMo611sHfXmSoKEabwf4RH4btBJid7z7xgv9Ff3QhiPEWhldntRoju1s6b2AIIbEN
Jq/NfY80e4Kb83shg/UUQleFkRUPqJe/JThNyZajLt4iGAeh5QD1ewWyqrtkM607Em9QGeIR8311
9t5bBuMcJGXSWqGFqrK3yh3pR/ByqCkAc4g2gKrZilTaYOainZMCGDn5l/puUJ2oruk673qL/6nt
8THebLVNz8NzzOu782Xss7qV9CAvS1jLQd1OeFjPgz54Qy2/nrT3hDA+xBqatklVCPnWZeTw4dEE
MYuGuQkH89FT7YGKJHCO22diOeFKPNnZ72TFPfScnf5ydBexeWWEXhJbX47MIv9H2nctN44s234R
I2AJ4LVgCFqJpiVKL4huGRDeE+br7yqe2SOohGbd2Hs6JqL7BcmsykqfK4XtFnUzTOi5L8ly98vM
gNE5P/A88wmSdOMAxmop8txP3Me4q7BOoWlP58FBgrt2Kys7cryOKQ1Da2b4DyuuKQIWbnjElwZQ
o8CjbSzY6+QgneBc17AF5mwR2xfy6Znv918kC7VFYxxgv4EYGu2xS+7HrHeUKrM+hSyvq7mZIOTc
Ohm6KuGQ+gC8cEQzsdKFfkhqIhzuk77hzjJy9I00w+pMSgM1VaBMi08MKSPd1W2ABUN/wfmyza1X
NNiS2a4g+MvF0szWkR6VY2f+jo7dTlmbZrZZGUsqeb4TL7RHjvc0UcP8fjKMWZHUawlQc5wM+rxN
EaEDMAJ3qt2GpHGO+s7eeTt1ySs5T3RcUKoAYcHYIAYibxXH0f2naoUtDwE0mAyK2FqCeo0TYwMp
2sE0EwXU1RH7JlczC5iBiNh40jDh9nyjzlgbNUGgXXrIkQsLabGVbNGFF293q5xor+kie8544k7v
mJWBOcbjsDAZXXro3f8u7pGXXxtPAbsqKbFyp1kgbiDqaraiNo4XN0jUhv2gBjgVis0NQ64yiruM
m+4aaShtIOTS1o4jO9JKI+FDuQ7McDdb5Lbt7tFOTmzzpSfYL0Lui/zk66Z4Lv/8AJZdOJXZpaa1
lRqxpwjPIVlgm+02a8kOULVAXSGo//0XPh8m9tAujWQWdimyE9PdME8uuawjDSqtMEXsOEjs7R5R
1fTf7rM3UfyYf6PEvOgKIzVhIHsosbgdekFimMDBKbCpSfZJYPqnFO3Tg/kY2PbsNTR9S/JJQkLT
1U7iI7c2T0WHvewx28z7VXuhT5Vr2Z8Mr+tWKRCuXpWoUEheXC/rMtQC09MTDG8ISblQ8lxxvRYt
75wT4f0IxmHEBHtw9QucvXwMjWWMkf8rwaqvq9OoVqw63ouGLXSkic0c3aQG2ssdACEJUGrX5f1f
Mqnox8fBPO1GkrW4aTRUTgprtlE6M5MXWuYqkTm3hG61DS9m3+80fxnU69iUFoLZ/9Fki/MrJjzA
bxLCeJllLQGCQDTgoEASrbmFoYKNh01bV3O+hgex55VXpmz2mGvG40yTUgl1QDPgwWXwiJ5froue
8Jia8Lq+McV4nSnytYgKwJQsESDpSGIO4DA7WFaaiSWZSRIRZXgUjefGeA+vzjw4BPVJEKyi3idq
w9muMJE7//4GGR0XYRRdjVP62oeMbBMyNOZrsAuX23QZLst339bsXLOCpbZorJS8YJGxZeuJafHy
GxPd//gh2HECUA6Av6o/JgS9WvDUwO9PT935Vd++onZu/I4XO4vAG6YecWDxkoBTGdtvNJk3n3uh
dhVC0BT2KhSLeNwGrmJjD87jxardFteDaSnP5KULplzib3SZZz5r+3/EWgPwqla5M8PVjlr6CoxU
BdD0pYPOySuaJJ0kMot4raeOrJNS+iWLq1lI5OQZA0SXyjFaIgxrLa9IUW/raJmXpn+8/wInHyCF
KcEIm0Fhcr8b3EqYo7JSBP1JdhRzZhqrHS9Lw6PAvIYhr66zrr30p8QNLcOMd6bxfp+HKTOO4tS/
PDAiLgIMwxBKygOR/5jdgidGk0rj3++j6+j7GXmhkEl1Dw6sAYeUP9TkxfT+3Ofh5sgx5gmwELR0
CNgPYD4y+jguUJtBINCfqpW0UGwVlA6ALjY/5miPu+65rsfEtXyjx2jeQalVRZqBnnGk2Xhkxyt0
hc6X/qJ1jAUgph0B7RCn+1xOaEbAcGFzE1o8EGqwQzeRCNz3skchr5H26QxDRsZOKUXS1G7qI7+e
cxYeTVzcN3KM6BWVnxl1CHIynuFM14iS7htdN0MxI0by7BmNmQdP91mcSql9I8pIoy8W8wtaPno0
P2RPzaLZJggN36qN/CtAz+F9YlSPsEIzOs+bzh1FB/2sTow4QoH24penKLtYZX9x/zcSTHSvNL2E
nZAgkTTYfVL+CePlf0EAeyExugfZh2x8f12GllV+Q2VCj+CIahnW11j3KdCn8+OURhQYK6DPAi0I
vL4/+WhWv1gt5+nyPk8vaXQJsaw3cieDgQCosFJkGTC0gcZ7sFPvVRwxweiHatbkvkbvQY2Bg9Ok
RPIwDpQapgEolIrjNUyMGQNJaUSN0Q6xGGvBkIj9ab3e3kruyHmf4rdTZpIledtc7U20IS8Y6TRT
e3Ust6mZbt+RMyb/280x1smbSV0WBvgZwnAllfzWYvF0XfDiwMlXNGKWURNVrGKkOhb6E7qlURH0
W6ebSxwhua2LuyeEjFoIjQAr9hCDoI1u67SHACsVfWLsOhIeDwe5Qjy0ScmKHIOUJA/HT/3wuTZO
7+t+cf9Ep7Lwo5v9gWOqzero2iWQVmF/eeyWyeH6ILrJu48kOQ8zdfJcseqA9r4BUfJ2JKOHoQRJ
I0gSbs8rU6LL75eG62hNGpQRCeZpq6EezJMeJOBSoSi/fRiWp9Q5dWvk/hYLe9NaOTppa4TwR2P5
+c7R9ZMvf0SdefkXwJOooYY7NcqzWjynqZ1UnPuaZBCnhwQgOn6wTvG7cun6UO2CazCcsMXkTQoD
qzE60++q96YQaluMsA/Cw+r3+0IyyRd2Xc+Rm5hTAK7vRJUCjV5DEA2nsth60a6sH0WA6/5vNBjG
mqwWg6yKh1Oo/8maKzGk1czn7W/mMcI8OsWIvVgwQqiu8mrK8vKai3YB9/8+K5O+G9ZZAMwFWH9A
9pK+n9eg5UMjDtlwq6Kt9cWMiGRmek5KZovMAsohh+BU4oquur3hwyGSYnFTkZjoNb3LB3i82yvS
OFhXuilP0tOfh2zvkMLaaCV5KQ/JY0n65TE13f19jqcyO99+AGMfFLWriySuhtP63AXEhyf32Nvb
P7njJOYhMAvLbqy8MNPf9kqySlSoggcUZXk5nVtR/IdSHZ0DI6iVMvhzGXCWp6enbb55rcifPjN9
spiZCwz1+Y87CaNokXVBW22IsIDz/Cff5og6I8L6MJthp0w5nK75XvGPLfYkCfkvT81t6Qqn1hNt
zqnTU73HLiPOnWB4vVCD3TVaN3r79cFw/lTbjiw/AnNhh8hBl2Z2PO5n1p5nieXJp/TFLIsopjZR
k0gGpb0+64vX8P1V+TXAn1qShX21W+tl9fu4at3PlUDMl6tt/woJrxgyaU9uANFY2gjAR0bd1krr
X5I+xXlLH9nsUCqn++fL+z49gpG98oNWmeVXPOMweY30X3Me2ODU9yUBeNN0CQwg0xhXugylSuzq
+XDS5tlZvpRnI+v+C80NDCuKLIdmPqA2fmehja7DUFyE4eQVATH6ZaM+Zb11/5imsio4/y8ilM/R
OQ2KUYWhOuDVqc7cFGIMYpbH03MiWf5jbbcOujGbhGgnDlmqRVnpp4DYKOsrBnCYmMcuaGEiZQ1s
fRt2s9BsDfR/m75v1BkQVZXCI0NSBZ6ZyFDG63lvGNsgFLWY1B06N0kT5LFTxBmWPN//XdLE7wJQ
JbZl06VcGPFmflcwb8sULRQitP9MMi9o4XKKbbI9DagkzH6h5BqSlbECFMrKdRv3yb1PfireRBMw
lt0BSxd/YeHLZD1IEj8cxJN13ipmsMIqBXv1uefouqnGgzEZdqVQoUelrg7gsrATgp6e5BUrkV/4
nTZUhzG3/I0O80g8Nb70SQs6Mxf+3PbhTwdIIXNY2FBu5Lh3eTZkynijVQRtHNSgYdMB82Rk3y/6
a6GKJ7SNZuTysFxAmW4Ex15x3uZPc6FBOjADib5w7EoTmGejY59FETQYuLScivQvG3PguTsTzv13
EowG8/Q+7doyhnO/GtbE3qx2x54j7hOC8J0GY/r9IhhmgFPH3Cgqw4W5JJvesjlHNSHU34kwb0oK
4F5cgMx9Ws+I8rJDC4FpocWFZ9W4B8aY8JmAJkV4oUhKb2XMqaQH3mQ+79IZk+31dZY3Jb30at+f
j/MDRxlzvn9jcKSLDexsG4YM368QSqbErBdHjn6h8v/9QX67ips8jCgE8hUdAVdQUAmdhA/Mi+u6
77yb4PFBleyIip8PSXFVcRHRb+M3UMt4sx8TpdbvbFA2RwQuIdZ0DOgKRvytutkCR7WCVPVkz0P3
mWim/06JeedqmCEfrYDS8LA9N+b5/Hox3YfM/POwdXIM83SYtnyAl8bxyXlvhs0gC7lfVip9/OL5
9fFKyMa2Q/KL8zJ/qmfKHKYgAPhKl+oxDyYN53XglRlGQtCMAcWMAIMML/dFbgJs7TsR5tEMRiHN
KjG9acpfhwcAbXXu4eBvm9o6bPbRYBk58dG6iqwuhzKHPYVJ9V+udA5eAuXLpjmg52VTFeTiBIva
1XGk4mFDnu1sifHcX+gz1V4+/QGzVropc9/DRLns2xncumVG8prPgONUCjjoJ/3X0xYWw1mSR83c
lPazvTN5QvsXRfjvvbKjppVeGf4lBbmiQHUDpbj13vqvVNUXCeYFdsock200MW4VJMrMZ8Dihby1
shNl7e/Hxjw+o8Yy4BZLSU9by3GcD+lx8bix6ZhXaD4lnG4V7h0x5rbTLprW5zg05PQG58ERcUmL
0k3dDWo2OTpA+RhDP8Ow7/wx1vcqxGWbo4ZyGtaNYxqn+/L/Fy35dUeM3VWvKVbEJhU4Oke7LaaO
TyjNkoub7yxuH8rPaPY7K4wqidBbF0oZTs/adkCDCB0MPZjEPgboMDMsngGYKIR/J8colSxUKk9Q
IBnrdUKsLa5ruXy8mouP2j3Au1xhwNjAgAfPsP3FX/r3SNnhml6oMIs0A5uJb6qvK4iijkaxyuUI
47QB/SLD+M0Zdq6qGNNGJjQjwnL+YLktr7FBot/46Qp80WCMdJ/0QWlcqLxbZ6cy0c2KXMvcIrZt
HvMFJjZ5QQePKUZlqP2ljfqi6E/zXyqiTGeZmB+KtcAQ3AtGXnlHyL0qRnnIc7HWMhUikmYAJvO3
1XmF6fr9nnNVE62E30SR3W4gXuTc9ykdiCF0BuoA6Ixd2KbtGkssS+blqXj2VGWURqgVgyHEOWxJ
ggbdmy05fZA35McRU5mub1nvHD3ys8/pO4eMHjEuihLMfVCMyNZqt5UDm/JgcYhwjDW7ISv0kIpt
ckjH2UIP24kskfPHSC9mh9e6zXvHEznX7ywx+qOKKqkVdbC0BrlX0Ls4B/LhOQs7RX8g3vXn/v1d
4KzlmlT3kqRjQZmAnTm34HXkBWCIqoJ/D0nRGpKdAaV6/winX/To+4wFy9s+9bCflbZOPGGC4fX1
YYmEnkLQDKTjKF2X96Lpi/2hQkYEGVHsgBogIvGPJ4byF1DKaGBvOrp9fbnPGX2q9+gwAhirWMtz
bXBwqqtY7fP9j09kwCALIy4Y05XPy0TDokx6bADwxCj0RlzJ5so1HlvCdQUnleCIGCN4jdZXcyxu
Qvk6RtoARUJeYmJaH31RYNsI/MafZVoIdnLkkB6g1j+oOkLyAJAiPN03qRlGtBg7dZV7NEF6uBjD
CR9yF9XOC9m/85wLzru55exG76aO/3P98hGA7Yv71z9R/fh2/Td9O/q6XwnXJqbO8tP6/zpaXyPX
ORWL5QKJ+M1gtpa92yVW4riI8nisTeQbv1NnrJSm93UtGTjBNZqWh2UsYgq9xPC7U5tm9Qdwie67
e/wlrLkjQfTN3HlT7IhiEpfYWk6Do7AxY++lJiUWYErOReYoPY7A3zTx6HiNdJZGPnCWT9qDvlSR
NeXI4LTfPpJBRjmU4jCL6oyeoIVaBrzcB8RWNQoZrWWuepdXt+Cpi5s8jRgqr0CnBkQ1TZlpGGdw
/k/JWrZqrqz/Kgsw4o3RFqqRKlqqU3gITAloprh4MVf7fc1Rr9Px4hcZdjyxxKaEPKJHGHREgCi0
QCzEDLykcSLyCSyZb9LO4uu3RvGP0K0twVZdb/VQnH9dXzHGxLXwk+7tiCfGve0CMROTgopFQp4K
Um8cdQOvQkM6GABPdnReccNu+sk7T4pNPveAwgV8KG4LWSliVaRbl0cD2xXpcun7Sms6Mh5xx6iN
qpCaRA3xqhD90ODnA2hmcF5s0/1c73mIAtNJsBE1xrEQ9HCQVA+MWagVbJ3ERuvQ8lBZi5eVverJ
0UV4sn6/z+K0n4usFMBKFB077RnbIl27eZ2LiF5l4CY+5MfTEvGJtCQ2rs/FWPDnZ3vL+HHIThub
L7KM3OQXeZbr0o3s+fyAZcTYQmDDqTfVHXXqzU/08eboMxdclGV4RcWJ+gV9IF/UmRgpQBN/LJU1
ymJmvQlPr9sl6UzQP+12PHSuv7iLX7QYGQqxvcpXB9BaP61ri3aGBcQ5LGqUGqA7bTje94/2L0L7
RZARo8JXCqGkwTONOKE2AcM6txbIf+3nOw4trvQwrqmcGBUWyFCrLizOmOnbUmfYc54X9u63DW/Y
tlwOd/SLP1//F3eMHbrq1zDsqPcNS04SiAxaNxa/ywUX5f8vPsMXJcZhLRIBq+dmUG1P9ZtGZLyO
5SJ1B3j6z9gTMpiKA9goDnt/MbNfRBlTpF2qf5KplV1b6ws6VPQNWWDWtTHNd3W59633J15HGOc5
oM6OMx/Z2rq+KFeD+rKlZZ0Fc6u5D+ijrqxu0XD4+4tZ/w9/GrtbVbpoSZLQWObVePCsJVGQczdv
ETWv0UymR/V3SdEERsXUQQuogwsNPi3HeqAu+iFZOMH6FUlOZGDA32Zju6JpHl0LOGtuYO3jX7wU
2nR28F9Vo7GT9VDpWlJq1EDi7TungCAfQ4YV8gfcs522xV9ny2ia60ybyVpJBRbIBBi0TF0E2PqO
YzHmPDKMftFlX27LFmT0iBgXTJ+de1N+S0htxQH+RUdfMbBWkWWq42cs3xaLzctqhbjoaNtkeXE8
6+3tGQMsZ/TDGvtsY757CJpXKxvhM3bQc8L16QTV6AIYFTWbe1Xo0ey2BVi9fIkp5xnchj1HLU2H
aF9nz6ilAFOYnUeTDhlGbs3Zq+CYe5cH6kU1zj2JZjSSJqaZ7tMQelgWlkco1ul9NqYTNqPDYtTP
1ZdqqerARkSQPNyf0atCsfMOmDIjNZ7qzjaDR0BLHvdrLkrtdJrj3yNky7JhrnqGQCPELahWpmEL
b+bKrzk+HUetY0P3d2UX6VUUYgsjXgkyifCx4K0urmSDhGxpHgEKwSvhcFQ6VsN+J5j1HSLfECm3
9WtBR7HhYB0e50BwksjnCrsVjuHi/i3yRP4WH4z0eZN3aGe61QLnK68l4h56QG0Rb1j/IyFG49QX
Ie9rGlZnC+8F5h7bDdwjVzDu+4oaW6QNhS7S5Q6C8bTOgYFi7ISX4Bib+5tveJ+jWzx+54ndMO1G
R3edSX6gzqh0PG23Ikw+FuuQRWSmLmrDR9OVXzSegHDs1M1kjkhGqt6KRopDXF/Q0mtWln/a89TT
fa8JS16+y6APJPs6SsDW1gpcpD4ekvNn8YzlGggpuPC3t6U49w6R0SKXWm5TMYXEd471usbc5Pbh
tDwE249T/HBAb1Ivk48PQswKLeZAEjM262N07F2Xd7IcV1hjk3Rhheg0pU+vtNbn1wfn9IidPTD6
x722jE2OM8x7drdIYHSRvRwMcUHZnrlOfiGeK9smxablXCbHCrB5OjUIsU+aVrkBhXu1lK2ekyG2
BN7b5pFhYqSw8f4puDiO6qKQbpgHYv5eoYaPt8dzQTlv4BYaj45u8P+jSNZbVLq9RwDG3X/YPMeT
TcRda2R5qjleWb+wkFB6WIZOvX6D1qeDDrxeb47GYrNxXZyrg95BEoLVB0bF3zm88K6GcTbUPJH9
gtbQLbRvU3OC9vGFTW8GlbcnDjH6sTuPmU3EXbq4hbUEL0AieD0hb+ptNrcyxzr5w0sn/SVz9a8P
wELB9rkRyDmV7SaxBJWkczdU3bjbxMZRLiDrhbJI60OPgTfeqnHOmbLJufQaicJVBJvr9lN6KXef
nFc7Md88zjn8WHrZNEEcptRtTn5v0X0emYuls1UWDkTx4C9QfiY7G4NMLflEgxVH+rnEGR8kn6H3
uazAXWafUa44vTrWWtmKhdWaQ257zV5/MPtna+9+HuNtmEFtrf9H7cim7eomnA86OiVo/QegzPCS
0e4R4w+H17+kWf+Voduc3kiXlKksdpVCbzL4jTYyzZTO6FrjUOGJCxMEIaoLMyywRe9PZubunGSn
ntczztGJMhO49BdND4QIbSuIyoOVtnB5WooX97PL7cTUCFW/AoXzNtkJ5ivJkZMCIPhituQoEY5C
ZFvgGlmpmzkFEmlNbL7Y+CRaHBaPu/KAyj2HFPXf7+irW1pgdP1+1ERtC3Nysqx2Tgb0kJPfyGRe
OE42RwAUJmcSz4qmDgZwhGAyA6wtghWFU9PhZNcAovzda5NnQq7HPZKkrQlgG+sBG1t98oF4mmCK
dBfe2hAqrGXjgcRPhywyNrIZKobo9JvgjM5Q8kVP86kaNtwnJ7JPc+sDiRobVXuaLeH3FE+6pyN6
zGvyutmlClPcmUrWnWv8iv7cF4rpoG9EgHlLNUYjYkyYQ9IxBeS8/kHQh6pjTMjLDrWy/fq/k8IR
QcZEp7IW6Y1HT5AslwvPQdcU8ez+cJ+vyWc1okKFdHRPep6kXRZQt36wgBPHU9mTSY3R51k/3o/j
i1HQpzTfB4uY3EoCHEXKkzXWR8dGiX+ChfMaKF20Of4D4fjGLE33iMwQj6fJLMMXT6yT3g6yfmlp
dvyy+YOr0bAHej0HlothiS8VrxI3qcJHxBizqwpGKkn/R8zaxo7w5lo8fibV3YgE46bH88gwgluW
UzHFwzOy/AhQee75Lez9oVRHVJTvgtbE1yoJZJxabL1inc9HB/grAngetPD4uX1fqLnEGG1Q+G3f
yzqIWedzuUnIujUVdIY6yougPxRLt2ocDkX68++xx6qHIpUAoweKEZDyswVBdpigYOKqS560866L
0QvY9wVXmjb0ooiOQR20RC1UlJw3KJYgLDWWLQZfn+5zxxNCRknM0DySZjV9xUpJZhFmT7glJ975
MYpCDoz8alAhTJfBtlsbZof+4U/q3IX4nyPy0zmaL2FkXfVm6OaFYYDa0xZ5fRwhMGStAwCw8AeV
J4qwgLUCDRFQkr5/lNMl2hFpxiJHUjQLewOCUgKmlAKVasiTtqZxzB980j++tc51NazkrR/BhXbd
+9SnpxVG1Fl1EhXZNaH9quvX5KNyVEjoXrefeLAZ04mMER1GpyhD70vZgAOWiQdI+13SYvnOyj0G
vGTsdIJmRInRK4FUG22oUNnc0vZAIMlHeAsr1NVcHu7LdMfWiBajVpRETlThAh+gtM6NjTIXDHNN
sIoCY3IoAXHuivPqfnjvmY8FsFT1W2h9/OPDcVseUAhB6wA2znP1M8dSs568Ole9Wd2DWmNuC+Lb
4gILbjjvbrqUNTpARpFoYKgpaOa8WcUbrD34lNdqQnws7Nthh84n14fiMcVola7xBCHQQO82PR1b
xuvs8f4t8fxC1osfIpkyBRLOQ2IjyXUlb2jx1ckOqd69K5/uk+PIBOvPA0c21WWPMrSNLXGXkvmB
m0HhuITsUEoTtL1U00NDlx05fNBRBBvdyva+5BhNHiFGSWRzo9K0HIS22GC7DDhoOryvM4ohD2VJ
1mnCej0Hnmm1vH8RPE1624QxcpxjycjTSsLnG7NdWR1deP42rIqluea56PRR/HQt5oikFIMuuGZ0
dqCiQ6oIEcPpH41lZhZ2OfA2Lk5m6OQvEsxNeLO5lOkpSDjiWnqMicRVLzwmmNuoBsz7Jh68FrQ8
b7fNa2jJAGx47km6wCY2dEMhX8S5oWlH6YspRlvretSWcg+S0muMNcKbR/tlZXIM6nTsoWApFNBk
AZzLzpmIg34Rr3lD/b6E9OYW/hj6ZWqC+SfMAcIMcfyHSQUwose4D2IrJzUddTwNbzEGd+QV9Cbn
3HgkGHmTy2tQXI0rvSrgCaCN7AGzEktkG5Fvg2GNeNWIaW8M+31kQzYAtsxikalVr2QDhQdtzIQE
FRlcCidCvbLXi6UHa+9tdcSMRuCkWzlc73kNbJOiOSLPCH8/99JrcwH5B38PF+XT5xjy6STMiAAj
+7PLXL+KHkUmJZfN9mI+OKHV/FqSg/COTsBuccTwVfyLl4KZzmKOyDLyj8PW/H6Yd6fOGkjyK1ig
z7aq4dVy+JuUlxGd+ffILjW6mZDo2J339KTh1nSrfyieOTI5achHNJigh7YY1loBXtaWB8QitL+g
7K2+vHPI0Jv4oWpHZKiojJQ69rOWF4XuHSwOAZa1HG49jChZHXseQ/QR3aNED3VECeWqNtYSMBRe
gUlWVyZxog9/4atLXmh1KxX9nZTE9mZJqn4p5gPEb42m0PlHJAHvWgkWpY/seXYh2NxCUb4vjrB7
t/ZaiNnstcoRkWnH79+DldimrTSoq6oXcbCWFeeEoMEvJenheOSu2+FIvcT2bOXAYokMD+sG1/l1
jcpZAt3hass9R1ImvYsRQ4zSaMO4nUVABTuFseOnPqmuMQkB43tdKgIRxVVgyfO1V59/zYbHWnZa
fcn5AfdF9SeuhVxfhjSkt7oVzPylCnYx8Ed6DTlCz9ZyXtw6Xf0cMcxokwEFw1I0cK5KsNSFlIiR
2Sykt/KpkU1BIUFBusVKeu/Wg61eznNenDfpoYzIM0rGaDVv3ioAVE4+g4gEjyufZ8qnI8kRCUbH
+NgTrVUhZBRzxYB5itYw5QRLbLTVb9k+WtyhLB5LjLKJ1NQXtJjeoNX+xo5hmh5vrc4uiWtyFJvE
o8Wom6uPpTl6AFpPFt3zkNnY/WJlu+1rM5j6kWTLzSa3G2f+oJYAL4gsXuKBQ5/tzArKOUC2K0hP
atV/djbM0P3nwGOQ7clqkiJvjYgaofPZWy0DG/rbkZYo3NEUh5W5a3c1d1zT4qY6qOTdUa9sc1YH
sOsgow/D2ubvy46cmg+fOLnrKSagtV31dJ/T6cDjS0zZ1iw9CtFh1N3oZaS1L9iLEW3mToo0GYfS
fcMusTWcPFCxt5XqOOqX9SZW0G5y9y0mtON29zvDAmyL491O541GzDFaJsvmWa4EeOaZ/aR81qs8
JivuLNd9h0+6ZY9Htjc2gqpRBjh8mICfvSlmt0qu2At9//Q4BuKmT0dEuqs+5CF93c7h8/6Xp1sc
RofEKI68aeMip+sMSqvRrD4wo4OmLErPvhYkfzK2aIpq3IyHg8cVPEaH6MUsS681ju1ygZNHFlBX
6P1CYo83NMN5UWw9p5HLrovo/US/w+Pw271/fBxVxJZv5HQeyEKPi9l6C0dzEo6q5QgX21ula1ER
KPSU0PcXobD/AlC2+wxwJOsWbowkS+1nop9nYMBbYvqjWt3/OicaAwDqd89UvDbXXmvp6zhv2xXt
xq43aeBUsQlASbSa7o+mab/sDotc5SmcyYj9S7DZDiusIZIMtaYKZ3XW94iU8tZ6583CTofsIypU
/Ebnp+RXjH8lYBAoy6LzSgEOFgBVRvkE+25MbgchPa879uFmuUbkAB0StEFEzzO2ypqYEsE5IluM
wiTXzeYdIKMZxJmPOawZNENTkvM5S465Gz4N3vHCi/l4ippts4pm87psqHornWrrIdlRLvhAFPej
Pmz3/n5Tkph5vky3pfRYtPRcbIsrMfd8Mpwnyw47pl0l6Y2EWKxdbeem/hiZV9TvMM/VWzi5tfzI
7W/lxUMsdq0QyUKcKCCpucgY2wTTDK7pO++8ti2erWB7pgxVCMWKPqlWtTKs0d0d39V3FNRonfB/
jInYtim1lYWhqCF9EQpawdMVW/mu1hWrxHpgvJVEr1e24NzXVjcf5M7rugGojl5XFESZ78WgKTcA
DznE5K0GVBOghzhWg6N02WJM1siSMguxVMmoSeCRiqfU/xJfoYsEm1p0Q2GnfIrgek0lA0tTgBZi
pc7sEG1fTOx9Wx0Dx+LiL06XLQDq+R9yjJZvtExvsOGdFhLoROE+Wp/0pfIWYFWhYbmrkLhHd88x
jX+5rC+ijHfX5IJoJHQpyfCwdpbOzBwOWGb/ydXwNPj+KRRfdBgNX/XJVb7O6FmuAc75sPQstIxT
RKoS29qAo8clOJ3N+SJIfY6RFNaAsswvHgiWaIek828Y0KQAmtRThl2BWcE4vcUR/WlH5osoo+wF
zCQ1sg6RfFqDpLNtW+zafPSOkiUATt/cF2ve5tC/aP0vkowLWAhFfWkFXCAAZiqiP24o1B1Avjic
TZvMf8mw0eIFiHpDSQOPp3iz7c3BQb4o2/YBXTPMHQflCMuN59HdGdVMVqVwRpeDOc5relJ+RxHx
nN9ZY3P44j06NlT0I6FOFbqiCnND/lp1HIyeu0uyQq/B8deuWcrwDHjtPdPO9NdZUvZH7M1y0VP0
DFKSaJaH9dOXgMMVT3OxYaLmYfW0dqWqBLtWJXJWFqjsPrX6Yu4gnW5xrAxPNhgdkhmR36L4BkW8
xqhf8Hxf9G62/o7qYGPDqyf7aaTeVJR1llbYoo0lo38o5FaHiZPArDFevkmW6O2JAb9lxQvMfd7/
CdzzZJRJXit5EHXgMN8kuz+pBR1SbTbPG5gDl9dWOxnia5qOLZc6Fp2yzn6BNatSnofoD62AX4ZN
Cg4gTZABvs/SpIM1osLcWdy1StJKwMic1Was2kVmq1gCFi7DfJ3UHHGcbFRX57JGtx1hyxqL0g8k
guIy7+m0vAUddf2TmYAvg/43dh9z6xHtyb7TrH1nvnv3AXiq25zrm3pvY/KM7UnVQkedC+SxQzVD
Z9bl4/5ZTlaTxgQY8RC9oAfYOCqA663zx/mYL2uXNvSitJlCGN+fZs59gpMZ9TFBxs6IWpLO2wT1
QOAUrRU7d4NHd/10n8iUhIxpMIal62rFEALQOJ8dqwM+VVhwoubJ9MWIBAulH9VlG8r0Ytbb/Bg+
F2/oz/Ar8527FHnKLo8J0SBtpHGvjXjVAwrXgDEFb+VZj2gQismG+qTu3OYcHBUnVl+NiVHPZERM
75pODjoQq2yMa9s86zEZqGiyqgL4X0R9m82WiH4jAnZaoG0OGiayxZroAF4rwct+lhOMXnD4mRKE
MT2Gn6uENu42AD05IOFzTC77FLio94Vt8gmNiTA20RfLtrtKIFI65zW8tcZ+TV8CW3qpDBIsaxVJ
/xa8fbqeYIaLggsMcbMi7K2NfwA1cqNba/06mKuzAUoiQn5l+6dYEISB4oIMtuuKnBYl7h0y6rdq
ZyoKG2AXxOytBWz3+Ykm73pwydF+ky6+pkioLYtzTZZ0JmSXJXE2FC29PzB2Fv9RguGO9M88nXEL
/3+c4ogW89B6DBgkXgVaT2uNOK/5o+aGDx1qcVYJuDbr6NloAjyacwc4gTBq3Dzy9MGOfgAjrFGE
CbpWxA+wzq8ecBARYbjwhjWezzP1yMeHysjr3E8yOclBZw3sl/zZP95/D5NvbsQGI41ZNOu8rsTn
Y8RJwrKxbLfkYjxP5XLGPDBC2FyyDGAaIs4K3V6vSxIsrqZibZ5TTNOaDRGXLcdRnEx9jCnSUx09
ssHPssLLQJGmI86OM7MrhxyP3BkoHmeMQe4CpZWwIYZCPGHe2wAVc6Uc7l/RpPUaM8MYYUXrOzFG
3pp6NRjZxEJ6hUjPHMU46XqOqTBmuM3FwUcDAajk6E4eIA6Jma4X9q+V6zs8VUFfx4/nCx8NTVO6
jjEhhtg8SzFnpcogVtMlGraIwqcLhcg5OSpYd8iwSUTDM0JFEBWQof1M587SdgpBdzlqc//V8X1x
xCYSqy5WPX3QKEfONrVQCy/NR5Nc4FK/d/8fffnT2nZEkFFA/kWKJNWX6HgXRsjOf2RLsWJ0nn7y
WJtsW9dGlBgVlMRCaEQRThFPCdmGy2MFVIMBLSTrRwGVa+jX4CisQfd9bv8/1r6suVGkWfsXEcG+
3BabVstabMu+IdrtNogdBAj49ecpnfNO0zW8qi9mvrmZi45wKousJ7NyeZJ3kTmGwuYVC7O8mkGl
g2LfCZ5Hf3NcLb61pWnzPh/1F48shYEoMNBbydhBzvq2sjyMBLyNe8nea2hZfGyT8wHI5DQZaLpc
5ORaWTjN1wR5ejTYeT3mGS3b9/0n3LXv/cK0H4vkmgqDUqXeFH2VwFSc2tHujX29pzjyMn+VnRXv
JGchcaIfg1ZKJIdm1OAiOB3lMVCeirOgAeW5Dd68y81giDrqVR6bwHgRSYduKTyl6+vPp+8bcpcV
d0sO77OpTHDTCVIZZz3OsPpQ3jD3pSqkccmL65cI8BtQYSxM1d8j0Q6oqbgZ4lk3/ftQ2d7vso/V
i1RD+uvVxUrx8Mnbtr6SEeycGvfv4tv+ldd5PO91JiIZfAlACZqLWB9MW8cAmod3oOY31kC8cj8k
546rDL6kGWZFq6uGo3UpvWvZEMFV3xZfj2/B3NNsgmKq+mdIgJZIoQhuuHeV4l8aX8A85VJ8s5rt
YzGz8Rr6tbFwDJscNZG53giMTXOUTXQe++PTgj8aOn9Yv/8+c5eTRpT1Tsffr1wH/NF0WUbrDQ7m
UB/rMR/gThRh7vEFJBRdYEEQmtxtJzmEq3A7irbeknq7R+X/STv1nLb9/wJUv5VjrrTR1WksKZCp
gXybiC4WOaMI/dMkq6giX19cVoFZm9AVmLEo4dxM5jBVLHLuAmp5NSLTz3yXvWiYq2iQim1eSjsE
jTV/5JLq8DdPo1umiY5+5N7uBGmT0FTGWEJjBdgvCjIF8H8LRFtEki0v+xoLcgaSeIt9asviP/IB
E7HMdY7qsbMucjwiUsUdk2L77cVetOuFwgVmjd7XRxoy91lpsItHjiHK0T8Koni5g+Uj3gFDEm+/
UGB9dt/eB0+yA/KyWq3QcXqmTxuEMKh+fX2By81+esdbag+g4fjeefuaHAKDASES/olZ4JdtlYUG
RHvCAkXQZUhLzt2hf+fRCTDRRCuCZk2k3xiqbYutrJBwaZf2t/JcrHWXI2zWD06UYhDnpnZ6JadQ
CpHnGVuPkEx4knCAqc1LT8+SImJl21+2y9yXYIw6Ux+oKLDgmP5ZwU6KMHGDzYIy+ywWNshtG6Lf
MOiPUX8aF2KxFMY72jXe49z81CzUTn4Ni1BGFGqpiKW5Z+djXCutZ9l39x+9qCHhTizdQ81HH5UB
p0YwGklWII5WaUcn8paHZbQzcxtZsUvsLACKgW3KixKsFDDj44punNq/8iLi2VDgt9ZsLlO8KZGU
XGBb+AQ39+OKDWHBRvExXY/6Jt3j9fXPnlETkTR4nkDWeI3NIR2geZAQr1qJMREQg/juBds6Ftp7
y+0m4HxZgwGrMIgwbiNA4Fr1EXxIGWouK3F9wQYq8FV88bJJ8+mCiYIMYqkxNoWOHZWHNvn4OOwW
C5B5ctCHA/wGAz5JeekLzYAQFFAzUIiiTMvNP3Og12CAB6l6OW6bkK4pXnuWp4m2C0cG3lceJwYP
Sg0GdVoBvlO4QptXxKPYqdKTEDz8dOidc2z3NPODe8fuxs5uRofu3oB2DtzseGNgLgmog4yt9CSC
uvu6/N6jlBPYusuNTDk4bjAIowXtVRRqHGeCZR3OZa8c6Nwlxk/sXCD/DsYNBl5iVQ9xsamsmqzP
Wzm3xa8SJXasMCWa88/ehL9Nnk3WlnneGHlCnfTH1U9ewi0IGI+gb7oRYcPL9syHWX+5DZPBj0se
ZeWtAGRtgVneZ44Xb74Gx+nluFj/wwh5ohkDHpjJHRIB7Dq0iTHajXhS4wR5g2M8+zcZyOh7SzaL
kMKwk+x7A3URNEg6yBfwtk9wJTG40d5kU25r2D9GrO5pRvAfbVAsWHNxnp7Mg5tmMuhhJGGixGo0
oqCE3hlQU1ESbsQtvJ4ZHt6aDHjIeZkKsQJbX5+v247ki5KAj0jmzjPPdl1MAhY2wA/UIs+zDmc3
+FFBEIxdXME1LDvY5A0pB6esiU6uG0RLX+vo8mR19uNbfW/me3SkDIIIhlUE8QAzQbIHI6K6rayx
STl1Li5o1JZBZQcgO/ZuaAyVL25omwt41BCxBH3v8JmSuLbEgEwryVmiV7j1w8rzKtsasCoe3MrC
EhUSbFV8rPx8Svn3TWQ3GCejNBaKCHtCgnKLhVFLMDxvD28mwe4ya/nFkUaNhj1qU8UaDF0xsYf7
/qCdRClVK2vdaKQIBxWn2CoYFPQXl11uf8XbLzxzONLm7spUGmPCI5J4RWdBGqZqSO5c7LcB0Qn3
hTqXl5yKYSLuMS06dKVk96BBIAn4IBfDJ6/GNGsWUymMleZRfslv2j3+QYP/BRxuIKdHNYtbIJ9t
wJ5KYgxwqGIp6QLoU6M82IxY+Ya5dps2OuL98I03i4V1o7xvNfdCmgi9/6iJZaRaHgyRRr/V2elE
6LeJKE8iHkhfPCPkiWJcnWaOOShWIIomd8+OhfTFjVzPagZpr1/p+d9ZITtxYEjIXtT0wwV+dFRG
omeo69JqQ8zj75jtjpoeIuPwarCgh+YVmg1+hRGytYfJYhObL9DrGBLNcip00dvimoo3lgZajIN7
0pfLLzMbD05/COMPk0juoobePGfrNA2BdKwpx3/fyBkgAfv1yglAZ5tgTNW08LrTdHTTMbcjygTt
IpRXBNWYoIa1/odpifMt6e/+O379FsNcjdBqWsHscuAXZrswcA+6vBdazuFFYxw57G1QpVFqTHoF
8Q4J9yHWFV1AdkhwcI8VmnW+k3O7f8jJtTMiNASEChSC3/Uo01K/6MEDj2we9TlIC6x5Od7ZOc6p
SIraE5Glhj1WZgqRaGwGlc3HVvGylbZtlyIqcRf4VeexjrNdsVOBzK1Quk4wbzeqY7qrQKO82A8+
RwTve9F/n+h0G9QxbdsSOp3HTVIRax8jWqJ9o84Xb4uQNO9E/zJCdgwnVfVEFDvY+usZkOXo6AgA
vdECzAscrag1P7D2++T6RCvNFENdvlT0/eiI9i6yi4rUC/VkrL6PxjvdC/v/sBmWpx3jTQVN1sHj
BKHj7hX7HGiKOXbKdbJJTuBV4bU+znJGTY2DAY6wKS55KlFrPHvdMQ4chHlY2YWa8NvX9zeXuH8+
JPn97RgAEa8hKtAqxFE+krODWHNh2LcTF0BmYxJTkcGIbiHeEhmDHK5Zr9eqiVQy2Mtue83VVnYs
e6nPfX/PajSRxDxIWjlRQxNK4QC1txgDVBieEpbgKeBA1VyxS0MHrKRi0YtkYlXln3dMjrK8CRoV
11j1T+Wndbi91xXahtbh52O7n6sj/iGJCRD6WheE3NQgaX3eeZ+n5u1gub9+Erz0QWKf2jeicSPj
mbuGmTdJlExLp8UV5oMFYlRURWiNJx25mleBFHZ1s02Q6bqV83Ist6X/f7OcXzzwmov3UAMDOYBs
KKqIRsI/D/YyDJmUqIUIQPaC1Ymutybvg/P0A1tAuNx+94kmBlT+kMbAf1jmdTr0rXhP0RZYSYYb
/sPyruQzJLF3AI9Net85+P6jfjI9jPyVNvhXFms8tR5/5rmnjy5DcRksFJKh381gAm+XTivb/BaJ
qJ6tt7JbqSiEI6oWIXHxbS3pIiaORAomjO5/SGQ+ciMOl77H6o5T+ozCsGGAbxXpYPQ8DW97xNWv
/ETLTKz7h0Tmdg6dEIdjEIu0FLlVnOBEmc+QbuEuN56LJP6QRHF9cpp5mo0g+U1gRR3ys7txdOSv
t4XdLqzTF/ygTAkGbXSL8ryUOuMwdFmSLVSHQfEEE/5TcF3ICp55KQxKI73XwYjHDeh0XKy6Nwg8
ZGzT6iiyMpgUqHzz3URXwGf6Zvl23Nu39QLLbkCJbUev5cHOdken46UN51re//iFzEfoouxWYyUW
fmG7QmECqyq2sLex9hsXXIE4GpvY5iZTiUZ3bZqfYGTseH3vc/D5x49gvk+VqEkWiTgm0FlrBMO7
qEl4Jom54RY9778Z+eR7MA48jkOrqK0c2uLV3R3l9+zkvnxXn7zn/Vyl6w+NGNd9G0eEdhE0aleO
s7AaEI+jWhvst2uNKCTCYGPpJVsLUwWIaH2scN5iTwkMQng1koXNrRrPPXr++D2Mb5cTeGK9o5/Z
cT7V9/FTd8DDArbLhnQYeaQ5o3VgcRI4c2++qVS26UW4BvI1lajU9XZ4uuzlCrSAkfOsLv1w0yNN
gM1ckTsQLI5A+951/RU6w7r95EHbLND8/ups90tshFFvmfgZA4qIyIL49SLwemxZtbB6jQOjNGB/
YGEs494tLFJLTysR/hnXPYid7rBAYoI76DaPaROlmJeD3EZqLbR3QR7S4qlCpBBp8d4WMM6BgQ4b
yoU5d9fY/bAeKchAWgIyJrHoSihYkMFNVoU9LkLyufOikmhovXlKU1I4CFJL/7jqffsJnE12ewEd
FkVY+qhHyd60k7d/Urz6w9oYKCuvxWhFOu4c8PSM6hVmvLBbj++3OCByB/2JNzHiJATLBE4+2A9S
SbIgJGbwnTlh7EXFj1tAwtERYoJ1GtZqUD84BjYT0/6hJQNhRWmpnRjg/JGMEm3h4qlf6gVdomPh
8e4Nx3upDIhh4DDNJYN+aocuDnVDTOtv6HOuXUQ+DzLp7/6bXSmKLlqmJGsG2/gktEJ7vRk41XTw
LJLenvTgh7g2DPefnN9EDnN+Ri8FOD3IefWcICbIkojoHaZ2yRE0iwQTQczp3ZT+ZkXXmp4edfDJ
qvXeI3iDx2LmumsRHv4+NwbZkTFstCCAmNZuHG94UtYByB035OcSniUni2Z7z1ykW26yZNYSf0tm
R21j1Qy7roXkHmvR3n4FXvgVk7G3UwAQdw3b7KWbCGMeAq0OLgzJonAnu1f7Ar8VAGawPOnIrebP
vE+nJ3qPVib3Oy27COtVoJdCtmsJjeya+177vAQG7/QY/NaMQNPUElKEHaKrd0xDo98F7Rf2Y/uY
S2n9oQ2L11YNBlhq77phO/KvwAGftlpiSrldCs7ii7a6XHb7PUfqrMudfC4Gi005r9LbhZ5hZ6c7
c9N68rl5csqXb8H5inzu+uq5EsQfajIhZGZmUl0aEAhSAsm5btuWHL/bT2AVd+24NIuLE+UYCLle
c9HMNCoLS6k+KuItQ5KC6+3IzQ/OETD+oRYDIuIYYwghg6jSaTy65fRS2RgstohuJ65wyC7r0a73
3+PL4pj73wZtHeJ4ASrhAS7f7WtyG7BlKLIsaj/0HVrY+s9XXgfa3CN/quT93yciTLBwZFUDEa19
3wCM17YwYrT9ewH+TPuLR3UzHzoh72TiZS1KkslciSzRhOsNsyonfVWX5LYtfiXb7OVntFg1iXNs
d3jzrmlBk3OScy2xujyRy1yK3mhjqWwgN9qsz/UJCSllhUSGfUQTIecCzqRs/hDFXAcx7OvLVYCo
hKQn6Qnl/uMX54rPIvJEG+YWJEFYl6YJEaWz3XVvhotRueMi9Xn5wvkn6kQQcwfMSky1Vh0QGdQL
JCYzknyjKoS5PdpDKLu1SaRD7bZOcnLdEjPonrC/4ZlPXng9zXNXQZF0EevTUEBCagZXZWKnFyMS
A00faTKqTGylIg4vCJrN+yiyjNeYhP+pLJX+NUnCq9iY9LZ5h6BzAzT11r79vb+hCQUjwJxvOBd0
TcUxR6toRTwMBcQlxPn4GMnOB/t0Sp5eFtyOodkn6FQWE6gIgwAnfqWq4Q28Pe9OHuiu/WChguEE
yXNu/DX7tX4fJfv4TJH4NbX0f49St/sMwRBe2qfQ711QrH7tI14u5f62Y6FyoiH7zkyVYMTbwMD9
vhDlMxlXguResKt9Za5Xro/xvl9kE5CnFaEsQ7q+2jtI5X3pB9Ci/QjBTuJwvu4cCEx/Dw1BJvYq
m7VQSfTExcytr2vfP0Tg7/35bg9ohfy2G9n7R0O8+lQmE9YIgxJr6RVnsD6fIySJydvTSl4ET5zw
iacaA+GmImR1lUIMbn8rYbXVpd838o9QsMXat4zN45Pk2S7L2G8oehiiww43/xQSugjNtWJ76fsE
LeB46uV2/AsYXnF5euYiDUVGQ4ok0WSwzpxmh1ok9oYEeKwIYFYmZ5DOYdqx6Elf2SjN8AxmLiad
imNONevgna5XiEMQ1W362I4X9j7AGNvy8XnOX83fajGOMDCKortSwzQORzQoYmL08d+f9bRTRRj3
JwfpBYRbAhRxetmOjpKvn1fqJ/beL8Idd7hrNsaeimNcYdjIemxSqMFS3NRxSnUxeKHtDt57tVw1
Hwvu+Pgc0yKu2e8TZIA7i28mRiSgIArVuYP1P9hBRCkj/We6O8Cm1fEbMd2W6C7vbOeeR1PRDI4P
chLKZhpJp9fBhzvG8sbkRnSe6XNMhG1TrwvzqhQljrQ53hyQU6DBgAMhsy/niSIGVXQCj9X1Vg4j
1rwggKFUlSA4t+kw5cHcgDwCu/l+HLGq+Yv77eZq/tNvx3anK91l6AszxAE6rSvgyyFr5/PC9rni
8R9SGOjIR1mruxwW8up8pDHBnubwWSQvIkHvROjQ7Vi88Jb+xb+7v79ski0T9mZfKrWF82xrIpFg
OWa0VwMVBNRcvzkfb7ZkoGBvBuoqKjprWKqeeKz1qtcy6dQOtiO+SLRe9VQ826bHo++b6zbVp6IY
MOmaRu50K5WoS3PEcHnB0KTb7laD5HJbzWYReKIWgySmnDbYn5HDNs5O4tYLxXbAW8Z5HMxGfRMh
DHjot/4mX1sIccyKiD/1xTF74wAw9RR/s4WJCAYkOrUc06TG57nBFhahe7qSyjaXxodkrxqdS/0y
b+2/5bFwUZWiXN9MfCPU05S1tCify8wuq9IVLCfK1v3odjdSe1bigFhfLjG5qcRu0T4/Vvsenj9Q
m4WUPMfODAVJ09P66mLUveyAKnRiug3Ja+BjxoHkn4cDislO7Gmgl9JPlzNmyJYrt1rqBWmXiPK5
PTmzgD05GyYM1LO8bLUhlk6lSZLbYhxtpJoG8q1nHLfOuykGgzlWpeGqCPgKuexEFsZKF9F+sXpZ
VSXhcu9RC3p01EysoqWtkV0GHDXNi2y3yxhkZx3xN5v31YrL0jjXwzfFAHYw5iKMGVK5kLbtLwS7
LmNbPQdvPAq52cyEohkKchPgttDZded6GzZKGxe4Nnb4pDiVHyyVQ77oDypdulvjUYt6GeonyldC
9JfHxjvvDyfCmTt7iTs9UPNKQhQDeuPtTrd3iHYPDXJbtdvbtDq/cNTDP3Ibv8WyJBtlKlUNtmFJ
J61c5Isnuw9tdY22Crpc5B8VgCcHfK9YTnx+H0iNEkg4YDSybDuvIFi/ZXUO8v9rLvnZrIXqKpJM
4MdD0w5znpoC8olgqKnf8GRXt/HgPfwkWCe2On6DKPXx15t3iL+lscd4kYOyzYarhOQSLcqFq/6T
jqgmpYM+Ao6sWQcykcVETlZmlaOmQLPtNg4d/eaqMppoK++l+TgmWAvj8zzWfF5kIpHBsLgOcm2s
oZ1COi+X7c0K9LZu78oWijfO13h8rCHn0ykMkMV1GRSjcpNO3s3PF6p3FDnbtbmfi4GvS5aMQnqD
hFpwhucG/LIJNugs17ypwXlMnpwc89bKo1hV2hwn5yBNd3FRJMYYJLrl+eTosyH7RBITJzVXcBdo
115CMuns0JfqSSKn6qWwl+bG/2HbyW5xTN0jok9en808bk5Es2FTq90S+dZAyfXH9sM7DRXBJkVi
p4uIiLRXf7/gwRbvDjBB1JhkZaA20Bbnqkm2WJHLS76m0//HoSHHeNV+Fp+PrXK28ABWiP8gCrtd
PpKMSCktyBR9vNDRnnZzL1urtgXfvpar1OYn0Wbj0d8S2SRaq9xyI9Jgpq8g74ls9MuPfrW8fpq8
Z+X9Sv3Nn08kMZgS1/85T60AKwUqHB5F59fuHV1J29yzDtrh1+GErZLtS78QIjQIFUv9huoV731L
zfTRD2GgRi4ate4laktgdah3qZeD0u98/6iU4hS9HJyvyrk3LH+JEdZ1kca4oQ06972PZmmRK9L2
6xsiDW+lf6JKx5E4+1KbnDUDPmndXiylb+lNlXZYcD3cW9DU01hzX9kK7zgZ/JGvkSWaI2RVbu3R
pRDnfDPYJriZC4IhOskHidt777pvvgpKIczWYCEuSj+W46x5B80zZgagNFnV9SjE9ck31MY+r7a+
q3FhuS9GqtMjE2LgSEILfBZY0BlE9qoP2kSwrsVvJXxk7tr/1l4ZIGoCScoVA8Li1N6uvc9Ks8vS
N58cdKXG9uWfMGzrExBSmbCmoNyNughzXSM6xLvuQiwbHnIRINv02E7v4e6Dc2Q3ZJbXQdWKC/Uo
r06xinbXGFNfy+Uudypb0Ejj2wgS16kdbcG4mW6/uF2x9w0bj34Bg0phFsS63g5w0952ja0v293V
/ryQZLWkpPBuuliVRPbeX47cqTNOCKIxMBRmvZl3IWBo66Af9/rGc2BzNCvT73j/90koHHQSVrdK
Hb5j523Rq6Z4pVe83CzXctE5hVfb8faZ23bnr9AC6v/s7OfDc+a36Eh9icDhA4YOf/TF3VPnYuN5
ai9e+5vfcx7Us5lVrGHV6WsIjfxsV9Dl2hhCNYgUqYQFBpjTZe9cE0e7eEJKbkvrdVVj3fp6z8sv
zdakp4KZK9x3kdVI4V2wuNdIfiEY+DhvxQHkC6v2Xay2GK3npSRno8KpVOYuV2FqSRXIhk7IDJ53
2+yQhLaUoZtO5Vyt2bBwKom5xdml0cGURCVZ6HNX7byxO5zlSnGlrfH++B7P9oFOhLGdQuDVbtUi
gbA1RpDCyks+op1+yiKnXdqFAZ9TuQusBMucJ/dJsVe5u8DF1g3C83u0QMve5unvYG6zGOHhXdRU
6TpyhEM6ELtcURajx/rOvqSncpi7K4V51WfWCH0xRrbbVfYBW698w3bJCr6NzmfHNq90PIcXU5nM
k6Vtii6qRujWt/anF6MYgIbtFZcjnWei90acCWxUavJ/Jrpujor/DsrBvWnzPDUNQB59KCZoyOIx
1PGxcIDWbrtNMIuNjt3Iom2tX/yaJf0cj6QxcUHcFZUeBZAW1ATT9atV5/8oV3uO9c2FedMPxCCK
demavAkl6SQnS+GAevQY2YHAm/ieGxDSp2IYCNFaS+5yk9reK1qTdmhNWh7I85sLaiUwCq35hNS8
b8UgydhL8TVO6bdaN46jgfjhBf3Vu8qLNPTfcrMqc7HrRD+2CaO/pSkmwCEOLEqWl68xIoF9M2iO
eHyHZ0uIuo6pJ11TZUljYw9p1CJJAYPhqRgXBk3jxvb4eYuclxVK+DFiD24GZy5Snkpk0KmRCiEq
JAVR47pGE7GAhgU8JpEJ2+8FTkF71hYnyrEAVUZj296okeAU1dzWcIivjw9wFo8mIhg8qvVOwLYB
WToJLam22hsYd1r7goW3/8iTTQRR+5wAUj6KaXzpoMvNdtLnwq5rQudo11xWtrmofvp9GFBqwsjo
ggu+z7oLCKLs1RO2Oye7/ZGyB3ErQbN2PlGLASVBEZq4F1T4KuNn+S5hIUQmOYnoIHnC5U3kWR4D
TVHUNapxN4e197EbSQVzQAUZ9Abc1wNPLQaeKrGwQHCAQywdsBSNTuEbL8IKMMErENLb8jdQn5wf
A0siCKILs9FoxnDbnaTDSnZeqOd9bOWzmaeJUehMT1hRXmrzkkMMEsqqf95+fOyWGMPAqtONi4rk
i72O/MciecjEMkB2iZB3YgLLAAPktsZTVnaj2ouf1mVM8Bj6lwepM1hxM+tWsUSIez0LRF2iuwAd
G49V4sAR2+YSGVXfSDFERDG5/RLRNWF3Ms8i5j0jKsYGnak2NItBpHDAIpkEjL94UQU+fOPSW/56
vtg+HCPIl2wsJOXnz2YjzolMBpywwVFtolDHLcb410e3GZ4EUPzzYr970PV3Y/+tGgNNfdPLUXWl
YjC6CVq/kZQelmsjVxXYvOYaCgaPZDHAlNW3zszwejiBjF86BGTFffTNm8NvbRg4usi1JkWVQaEP
b5PztnK3fQRSX2WrnrNd6X8v+FHMPLj/lsngEnYc1eCvh1ZIN55rmTQRMdz0R1iSI/LVHN84j7e/
hTHYNMqNHjUpFKTCtpfl49s0mybW/zI6XWQwqW9vcZwo0MXwPtFKfTgs8wXNhqPvr8B+N5sjbjZ8
nohj4pbSVG/BqEGcgGjifHPLY7quX8Hl4nAEzUG6geIoJUdW0bzJ2IV4i/J0QDcGxnid4P05c5DY
x9wiR8qch5pKYSyhxxRBkrWQglKChaS+SlzFxT48jjazPYVTOYwRxGl1U4YKcu57ZEA2clqiHxbz
vj9+YJE6rxl0tjl1Io51VIk8goY/gzhw7zheiHji5O0M0qKHZTvs0axgkB0dZSCH6/vwXGrk2R02
NZamYiR4kW/31Rv4jh4f9WySZfqbGMvJsBK6iq70g/bO9oQJe4J1sGgaAiKDjPTL2nDunTqHXVOB
jC/TeiNRUGOXEX3IfjIQ9QPRQfaNCsPN3e7IZXso7NQ7LQ8H0On3dvyKHJ9mg6E9s9DI6kqum5Mn
G7UzHkvfHCJMfxjjm0qtF+S6wA97rdEGYvH5BufwbSqAcURD3hZtX9Kj9rZXOxWJ4v8vs6H0zvNG
s+mPqSzGG3VWn19Fek/RtIrBQWRAcmd5AuGt+P4zftNJsSwxbv9aBbwWNN4p0n+fPAXU5tZrHbVx
BTvnrafUfWyvs9nIqWIMAMlZGl2H+1danz8iLH8+GO4G1hpj0zw3LTHnBQ3DsmQL2+jAHsCcotFI
4tAjZDnV7Qp8TrLX0I9mJhvT4ASxsxHlVBRzbp3YNkOOkZjTGhyDHx+5A1Yb1/IzB5PLHHjlacUc
IaiHo17LIUr0X7ef6inxOLg626ozVYbB71FrMHaeQkJ57FxMFlBCCY4dzLuI35+GgW6LEvQbIUQ4
FDewsHWJBh1+D+zs42KiCtvV1o+lqsRWR+3Z84btKdr9Ij9phxNmVr+HxSL2eZ/nv0DyX6qxHWwj
OIB6cWzhlc5bD5yLwEL/GSEyHdzjZTxm6ztT/Rg4DmSz03sJ+oEY41TsQxKu0gjN9QS1QB/rFu1j
WZFvEJ8Lz7Sb+Ytji7O5zKl8BnXplE88ypA/+OhYACiiWRWvAJ7vpebARsxTMQz2GlpjBGMDc8Hc
y5WE24bWSzg2+V9A9/eHY+AiNcE2EVfQBWkQbM0mSQtSyZhknlP6jb36xhjd/vuC7QCcuzAX/U2V
Y7CjRKxetwXkwlyA8eZ7txA/r588MbwzZHBj6P8DvWvH3J8tsm1/NAu1QVdajK8G5mGfds9wdJt7
vU11Y6Akk/oolS/QDUsPtlj2V5DoB08x3vkxWKLrQVKW1FkWJH1WUQG5D67xrGM+8PnLOli6Zq2u
k9ZUYIKwc81bfiYrTA2MG4R7lo3rHR2eVna7VtfyGjMSnFPkaMjSN+u5JgDxASlrT1qHK8uuvIu3
BtUiR8689/+tI4MmKBXLrTTiJNeoZPYNuQm0icJBLgsUmp9Zg2o4fx/j7CTGxEZYIufR6kXRaqEd
ZU1D79GdqBC7zzCO8fPZ37y7kXsfxrhyHyqcK8GOsYqlNqA0Tc+1Hx1vidZCsG4chWfa3w/Gam41
nvcdGYRJbuNgFArOF60Z2B+rLLCH/Wqjy/+d7moIPXR2YQf144/K80cs1XMqGyWyG1ASs8GggYSv
Pf3yQZmzcTGSzzvSWWmmJJqaokp40eoqE0BacSYECVVxO3pIEaHbgFTOm+avoCHabglHu7kjncr7
25E2pprSBxCY8FZIHl7JCa3hzqAQzX4SvZWNQUULjTC8HM5cFIbpZ0PWFBpcatKfesppGXUDdjrD
aL32w0CDesm79nPWORXB3EYtri6ScpVgnY6z+7x5Rw44zwZHUwGs8x6tUNZSCEDOiz4y0JaB9zPm
n1zMnGCfEUfeHIJOxTGmIRRd1QgXHJlZky5Er/kvjoDZHtepBMYYWi3qMf4BCagao3L3STIaAYFE
8LHRceUwHht0ZF3QdpCDl/0ZzJmRffKNPUIf8BdwRNGfzEY+U5UYrx1dhhRprrtKDoAx9SQfrHm4
SryM2uzTbCqJcdVtXUXYKztScEK3oHQFRbvaUOSPyArMvg6f7X4uOJhKZBy3aXRFjaQKPldF1BMC
Or5H41xTNmdTNGWUaDeIaGmDHmJHROPIWL+hR2L//fr4W3Hsm60q5GWlxMalxwEObnTxTIm/EHoe
7f5CHbaSUAjZtcgCfCOtccX6NYl9oyeRYNcXu5LAJmmkjuyU/emxYhwgYosLRT1Y+Y0eItg6YtBS
rRY2b5vDbC5vYgus30hzTCPjXtGMx/ms2ypoKgFFG/dyesJWZq61z5YypvIYqFDbJDE7CkbOWTqL
3wWplzt0qma+erNHjBctVoVEXqqI7I9f3KvG+4wMfmjXUR1vAxXu3LC7iTI28nBjLpSb6sfiRl8N
qSzCUjA6cT1cbbpWLXt+WmCVLLqcOZbPA0SdwY5uCAY5jaiFnLc9qBm9k+kcfNL7L1+ccGY2OTFV
jAGNa5lja62CWwZ2d2Vx/am9fz229tl4dCKBzRmMHVYmYLc0lNnC7yqLC8Fw8PFAJ0/QtoDOPf94
w7LVNa+yy4F6NnGQa/04SjEO8eLvuc2QPHhnZ2YlpUsqscVff3W0n+toiXw1qpHdSdXsNAXdHdI8
3Kraf4kG/8IrdpwtSgNTE8K7T0FeDCtNQAT7Gbrv4Gz54drXJc8zcyCYHaBVQD3eGzGNaOrny/OR
xyfNQyl2iC2RjDpFow618wLxReJmiyvZkktIlJCoHfji2wRBAO82c8+RAYwySXoFlBDUJLHlelxE
Dl3c/QPLhhd7dO78y+vMLnwSuz7TxxI3APHN1pOcU4V9wxo2hS8BVV88qOL4aHbHU6DdtCqW7/dN
87Yf0Ve4T56TU7EEVv1/uAgMgJS6HGZVT8U5CBLP21fRP1teLNlhQYIDCmIXbJ18DCm8y8cmD4w6
GEERe0djZF683cFXT767Wt0H9LhMbxz3wqYLKvOiDLkBDW9oqjlvtwHKzIW7sGJ3z9t/wQkNTOaN
UmVNM6rK/dsFz8UG6QFeXWe2Mj+BYzY90JkFWg7oMwhs8Xgsg1H9HbWtI8oFPN8ym02dimJeKElW
lYOa45qhpwvEZHibI30bYgnqs7khZPOOPSnY1oNdPXQxEI9KiAcu7PIndBNHoSxBURBCeKlTL3zf
dtEhhRcM7azgPGLuzMkPXhZsXqDT4k5LBohrbSSqkRrHhuieYMTy2Sdvm/wH4q7j8HZM9yVl5udO
nM2SOEwPm4lQ0szQe8OA/ITk6MBRneBCvvEI4OjJCxhMJjYB68xFEBSKnaitZ26EXnteepprowym
DLpgYMsStVE8McaF4r+gc8ThOnFeaMLuc5KQ6rxIFeTU3hnNI3h3nlJUogPnsGyI6hAUV23XXiSC
zUtG8MzFYhIeHThHx0SB6DPtw/E+l1iCBq/QL+hmWb/fB56vkx47Uzb2EwYfyHUtbL7SG+FlfBjE
MSQJRGYW6L1EVZWxHZn5nFmQ9mIcRulGLZ7k0cZ+H+FHLLhFZg8n1SCPgZsJyf4mjP2uYj2WphSm
mzIWD0plEbOptvLtyglqOTqxr9SsNgtTLaBToJFiJKNIBmzvSe0wJnVhY0TvX2nFPlSrTggyUYRW
epuS9Lotpb1ucKJo5v1xPzlMbJsmhuR0VWSdeot5lFs0ZulGjBfij+uH1aJhYvj1WBGeEObzNFes
3k0VCMmUDktvD1KW2Lqa2IP1Dz6QrhqSBeI6A6yiTKasgjpllxbp5pZdiZ4se5No3a+bpK0MQfPK
TLbTLOPInFNO1wwNOxvQHYgc458ZRqnWjX7synRjxGg5CpalGXqXLnauOmdh+pyRTwUxQKzoN/km
Z9d0g+VSdiKuisuXqCscbWaF6KDjQx8YVjixgYKljaKhUSHy/5D2bd1x2t7bn4i1BAhJ3MIcPGOc
xHHsNrlhJW0CCBDn46f/P7jvr52ReYdV96JXbmajrX3SPjw7jsGsn611dKPzbXFYoWECWtDC6hpu
o8lJM1GNLTpJGpIHnMqDqs6Ti4rC7Gxoz8q9mJZJTVAggBR7NZQXLRL1kGST49I8UIPxyMZiJxrh
c+erHI+3j0OvU3+LCoEQx9iWyymlerdl2ItOYX1hHrTduByn4uUGheVmL0KAvyhYGKakLhXYsaDp
jwjbWg6lmQdm85gOpS+i2s+Sh8qNDo2zAbu9djnW/2gtrLsW53FiaS8JLkdl7n6Q+5bSXTn8e1HG
wg8wi7igZdrLR1zcTQRQrT4s7TxoGG8DZRfZwah7EtCmjw63b2f1PPBCWEiG7D/VAe2kIsqw+kwF
CTm2bb7r3FOCxvl/T8RBbLJ4OttxdaYlwhF2q6QKouSxrQAEtKxbM23/HVQop+Acs7jQsRpolLMY
jk0FO6O5+2Gmp3f8PEZAXEpNAhQd7eZ7d6i7sihUUMd703ng6kiLd2g+zPLfJDTNb7mkUypxgmHe
0/l3lZ1F9+sdp2CmiVZ1R5g20axkCqg4UtogkZSzbxBYFsp84mwI8JpxcRhwEAFIbrpMD1alMhHg
9KDSmGw3JLZnWI+O85XL5D137mJ/FLIVFsN+oGtNARh4yZvIVMFU7F26XEqvvt/m2Jp1cf4h8ZrU
uFBG3jcVzVJLBW702aHPje0c54R5BBOghlHubxNbY9zCNVcgLjRd3SpnXNRIzrgqGBN1klT60Eez
ULt47jcUf80sX1LSbExnGuUcdUwFpvd12ND3rVMsf79gWcLymcYlV4GDNbn0oYn3Tf4w1hu8WrkY
7NiCCGMtEgbNXwEHLqhIUwk3Lo0smLNvWNZ0MtXdTJK7PHM8aW48v1ZOdEVLUxsyMWHEBmgNZzol
u5b4TZCZW9K8RgW+xcGkGVB/XUfjW201RmH0Kg8IdmR6lRFhtWn1B2anrB0nebjBPz0dt/jNxZX9
TU471DzJOOWsALlvTdx4DRLseX2gUei19ZFWX5zxT6f27MnL5UFEAT0yY9cMgWtHPszIjkx3xhYH
FqnTXPnVJ+nPoqiQuXTBgbi/71QwDx9jdndbxVYEHyQ4Yjh0vqMlw7oWzjmrbXcWZR5YExCko89m
/XybwPoZ/iGgRdlF1jtDvBDgvPGkfVL1p8E9/DcayyEvZL/itT01Rp0HnXjqo+dBhB5U7DYNPR3w
/+Tjn4MsB70gYna0x2IuhCGWwzrfMpP2STSu2DEH0FxjUbUf7TIqDikz4z1Q/pD9MIh5SGibntrR
zVBksxy/U336+faHbd2gpiZRHgmeLgwW4klNfxr9j//2+5peJKSdKEDN84Bl8951mvsuTjfmLldl
RCybDwVwMh29ZWc2mpR1BBHR2B77J8M8P77jCIKZC1gChiQc7er6MeWRkeL3zRjNjPF5bLY0dfUS
Lihol9DbieLhlABBpav9PMHYwNbDYZVHiObJX88gPQq24Z4iBry9wJDfk/FM1LdGbdiC5SPfmJsL
EtohUIBjaqpBosPIXF76nXUgT5NoNvzhGq9sYmNTBNbZuKYO10RJ08uqwwMl6b6T9ltjjxsE1lh1
QUBHZ5rCbjBJgsecS8ujMXQPOSNAZEt/3ZaqLTJafNqwNJIDAxnac6/lDyZq9nx3m8YGr/S9WdNA
bWOcLRwl6jxTfLHEn7cJrN25bQK4Bq8EgZSEpt2q7xzSL7xC8/md6Vo/mfGh5NGMLeJb3VWrZ7Hw
gkdegkHTtSeDqSiPUU7GO658GXvMOzhb08GLP9QFGGgof1PQbsQoHXfkMQ4TztUvxdMUi1RPRdV8
4fT3MX2YebxFcetM1rVTqPN+7ri1nClLPZI9Z92W21m++e2ZbNexHOoKrBq9ptDlEtAnA8+DPsr6
XW3GP12r3s1pY3s2tp0gF0vETs7O7wWZTiQUh9vysdz/W/KAqMP6VpvjTXxNXk3lPI1U5AgrS6Qv
4/hc9fTM1cs80GNNRrXxhFln6D/0NFMdzSXeTwxetneeZfmz7zdcwaq8Y2vq/86jsbOxurlgBn7/
YP2iv3/d+PVVkwCGI1uBUVrxOmh1ESM4XUttZKzyYDQOjsD+MXKfFVsyt3olS3aCLLtfIRjXV2JH
eHAVPFJBPskfVYbUcjTuWXOXodyylfHVEYRfox7bAe4qZsaRm9fROs20i4Y2QUZkyPr4GNIp8vop
mu9mMfW+6RihT1KHPWGkHF0UdiEPsqkeSym/9sLAesdypn4fRdHOdKV7l4ZtJvyqTBLf7catN9wq
8xliWWEBoQnjkNd8yVlZd1Wb4p3VO17zU5IOnPn3aQ8LvaEYgcDWerhKLSIfs4LyOleIJKLQN2fX
L0BrlC+3lW5VSC+oaO94rKy3c4uCShntWgw50Q9z/Sz+uE1knV1/HQXDsHoaSpquOWELpQp4e27d
QzI8tXKDxK1zLCQ0e0yYHNJo4Vaq9mN5VvShLP3NlMTWQXR9QB7UiGJQqbofU/nc1x+6+vjfeKU9
Yhxp2Bz76HEQ6xG1HNc8z/P+HSSEC+lCWQDzbRqvqCoKKeJaBaEIP9iTk3jcILGH/NfuNqHVS3Hx
2MMSIkIRc1+rSRTa1WwoPCcHWh9M4Dar2PQwb4H9GRth/SKmuu9Ynu6CCwzqIX9/TYnI1iJmC9vB
W+Ub0UEMOxH+aUx/DELexfn3iYcbZ1vzHpcUNfXMxDTMZZOrQBAsNHVfwqrYiC23zqSppuhLLAY2
QMEYxru6/wSIda9l50pYXlOjt3afyq+372vN3L9aG4e7Jp4wGhezSBKVutDTkeD94k0YxRU79Y2G
X27TWZMLJNmRYQekt/lGAO2hmHlZQQBncVfKj9l9Nx/SdIPI2gU5EDqAW1KMcOruZMpzmXczhWXj
P22JlnH5DjVCAkwIC06euTpUeNOZTPISznGMVf6VZ1UNxLQ8DmTfzRuioDchvPpGhhXwHCUjartc
kwVuY7m9McMqONiw6hWPWIB3iGSyJ1ZQEvNxzlqvdn7mYuuxuWbwcDhMvyL3js1by98vooxKFrxs
4gF6VU37Usa+m/yU87/PvtsoyKPyhpVvgunROo/lAPSMMQ24k7GnuozGgz3a47ls+3Arxl2J2xHg
MkKXvDVFief6QACL6YZITGlQJOGhipOPdoy14Fa7m6vjyM9hMSLUIIPX2s/WyHzu9o+s7zz1INzK
a1Mz9ywX7XpF2H381zpx9WGLOF9wmg19S1K3TwPTdL/Gbu8lmLxkibyTfMNW6siDizBdkdIuFZPG
QBTuujRIu+mgiFfF52R+7oTr2fZH074Ly4CN2Y4l+zGVcD/J7j1HdSmeZi4U6BXy8+KohdOTLESm
BL668abol5USvNBO1lZz2Yrw4pz/0NFMNOqFk9swJw3yYQo/tkOen5xk+tL0QL29faJVSszCGhQC
DeVEoySc2XCGck4DO1I7x/kWx7VXjOxwm4oOK/LXxV2Q0axAX7EwKy0rDdjs29xNfGQbvFmFh9ns
f6Q9hQ2o9mlbP/QR/UCK4cDd9kitESuSybwXUeeTgZ9uf9Tq0aG6MOMuXIYORlszNld8gEIBXc+z
TmGYenKj9LvilmDygKkHGFLHRtxyrRpzZhToMzOhs0Qkd7Wqd5kzPrO6esxJ94KtN2RDQFcJCnsJ
jpZKnavp4hgOVYyXWxpExm9x4ezI7BVfAWe1S8dft7m3ao4uKGmqaDuIjVkFStP0xQJ+iwQeNNaZ
MYFkP9YoDl9uk1vLLNtI7OE/JEU4rO41K2XqyriSRhoMksyATM/l3imBqZfZJPLbMQux1yxtd2Yc
jphfzvoTEHCrO1oqdA3H6Y+wbMddjK2T79Ef1wYjhE0dV8/KisEae4fgsxp1Rp3Zq+bas7qn24df
ldQLIjqvp66LzTkEEQ/RIA0G079NYCWsoQh0OQpjiAneABYqkfWlNHkayKl2d3R67JZMWlQ+xqhZ
7m/TWi5KC3hBi8KSo8EDAbYWqinsLiZjCdvmKPtbXbd3cdd8uk1Cn8pYzA1ocASDiKLgNLV3giz6
nnAFhrVzdVIi98Iej27muU3qKwu9PtVLkb7MOaC8WfbVGqQfjeOOowAxmIWvJpSt2q1vWrnEq2+y
rgW4shwU6gQwONzU/n1O5rsMTRM0x/yS7Q3jU24BKdjsd337oa4bCDP5Lq3iG4WtTGmyEUysmImr
b9HsUhui65xE6INDOyE9sT7jHkmn8sy7MvSy2cgPYz4Px9u3snrxFgV6GpICAAjWLkUlcTm0Ay6l
cmTjl3GD14dJ5n9v1SnaRv6morEZ22tL0UUuQrL46MqPrDmp8OX2QdZi2isaGvuGpHEzUYJ9+fCc
IKayEHuR+peIfoVE+PXU+DG37wyA1NwmvKqmljBdZ9l5Y+nzOWln1apDF1ZAyZHl57j/3j6TZoPI
mqXF6f6hot1TWQALGGNaWWAkjoU2jLHdZ1mS3tVla2a7pDfne87c+jc5yPpUdqPxAdktbJQ2KgBO
G6H0hWw6r5BhuBH+rQvQPx+mXW3WFLEaCpkFzb7/ZGz4s1X1vDi1dqesa6YQRhBtm0R5jVPtpvFn
soWWs3WBmhMbaGo3tYDgdFG0jyJAaE2/GmDduiLe8EtblDSXQVTrxspAY+08HiLrYb7r57va/vfP
nytJWT7iIhxum3ToZAR5HLtzFZU7Fp5Elm7I46qtwgPONh2K0qTQQse0q5DrXnp2Wxn6TneAuZTN
Dzc7q+L7bfVala9/KOntWlbezrh8+HKTD+e5+ywT9h7jdEFBUy0WIW8/WTBOO0U+mP2nYmsR18KM
N871goCmIlHeS9lKMMscHFjXc445zpx/kuTLEphEtPawYOY219bvxyGMO8DYN/VMOyvMUMYT+lvn
Pm+OcxNGj00eHiM39HIYK0TxnXy+TXJVV7FEm6JE4SJg0dhYwAxCIPCaqOjX1L1vmPQcY6sDUR+U
/SuIuKCi8XJmAhhaI4MnGeKAjn4hd4PKvJESr7RG5c20wa755qlDAAqk09gb0sZLFd4sPfK4bt7s
bQfYDA52ktXjzkZLVuvsVBci19I9cROjH7e5shKRo9SxlO9tLGdw9ORoP/ZLNxC+NyljjzXTboj/
sO1zRn5vHxjfegqv3gFDrOjYyEUA/P5a95NW4ijdEo+L+oHALR3bzvIrOrgbfVRbhJa/XxiZno+k
zQvETWgd8B3+yFu8NKJpg3mrun9xHM2UxRaCs4zhOCm5Qyt9txH76DM/fwkTLgUPbYHS6+t8y8Up
jAadZ7LGKSp1Nivlm+qUqs5vc5RgvqiE7aJ2/8TV1ntw/VguRdsImmhRb7tmXpHlZYO4Mw0s65Hy
6IH37oZTXpU6JNn+R0FLIGScj5hFgA/o3MIbbe5ZCfmWRPdGWWWeiIORbgXSi3a/sXEXFDWHMKkw
KadlNCWLjbuSxbnX93veKUT2kYeVQXdsOEmT7OY4+62ptjLAtznqvKkIUSsjKcd5a6ZOVpvfFdWG
V1113X+fz9ELQrVsEPqNOB9APr1ujj6JhH5sKfOo3JpN2DqMZuK6uBvddGFlgnrNw9azdevXtZCq
M1oyZyNYVZ3H491tY7euUBinwKJiFE9QI7mW7D4ximFO8elF1fm17I99wXbxNJ/UbP6eFDYmQMP2
qXa7p7iOg7jb6upfPRw2CCOnSrFjRs9ri8HghrkMxjRT1ngWxlU+q6oef9w+5lrDJfLX6I6wAEGC
U2rWz7Xi3M6kygJkPv0Z1fIRUO6zg1djZPlFeY8WunaSHj3T4UvSzvu0J4cwi+/a1PbQ0HWYzOpU
S/MwVkkwxOz77c9bY8Ll12lWs2xVLpMRX0eazIsa4ZXpy20KawENXvNk2dQsEOhpBszuuJ2WFWaB
8uwU1c1eJtWhHyaP3CE6wHu+v1NU7m7TXItoLmlqJi1lQhUGX3gefZc99aMUGCrllxDsTJtft2mt
yrGJWRc0RLgW3ISmJD3NaslNhE/cfsnRQJhX7qmIxq9p7/izYg+035t1tB9j51uSFlvBmz6f/eqX
LskvN3zhl0Qh41xEUxZgjoxykR5Ruse4WnXsK/LQtp8jI96NDI279X2FCpEa4t6rkTzYdfEu7uoD
mjgPLmKvOZx9qrZ2Taz5fnMZzBBiaTzWizhm3A5x7oA55nQokg/5l7TZiC5W3/JYjGFxnE6gU0Sr
9KYps+vCxWu3qLDYPIz9vvlsOoWfR+RzIwAtE4Z7AUggo9+IONaKGSjD/kNZs2BmBqzR3iIwvsPs
Jc3kxcMH1f4cy5/V+NO2Z48odJhV9wbCSjOk+2bLuPx/zo7pPsIxB4Fa9/XlEysSRQ9gh6Ajpc+r
x0KopSHX76fZny30rLv5OWrv66TfsN6rGoYMEMXCN/S56XnxNneGvo8GMD20gtzBXExj+11Re1w0
xyrZGmJcFaMLcpqQo4Ejq4Edi4gh+pwO1dGIH93NuZKtM2mWek5qZha0Q9rExj7byn2oze9mfsa+
25OZ5vvbZmOVGGawMFKIvDPVgYlEMVSYkoPsWLXrJ8O+xooZSb6VSOTNyYYP2qKlcQ/gZULVSz4o
UXvZ4D3X/JgMr8Prh9Gq3NCKteDHvDiYxsUyHeFTFmJx3h8Mfsbw9QHtvn4GXbjNwnXLe0FKc152
0pOIGBYSC+xHXhf3qXUfOsY+koU/8R8IXXuJXvkqKMt+I8JblUcKhFiKLk/rzYDrbLCauQpG1xTY
izr8qpPKH8oNIqueE68zC2Vp6qJeea3cInMLs+3ASTMWRxGdG5nv0h7GPDy0/RekEr3WJBu5mtXb
u6C5iNKFN+HoLmPAeswCtz7l1jdFMWVt50fA8X++fXmrhMA69BRw1MJfLdsFIQy9YcNhW8FFZ+N0
LKa+RxhUzruGRK7XdsXGm2P1wgSyg3+Vn3UkjriN6qod4IeyKPdM67lPao9tJQdfYzn9YWOieRUx
LUVM+2YyjWCbWFvCKg5utmtF051CjnKsU5p+3gmvYdlzLUnhzX/IJjuWaKfozUOcp3dztCsmsVXa
WuWxCwdlYfQbPNYus25J1nUupLTuPlRNPnui6DxK570tEQTcvs81Blsm5muEyQiex5qwRk5YdKFF
EQWh4xSk+v6539T4xVDp/L0koh2IWqRtktHB9H9c7mp1ztHTdfsYa6bykoIWOZqDHKw2ZrjBIvOt
7k+zP2IXndeizmth+O82sbX7saggWEqDuiNaaa+VbXLx0o4QvqH5pPArJc/lOJ2a+IPdQRtuk1q9
Hsd0bFtwdDi/4mleqFuJFhIEASILUib92tqpBt1VWyOAW0S0SDjn7ZTHDMxz3GfVYzlsss/y7D+e
RHNmNDQHntgcuBb9WRimz9SDUW9pzqqgXbBLuxmVYhiorMEuMvjirso3zrBI0Rs5RqM7w7UjbnO0
M8ydlI47Y7KwZ9UXpFf9ek6fu46eR4scm6L8I4rdDZKrgo1ebeLgqU3QYXcta73VG6mNt2iQJFXg
MLTW2KekROUQnc5Ict6WtlX2MbQPmxxFb7iTa2KlTcOqaVMM55MWvpjw4SikXW74qlVxA4ItxzAo
5p10me5zW8XGmGNuMHWVL62K+pR1JvzxoI63D7SqqUxgPh3OCtPaWsZqNKTr1AQjiu5ADyV9qePo
MHapx+WH24TWz/Q3IX3xYIuOVR4WGHMrsQek7se9OzynHdu4n43j6GgTVdvgzTRXeeDw0Bty8aMW
n+Ks2ucs2t8+z5ok2GTBvEF+0XkzQJ9ORdZQFuVB1M7ouGIAr/wDkwlbArcm3RSuHSEZUi1EZ1vW
27TrGLzPMPX3kwEXW0blz7gzP9MalfE8fLp9rDUGwmLb7jLqji5jTcDFkEcRttnlQVXXvhI/pYXs
idEc1PB4m9BqLfeSkmYqco4xhIE0eSABtONbU4yOabdxHhsq2CEiAqtep7o90SjtMYfh/uxYGPmd
TQxg77iBNCrmN7kdvUMfLr9KsyZGgqWL4wh9KO0XLv40yXeU8+J8C0BtTRuEg2ACETZGM6h2eGtQ
eYzmRNiRtNyz9rx4k6HdwhRas8aAqECfLvq8lh7ua2vFMiEAyomBQKtoIk90u6grvvG2OjeWsZcd
ctKJuaEWa/IDncC0gCPQCvW6M/nCHddO1CrUEXMMUs62F/efLFv4ZoclFGO3ZSa3aFnXx0NDWSuc
ZVwM3Ta/q2TfZXIXISEQhvPutrCuaSHSfJjKR8OOZepNO4icCmJMTh7Y1hhIxwxCoFuZTXvMMnYo
s3SjB2btfYReMmwGRxM0Oro1o0zNmpZ5iyboKQeUFuvYh2b83e7c+9i5t9EChH91dke2YaH1vSGv
CTf0sVkM808csCOa7tM4Y6MRY8zWiZFVitvHMGk+KiQJcmEfbQcZ21n5eSEfSDXcszn0kqF5h/lx
XXRkI6VmElc3d9Ykk8nimMN1p+o8VPy3XNp+mfZ3vNqqDq1KDzLXaFrG1aLl61p6IJNpYTqYblDz
FIzu8IGjObCfnAexGXuvkEI1BnhBAs35eNZr96laBVT+CY3mQr1gIZ9fd+OuUhz9As+35XSVEF6C
CIQA8YUptuszWWbpqIrjBivzwRHOJ5X/UtPZYPzfPzodgkkDAImYJvIcWnbOaUSKtBimKKhBThHa
GnPSAPV6wxavGMkrKloWsqJj3IgekxMl0laSPyYOMKCLd4SsV1Q0K2LPbYy9wbicvjc+9ujJZMaT
ZbRLgVC1yS7krX/7ktb0DBQXWB/31Qdot1ROw+Ak5TLBw1nnZSzz3fSROS8Tg0cv9wV2pRVR71Xk
twgwcxjQOd3+gDW+QjiQ0kfeGvquSX7hKqMfCgI9p6NX5r/w0HgP+I9zSUN7bjYMlRGrA42clh5K
47agnpNv1HhWD4IaP0UWAD5H7+9Isgy1yBJgNtL6xRVSEfWjdLeaLdZ0yiIAMBEojaNErnGrmyvS
V0VWBHNCi2M3sdILc/tnSaqPQNSqNzzNKjWTmEA5QAUR5K41uJN0dNxUYDYkmk+11XpRVT11drxT
amvzyfLh2lvNAXQITC26YzAhqgk+cQDamNCoCGL3GZu55/wk2T0f7my5EZSvXZMFP4ZsDVJIrj6K
UhGrLFloqIBVxV6F7Rn54Ye0tz//e7G+JKOZi1EyFwXZtAiaGS+lI9Z/uMPGPMmimW9YdnESjWWW
aEYgncsiGPrMM/tfXVW9i1dALxPolMELcJGPi/ipa2JS8A6HYNULCDD3mfS/bvNpJbpYZsH/JqEJ
NB9bMSeYhA1MDCB7ydTXntvOaE/Yp8l4z0e6M6ry3sjZy226axE/cr6YETJRWnGQGro+G0Dio7bl
DkA2ito+umVeHsvE7rwkbIGDTwRMLwKt4zhazstgc4wgl9xPlbT3QnJ6QulT+qScAFp5+8PWdA6j
2Bxd35h0RLO59l31EA8usraBVU1Hx+V4jMyHyX4o5q282Fr3N3bTAANvCevgohdVubje0ewbPAig
CqZ0TpOoDnN6siux54Pri9YnKKUOiXsHpB8/+uS2ziHkw24qkk+DGH2rfmJ0q1lqTaQBTMAxAQJ4
AGRTr7+onoAeESVFEajKqTxR08iPadhv+Lw1E3BJRVOcehisorchc+PY1LCfteNbMZAgRTiVh9u3
uepe4V8xRGhjIzYyNdcnsovCSsxZFUgG/eLYwDGgzaxMliLlQIBgdF+ad6N1j82QfunyE6vGd5hw
9OaJBfIMgyavI/kXd1xGuWS5qguULs+Tdc6/NWXpbejwGj/xruN4itjY56TnOaZBAeW7q3BrjbFL
suNch7t43HiGbBHRLs0Zc0BHcBykQHsb4i+B/XvWFrjeKhEkG+CKANuJN8j1bbkkbOyMjyASPyIn
4Ff1g+qHd1wJ+mHQBIpqE/ilWR53yOcCIU+Jgfym8Hj2UPbyp+VgIjF7T7iADilGMcNqCxQMrs/T
SMDQtW1VBrJujlIZPybrDzNP7qG8t+V8xX3DQ1AbaoUqGva3XhOaJEmAu9QWQMlpQ88tjYPRRmfB
8bSQw87Jf7tNbuWersgtduRCqnkb5siDNUUguskLi+9mijpTUf17O4GJ3NdCk0Bgp7fPhmNekTgk
kGv0BKu2OUZ3iZNuePG19gYmMMO43A/FxORy1ouzhCSGRI9lGTSGOA4u/RRHz2WXPDCMr85NuSuK
72il9ZWsvSbE9hll+GnWbmjXiuFFOQ0osq8oomjwuP4IDFKoLOmaMhBFeSrq+qy2oHdXJAQDfsiJ
o7VzsUaaaqFq0WWdzMqgbhyvCj/E9BhFyrPz2AvHLde2chwkqxFWoE5mc6EPgHAWKcGzqURqxLTn
HaS/+ubEMZ5st+Vw7VCoqju4OxB509M90C6c58mCvXBbrAaqLHVig5KHXlHTC0vM+Yk5phtiuXI4
xOKoMOF0AM7WYflz1P2GHiBtgZOV+3TusDNFWu8YfQfrKK5qGY+09WdZa2Itizu6JSYwXHFsSyM9
J7FrnGkxNhsasMLE5ZaYtQzTcEfHyVU16ZDURb0kwf9wwHZp+0yrLvHYzOyDUonr8aK1N5IGa0wE
QWTROIpDwFO9FvixdTsjD1UVZGH93YiXFnU3PN6WjhUrhaZ7DLwjU4fJRx0OMQkdUo8xrYK4eRCA
3qhdLErA+Me/p4IcmXhtsESXlKa6qRNKVXBZBzbQc/n8jJJwbez/Gw1NeWU0Wo0t0zrICts/Vpj/
M9ONNoy1C0HnAF61iJZcpmfA2n6yGjEkNbyivBNz/TOX7xniBlQTZsLQJoc70R+Zdms6dWeXNSaZ
2THixs6son3XhXe3ubXIzvXDDIcgS5ab4mkBQONr2VJF3cxA8sQjnUVBTb8xs/Zq7Ebtky3AzS1K
i2pd+I5Wlhm8e1xg9OKJy695iBk79jE1vt4+0Nu7wYFgB3A1eKy9uZtGctZOdg/v/sOcvHbrSb71
81qaoQSuU9QhIgqMlO8cvlMp29CRLQpayEUrlkRxhwMM+wY7im5z562a46kCvHuEV3A6QMu9vgQ0
LExtyfD5dXjkrvLa9kXEGzZylQZytcga2BAsvYubVAqJ4YjjBupHkbwAuphYz7ePscYj2JC/SegB
tlU3UTUySK2YPNW/AIDuNoG3wgoUKhjcRS3gMHW1wNqceMqoWQRpM9ZezEgX1GaJqnxZSn80hnnD
T76GFNd6eE1Q045yHDCWBCiaoO59MR3Lctc899W+jg7GOVEPZr8hCFsH1OQ4UoqOBPXKgBWh7Qta
hacxN74qgsZUu87rDYu5CO3b4wEFAjPcHCH+cqEXyp+HRqw6e8bxDHvYqRajVhRxgDnUe6v/s7Lb
3WgWhhdOw4Z9e+uwF76iwYUgvHIwPn5NuA/nhNshXklo28nLQ66iHXYChE3sJ+njbZlZO+NSP1gw
1TFApaOdY3RMdspCgOXyOsiBfseLc4jdDSI/WKH0CsE9thXUvVUETBcCUgheAk6b6SviirSwEeSQ
JrDtn+0Csb3RSr3Cvqvf19inLMmH1MbvD2OCxMOH0JPRxyLxUrHBvBV5hKMD2xCBoFdMh4JYIDpd
e7YaBPV/DtkHyIKDmbx8M5G0eqCFDMC1Eefou0/yvHH4PIZNEDPnruTARfnSGYU/V/05czbqggtz
NKGHCwchBAp4K+lt6MWE17NFkha+NfEKwNrQGK+Jr7elbpUI9pAsec8F60ULqerCmCNBQSQCvwr5
0neHrHm5TWNFsoW4oKGFVAb23qsuyloAyhBfZPJcobl1xJqIKSH7uPxpD6k3tlay8WJZFW7BEfIi
1oJmacJX9zRk05S3QB/5rNTjMGzljFeFDq9ZGz+PTJ6+fSkTBYbpiqYNSPUpG0PkaMYdLNJoWfvb
DFw5CerDHGXZJVNovzmJqog9DWMXJIBw2NtD1Z+aNnG3nMjivTWBQ18N3qyofKMDSvdardHGodvR
LpjU7Gdu9lLE4qE3zcOQth7Lh89Tl3+mszo7yZGlZ1O8sP7b7ZO+FRW0XaG9Z0GjxbtPN/Twj6hs
MrsHdkqo9jE6Cw7SsJAVtobQq60028cRSvNYbXJyxik/3ab+9kJBHYlDB0stkEvStbstERa2legD
DNz5vTt7GTnCvXsl23iSvTUj14Q0f2b2QoVRyPsglXcqOwzlYcBoT/RgsK07XfT3+k5RaYfjQrUR
WMUI0q8dWJOEtWhYPwTtIKsUIN5ZdSa2EnsF4Fw/mYFg6bp56KP7vPbKMTIPBmmK422+vjUy+AhM
0+DBi9cI6obXH5GYOZMtJDjI53A3RkCQkKNn1HRD4VeuD3lZdPdAUVA01BPQYxiqyRkAxyiGvfzU
RMuoZBCXaoPMWxld3u4AAMXWCDx+nOUzLoKRBrWTjKc1UAWdityXdjc/xAZmnew++95yoHKziTR3
NJue0IhubwQk+mJEJGoB04rpHEDMoSmc64cs534WY8HNwAFw0USxDGv+UmYP2Z+D3KX37vx5sqRH
ej/sDk56bj/jh45T+KX/pehTGp4IS/wtDLa3fBfLGDNQFjGXiMz/wrALhuSWcjBRHFtBMjblfqpJ
zR9dJfvKd2KnwGBeiYrOhklcGVQCuB6AfJaBCVy1Xh7uOyvr22zGOiPeezZGz3IXiyi5+D/SvrW5
UWTZ9hcRAYjn16JA6G3Z2Jb9hXC3x7xBgHj++rvwPve0VGZUZ2ZPz0RMREcoqarMrKzMlSsJSE2J
Upq0SHV7GGO70v65O0bRFjND0HqIRBi69G7XG0hxWtSpJG0XmYApeImmbuvoUnr3jWZmVwEGApIL
zwdwm7K5ojKtWuDfA+xqHkkrsdUqgRRoxyPNAg/tDlQEHKf000pxhyEeBIhs4h5l82BlPPaGjkG3
W3RXyqDs08Cl9Sut1CrbxX0RGRxNnnmzoPplfvOFocL/o/xXVKhrxEUtbUWNZqWl6JjmRs4LCvp8
DHgz9xnacPp/7OFvZTKhiBj7atUZhfRNhnHuHhpaqKUFDvL7ZzfjIsASC60EFg8sJYZ8qyFJiUcF
Mn3SVs+UtrJG9SJlVlpUOd4taVIWFvC6mBtinC8jDcIRLWiZAOrG+x/x85JB7P2f5hFwQPzgdcbg
MkPohRYfIUjyEjkmg/bgPHOkuNJX6hg5XaNEHLOckznF4CBlQ/4E1bjbhYMof+xBrydt+8HYDlq4
G1ABJMXCrDDqQ9wGZsxZ5NxOA62Bgp8O+Bwo7m4FpsKiVi7gMtzmefc7DNGsCLZJOQPEErSTbh4n
llDUpEwqjvbOGAtuAZg/blfAYFi8rlSFchX18HlACQq20XeXj0LOTOsS1+3AucRnPAEIPHCJo/8H
GFmWHd3MMgSamGYAjqfg8dKijT0p7UYDFxFik/s68zPSxK2G+inSLugj+EGam3TCuWpBCIdJAEr4
UWpV68hCJXI2b14KEsUAdcLuWVxeoGL8swQPtAWuOiLZcG7c5NzxkOJzR4TXO34IaoHC4LStV9dS
112KLtXjxdZIs3ErLpovJQwuVgkkJcerzEuaWoUBvUVpZLKKK0lnWFoSJ+li66fqr75Tnwb1shda
/6/7hzMrBrc+gg+E6OBMuxWDcjTKp2m2ANBGBoFPH5jLKVvinktx5CThpivsNmzEnEXwAIPLBWPE
fqj3GIqqUAeaDE74dA1glLUoX8tKtLL2YSEIS/z7j5eGihy8hoSuJV1hl1bquhw2AOJvm/4tH1Ni
orlN5tHG/FQ7VKGhcUBgInepszOlRSWNVBCEayBRVtCifh7eYq1POA5pVggQVyi0TKMMDMYhFVEF
fe4DCFHqRqRlWaDs1xlnI/o3gkAODiNXUU1iW2LMJjkXuVpqE7lmacl5hrgnGPPL5z89GRw/6qUY
dQK3jr6/W6UTx0qJMeRTw0DUOhPt2tTb0m0HhECkyUspfvzn4qB3ImpxqIzgYX0rrrn4FTjdQn2b
6lVDWr19UkLD1f45VQdwN/8JPqZu0QUjZmzKDiTUkb4NhXI7SQEJ2z9O35jAeiKzhmk9ACWw9D5m
mmlFKgT6tr1Ez3i0+Kjy6Z9lavA68X5eD5MgsNZ+JynhtG+3TIlR/vWNREdR8b1OBK/AiKNMcSKJ
lyCYE6Sino2bQcG0KXZCatU1on8OQeGsFaYVdGDoDdDWLoLZmXc89yX9GPXZAaIpNiKOB7RZtnx5
Xxhn2jVgwzR4d+vPgAWByv+uCQMgbzcvvJQmHqSQtPB3UlHtwcV0Fuq9FJR4pHKyofOrglPAqD3Q
dbNv8a6EGY8l9k+Oo9DKAzl0qnP0UGRFvsmNmmO4M44I4DLgLIAyBcyHXVkD4vYmEztEDSEq80SQ
ghcdSOff9+11VspUKQN2BBEY23UdJbLq53Ipg5koPpckX8jVUkLw94+vPtDEf8O2sX2ILRkdL8/S
JThnIIi/6GlKYxNtO6kgLqxSk3r7X6wILSCgXkEfCLD2txpRRLKUd/UFkZ0StRY4glvwf+gGp6Ix
u2/fw5/hHuDAp7+/ChlAuzsaRtiC6iLOzEd0WMaOlocGvb+WH9oN5l44bTSw6SISiCzCUuhAxBeA
9GjbZAGpfOURA+NovcB1ritPi6LmbB3Lj4cqwqQDuKwBtkSHFQsDQOU+qdJWkr2E0N2uXZXk18pb
kZKSM3nbq5blCvTIWSObCfghdEprXm2lsJDOplxAaLi6UBqtq6+1u/m8v5GM6f6QwRxXD3RKjGSM
7NH3V04wzOImf/w2E9ZJFz1K/BS/7ez61SFYxWRtub7NEcMmjn6IYUyoFWS/NgG09152KinIoSer
5e+HLbH27pNLOfv1fU9fBZA/pDEh8cUfq0qfDmVDT5LzvuseD6vH30tbWO4vFqi/LJ4afN+n9yRO
Ie2VGgzIwyTltI10JznVaqTvobVarcjZtUlOWnthPcfk6ctccZbK5jF+LJVxGKMiDolYTYJB1fw6
Qsk7l7u66R76+9X9sGRf+/+r24D3ilDHI727iunjw+/XwbEs4e2T3tf4+RMEincaUo9suMaESIDc
N2OlCbJ3utCdU5PDY0gfl7+JfSaS5ZP1kb4IDkfm7CqvZDKm3ABf6/uxL3v5ShyX+2H7ZpC9XdD6
sLY68vQkkif35b5MFhr+n+O7ksmYdpR2/cJEps2j4Qr4VGskyqe0Lj6hLG5Aj0de+8e8v7oSyNi7
3zXY9NGUvc4KFCJT6vrWZ8zJGUw/8kNfroQw1h4Hi26qWsmeYokP/uN/u2mMeeuFlsd4NMjemUIb
k9Fuvf7XEG/ddOk+W9XzMbV4Ipkn6Y9zYux70WVCdEFo4A1WkSKzf/ptWflOXx3dNXAVzpGrjczl
+UMgY9eJ2SDJEwULj2qf7teLxEkasNwu7O+zaDZ9HCpFjKB4m51AaqvAn+WbTNchcSlPHb77l+7o
w492gyQQ1XaENWO2o7XLyO5wOHirR23118MDseyPD4hdd4R+8lKh8/fOH01kkWihENYLQYLkzamn
u9ByVqsHsjXIW2BZ1idHS1hyxB+byngQqW7qXhVxaOF2Q9/faysgPXnQvOVlIJZ7/Ax+cbeW47RY
EEVVofOhFTUscOPgXm2fUlovQ4oyjPQ1kG7jJk8DCWi85F4KHCNn0SmVUSxSwO5l7+K87Hbhwy5x
HScgq0eFLrf6cmtJlkwry/083veZHMtgm6UCMOQVSQZT/OVFJCA8hDb3EBnvAjhClebT1bOjPXWc
kTwuH4ht2+unL26kMh9+Xekn41d0I4uCvIPGbN7rIwYTPtCAupwY4W+MAFEi8k8mOp8Znz9GsRQv
pGSBFb07KR2hlKsH3KXrmJyto3s8Lsj9I2Kbvv7HEP5IZC4ANMn30jBJ3KSr93al5BYCr3Y3EPfI
I1X4m1DhjyzmvKqoCXoJ9KJeRl7ou0Q95xGe5feSWKn9/HQ8fnK28xsh+9Ob/RHInJmvSHlQajFc
M/3VPB5G0IpTjLq3yp6MZIXJPWRLevsjOq3dpyAkXyFJj9PTwx0fEoI7ivOwn7+a/nwOc1OY3VmR
khrrp4k7dCRbZU+UN//pb/T0f4Wwvd+XMvez9oI1F4l7flUrh7jPa/elIf/dYr5V+SqONuRGv4wF
FqP+SjzLtxqickJLtg+E1c1vfboScVYqTF/PwoX3Qg9abHd0vaYdcduOcBRlPjYHccn/2B3LKpml
eTie0cnoLYiKP6fOxhtL6ijl3Dvc01FuXx9tnl/i8AxBG+EpfPIb2ydu8HSMRLLhiPqbq/zPmhhf
cu5Bcx/Fk/LvThiYTgYLyyrIu2i/Z8/pJvCOZwTLlpXu36ynmNM9852YuGN6bCama4zMF+toMr2T
8+6svG9ftiTExrP1Gfcd/vD0Zf6e+7Nixr+0elCP+iSzsV60da3Q/RrhivCw+XS54QoDmPmhm4xr
KYamjJMzdHOzGaydIxDHWS1bsrTxgFzjoXzfTXM8BzvXsSu7cohNSKOhT6Tj5cX94q2Ip5qLacVX
1gYgCxhnxGlFGD2w3k24cO+8QQNervB8B1fWFCtdyypQ/+2lybJ3jgYObgv+1xE83huKd5+y+fvh
4mtn7fuUToOlLXfvv4hHHl7f3jr6gQc455S4y2KiSnCIgIYumZReQohn4G1oRTS1KCeu+i4U3jGu
BeNFGjNMc/H7Ijntzqv3XwLBGx8BHdHtJTHIR0yeQwQMA0HIwHH7szEdkvoqGBCmDi9miSq60xYL
pVjggVDb45FuOL8/3YE/lnb1+8zSNAzBzMCLjsDcxAsEqfwLET+HFe+kZs33SgzjHBX4YF+dlvGC
YFjf7e3pcX3fZucfblcymNCqNSK/TkwsJSMXB05i50Sk3RgRTbx4Fy7PtOcgc7gSGQfYJ4Ef5Fk+
HY68vNCTSdDD3Vt40bi862U+cLxaHeMAo+aiY7JetvAqp6LTSfXbKqXPT+7xi5dV/W7KvacUTOBk
jEHWKQp2soEc6oRU29ow3yNvURzlY6sUsiIqo6JhTTEaI7ynr44EvzhKwVG870jk2vOdc707ZxDx
slOs8rklKXqqDYfrzSc7ubNl367qSo6clJgCHUDOsNyctOV7thZ6ku9dt+Rt2nzw9EcTWIyLaVRZ
4as4nd0uBgjWRlTRkRJXLjfvx9s8xjmkvlCCzhaSSvtED47Tk8d88zslNiJca/NSuPcPa/76uFoZ
4yUwkQhDRs/YxAXJyAnpzdXjo249XMjD9s1NLcPiHtuULb13bIzPSMqxv/jAbnjRiyYse8t23aPp
Za+A83FeftzFMc6iSIMgRm//5CwQ8eoEq1stH5WpCmNba3gMzq31Taxwb22MxygLPxoEDQIxgu59
szs4qwsZ9/Vvy/06Hv/FTgLsgIIZ8ClTGZV9B7W+CQyfckE4M9EcOzpRjmFJW3mNhgLj9b6ifBf7
bpd2K4yJZzo0EbRSUsKqNyekr5DYWS2X5hE1E/zDuSFnMtG3wiYdujJtU2hLkI5PwpDiJOMW86NC
uiL2vm6mkhBP3KRy99bG3PhlrVTt2EEcBrBf6GDJ65KANZjquy2adTy1xxvG4tzPPJmMoQdKPiRx
VC08IPay3C7QO96JT0Drcs7tZzRzu5WMgYd5lKW9hLXRE15GIHmJ7Hpw1rn95LqjwA17f/qvW3GM
dUuxYEpdg2VtTjtRI/mHuIWh3V/TzzvsVgZj1nnVRkGHLjiv7KhzCi3lQcSwKMu6L2Xm+r8Vwxjz
UPWFAfKRBaoTGxEsQHYRkMwaDkpjNRICDp4WTlp2TwuZEEA34osm1JBHF4dd5SUCGXfIh3G9FEfz
2FfQMAIiW8nfR5T9VT3zFG7aljvLYGFSZ4QYo1bidJKBnKAEMGBETr9PLVXsLHzUOfI4+s2+fwTT
lMfztGu7l+gjdLqHnOfUOeeyYLxDGyQ1OlaxoOF42sSe0lFNcNKXMxILG45mz4S3NzrHPnsENdKz
0YCslx0VyI74q9bCE+upI7yU+Uzx7VYU4xj0UL5oho+NA3I/vpDmIYQcXjZoJj95K4XxB2FWKJfC
gJSX3al5eR9sk4zndUMrbXo4PtmWRt5SQvbC22a3EQ67DbXKA+rGqPz8t/clyzagRQXozftJ8SON
NMu/QHyFwMrl4zB4GsN4jkRMjWYccDF3FmqCXbzSLXB65RqhFuWoP8cXLhin0UhxUF+CFjlKsqHn
lgBr/jt54rkmjpEpk9e/uo/HGgSIXTeppUp21Fia5P394JHlEmOjQ/LCcbyT5t3xIAoTauSVHybg
NVx4pz6wVVJtqUkCsGjY6rENd/y6h8KRx0QbtVxUcghyMJQkDmG53qKaqltUejBpw0vgzRQIbuyB
bawTS7kW02kncan47wi5C+IcVijrBKtotQU2iHtb8u4xlpJVb/xLUHZYHoU7PuxItutWFjf05akI
406CujT8ywgpjdWts4Eg6XXJCBGe1SU8JQoNPLfMiTRYUHs9DCa4yaEl4+HFOJYoVTXcVNDMw+/2
uJhQowqLi9919RTQn+iIjFdP/eUuCe37Ks/bPMZhjBjOeOnMyUtmZNzknF/nufofbWnnsBLbFqvI
XgqNGOvobNXGSkEvtWO+mbw7jHMwLINyXtcDGP2/96yl4ovpyJ+NTGS3dnkFZ55qsyR0sZGCxmgB
UXSH4FaijrirnfINNxkvKTiT7b/RBJbptRmqCGh6iNKAGThpYKzEnwOqXDVZBWvxqcrtflnCfL+4
zyGe02AB7mWu1YvhjPtkgTLHzpFt4LkivIiynW6by6YllkyercY603zHccac+4UdpyHnSZNk01WW
XmxltDzBSg2qjrzXEPckGfch+QhJmwpyhsnQQornV+ogZ4kQi7OimVTb7UkyIYlUj0O26M8LIHZe
dmihbh7V/fiOZFuA0hs34TZT4rsVx7gQuUXnWTk9wACK2J1/GWQK5jbcKvf01XcuTbYFH93/WSaq
ENNZLyf94FDZ7hobxajRtt2Lat13WDOZjttVMXFHJRdDok1P5hdVQny/Gc9EXHYW2EdsdJhZJCau
q1ODJ3a6+u+skiXyDVIlA2fUtJmYsnT2LUskCf0KHF50PO+QwYuH/k/UAVi4cFL0cdUlA4LjxsLk
AOGo1BYvqJpfyx8ZTJjTmlIzYIbj5Lw2/auNFAf54tVR/iZt80cIE9uURlb1ow8hpwkFWlurzALo
aA/E0Tpfuv/y/fJHHPNW0pMOHCcDooDN7rTLdlZNrSekETlbNzmDn1rwR8oU0F2Fo5qWL7QRA4C9
l7NIQH/F8xDTptz7fcYZtRfZSKQKv5+Ql92CSvs93mAuF6E1b7J/lsE4orJoe7/vvxWg/jCdcbNz
8A9AppdP08r3ZUS6rTW4uM0Mx/qKnzkmPH9P/xHPOKZBz3ylaiDeOThAQNvoAOaEAjNI5MlL/BHB
xDVRXmqhok4rPOGCBhD54HkAvQVLGyB4wErXXyb94ijHvMMF08nEm/E94O9WO4RE6UDyPOJJFJJ4
m+zTN/Ev5dCschvzgP2n2OXiF2d2Ek0sGKIyUdiB7JJZZq9mZuC3o+gNfj1iLtcieAuSCwbNx2cR
Nb4xkreFYQ5uZMoYRodW0D1ipH/YZYVyPWZCoUFenZoiMemesXTgxCRVEGTRO9fHOA3IIreN4vW+
zsy8lCYICShR0EQxzSe93Vo98gexqEvZ6xNPkzQSgYfyvoTv1h/G9iBiagz6T7MYswxDRYeBXFYy
wvqEnNIVsvbvQWUdUtQYg/1hJW0eBWuZu9tXjXT0TLBS2Wm29XZvP7fLJ44yzS4YHMeYJDfRXrFk
+AmInNW8OQM8HCJlsCipWvO4OubiEVUEXQ2oLDDFCcQgt5uaZuh3Di4BoruLdQJvaUhMnXRnknQE
ido1MPR9TLW9z9npGScK4reJu3ex0EGHztzggSEHSlPJEKssSNG6bQ+WPG6EPmkEc5ygEQRRNLib
MESXhR2hZygNysKEBziU7+2rvxXW6y/w+6sP9L7izJn9jSTmUkjULhjPISRVzkYnsWfaiUQT6m4a
YliVc1/a3HMAHSKqiUEJ0xgSdsJ5kZYKAgR4toQkZFfmdiuTMUBiZAGUzGNrKei0qMe9sOs10i6f
UeKiHNWcK5IAsSJONBUT/xZ7gEPQ95XiCwiZ1/L+V+9eIhK5CNB1cZmtrMjJLToeeDRwMwAQA1Ix
4EWauDRB/nKrrbEqXsZBzBRvUa1i0206zRJB7mfFj+elqW2bwWp00A6Q+/s99xDHXqP7C7qK3kS2
F03swAuh+5LpITFutxt5Va5CIr8eeb78G2fEKOzU5jvRS4HRBn3st+vLhFjL+3IBQXQYLFp+iBO+
oHpJyUFbBQBVCiT7aPF/i50UWq+YlFzSxVokgJOCl0564N2hc5H2zQcx7iGWzPySCrLp1Xaw36VO
tK6t98AViL5PU9LuY7sIyZGHTJx+9d42MN7B70JfDdCl7qURMR+TLQzpyb1/pjMx9tXCwBJ9u9NS
A+LEFNzU3tDSPASH/KbfKKtI5UVzM2HWjRxGY43GrGspgJxNvGrswbTazjH3Cqk9y05zioZ+ssZY
4/uLm3k33whlrrH4omRBgxZ/DzJHG4Q8rUgL/+PSA0eqevdlcVTkBxlpHiSqUp61SWfldfexoF1N
YiezVI3s1wvL1k4F5aZp72uIJjL+NuxSIR4zbCutVoLdW/vcCjg+fcYYMRwIDffgzFLBNM92UQp1
LaRF55vegi5IvsQsn56Oy9EKnoXDZdW+qsv6OcbLUyW6ugsSDCx1ksQKUKBbjY/n95RUF5KkXqAu
eQwUP1cPUlMRQ2vAfCRi8YxSiZc+yNCd73tjSbUazbjZqlBMTGQBTDhNHZ1HZvtTnyAP0yTA3jFR
S2nMW6HPRQwmKRPfO4m254UWKhcn3mWtTUd2a/S3QhjfpwHyaZ4rCHk5Hf5ynI1hbZDrciQqtSRz
i+XOoZsd2hAOK/S0Bm54eHhbr+1w/7Hf7xfr7AGv8SPYz8l6HTnWev1kffCSN9/lvHufOJ3L1dMv
iMZA81V8IgXC/tcvE9nzlhaAM+9K4i33a4CmxvVaskbbBVQAk0R4F9FkuD8+AGwWJngMABFkb90x
ClS5qnwf1cDRwSxh1R3d7u08kNQtDsIbD8MyeyR/xLEJjwwkY8lYmb6nGGcr1k5qySFnmAk/cehX
EhhNDsoF2GFaSKicfBXV5L0kol2uS8u0wn3wdib9S2XJHN//DY5mtxH8JhhqDdoyEZt5e45ReTb6
vMiVqSu2ICVRrENEnEeyBO5oC3V6BmKGpzwz3TSIIRCLToQk4D75rr5eK0+d+nEddYqHR4VEASgF
PKek/mH/0ZHCbmwdsdzTx33n/F2yZVZ6I5SxXPSy+5JygdCKwmpqgrak6C+frpzdafNp0s/PwqVd
65YFzGadW9ZRw9ioMzn+82vwdvGMcWOecytcSnyHgkSQU6xTGh2Do/+wIsMpt7VX5Zfg3V/6jI+8
WTljq7JoqENcNoqXR+T9vCDaCizMvCh4xh5vhDCBShDLdVqoEELNw7v21yMoc/olimjH+2v5Gazc
7B6LtQrrXO8ruVU8YxkeHh8Wa+HzvgCecrLdJkN01n3RhITxIL5fkAhaUHQUrJZEodt+3Z1SYj13
HG8200GBZWmY9ADiMFAjsB17yZCB9jYdsHtoFUcPQ2B79c4jwtQsuHlc6tbSUq0ncTOQKCdfx8WK
s+jZbb2Sz2TaBKXH3Gy1n4wjAwBxquI4peUheNmtEuvhdeqx3j8/hevQRtacc6YzydHb1TOmiQgt
j2LMI/faU/ShrWGZvQvAJZy6/fC6LVZ7EDWEPBjCnOu72XPGEPHWx19Pez41oFLnoLreShPQB/eo
2zZAJeuv4de04wGl3CrWrLVc7Tdjkouh1pDOgGzAMQKUAl/SpxUZj7adPXwo2xgpaMv8N3iI231m
bBSTT1t9xFg3PGGcnHpwfksFEMw3nafPM29iSEIKDoNOkVEBTdbttaKZUZwHhoQThfn8kjarZUq2
ICKwUY+I6EB46KMZno9bgVP+4+pKKaJAv0gjBG7o7h2lQOjQo0EfNboExFSeYlYLCQhutWfWtV6t
cwobrsUCrgBwP8QCX7I7O5KySvfy9lP3Nsf0fWp64hVE5gKvm51lLFUfs0I3e0hsrA11Erdctm7/
Wljm419ADy0vqDR9PD9XuwS7bK6O6kFfGXZqK3uOw583n6ulM0YrX0JVCjN8SALEy85pV+CbRmPI
Mtput4v1mawLCmSR+H+ow86FSjd7wFhuialqkppAdGm/AM+GvopiWQ0IeEX3yO2/mon4b4Qxpqr4
i7Zva3FaZ/zQ5l5TWKpOKtFOtIOWcJ6rM9mzWz1mTFQWFkJxPk/SRqvN4QfFp7d1DZjjcaqK0vtu
n7eRLNc6yHCFADOyYTU7PC8M0qLCho6eqZ8HjCEcNz8DA79ZG0tEZ1SYeLyo4PSMXbkGywshS3QT
oZkNbcdWbkdU51xrM4CLW4mMGyrCJImSCySqKCC9O8tk5XJ2cPbi/GMFBuN36vGSGWkHCWfqqC5m
9O5te7/GcweRDy/ZOX9PXgljvE20UKuFmuO4WmqsayJb1PuODx4MuhSWqZs5AhUob8bRfHByJZZx
OaGZxbKUQGxGNrsdmkkQDzkrgxLym2w7iqfe2g2cT5fXjMNzMQbjYlKMj0qHAoJfThuEJI4jwcMU
z4JNlr+3Nl6V6yeB5lZqxRZPV6dz+/FauFoz42LiS1p3SgfRBQkfNEsi6FjAZbIFTNL+sK0npPqO
xr94Al67GnbgRjYYMXLZECpOLVU4Wy+zHldL31nuZaCqOKrLWyLjauIwSU2lgavZbLTOqlAgnirR
/6Y94sYI2akRF7UykhDE+l74Fj7JnxpqqMJbRzZHnqJ+wx/vHBpLvdubkqCJyQL6Em7VQ7JHb/Wu
eam2Ev21muY7kMdH3I/bvYxW/L1GEM5vbX35Bh7/aGL+SH79dzvMps3ioJPGZrJX2ZYIjpMk1nKL
rt3QVh7vi5qBJt1uMuOHLrkqaX2DTYaFCkT8cFY9ISSyoK7P/RI9mscvnon8rLbeimS8UQu8Vyrm
Kt4sZyc9gF9WXAHP4FoCNWm3eQLvTkDNN2Fb84oQ30jJe+fMOKQ4DtQqvWCxmDxJMSndugj00UFy
slmWPgG+F7jlqR4ElCzsaEM3T+6T9fb2itBktN72gBjd3/0ZuPjtVjCOCmPmqvAs4hbQdqX9S8DL
ZSUtW9tC9qQhn/eF8SJAtjJiiOc6HGrse/IFxlMbCTcHXFiraCllRP79NrUr6lskM6hrfSAfDEd5
/wOm3b23+0xApIVJkw+xgkv11++EN8pgpsB0u5WMV6oXxaILOpxtDLMl4Gez9x/2/QVwHguYmHAb
tffjJerFEZ5PDTZOSRKM1XgILbSVCCgbCqRrlniEXR5jYpemK5L8mWM60w792EGwH2oiCuxgqJRu
5Yt+E0QxBp94m3yr/lJ+gzWKI2E2LLmSwAQ+1bC4ABMACUl4lLNt29BBsFSBvNzfyfkA8koO43bA
KK2HixG6KFqoP9rLh9dXyZrAl4hVeQ/2edW4EsY4nOyCec7Tc8u7mKQ6H4yvNnvGeGfS53btDZsG
gFoe+/hkuPdOivE0pjG0eS1hH6OvU43xM8K64Q2Kmn8rXy2LcR5VGNe+lBmo5JLTRIM18Vc8Pj9P
JEmc4+LpHRPUiP0l0OoBG7iJcjpuFDoalHKjVJ7uMf4hl5MY03D0KVw8odeoF0n6q7dBjxHRr841
QWb0wsUjzsvUkVHBKEDFYFkrxNjEVaSEKnq2aHqAI8RF9NVt8IhxP7kF/8l4firF/wpjG7cqtRWK
LolVvCrojqYY8EENYoG7gitp9orFHIH/WRbbw1UagyQHQaTidYFGJJMUJy6P4/yL80oG4yqGCiOs
Vdn/TmG8tyEBeGIpkzXIidIlR/9mQAtw7leyGHdRjBhtO/iQZbo7ugAuy5FXvZ297Rteq/hi3nL/
bB3jLAAJwYwqWYAHxCFNpan3w66xzytaW473+Pi4NK2zvV1u35rtHiwW668vMARy+0zmX6BXK2Yc
SG/6YeBXUEzTyacucn/lNCt5wwMRziD8bneWcSJJpDRN7AcwgE1LwRSNB9rE0pFvkA9C7WhtPeXW
8Uh5RFvzkc/V+hiXInVt6i8GrO/ltDvpTrMbj/vnSX0s7utozntNMB/MyhYV8NkzJ9o2bbnwu1T1
6jXKoQWGGiE9IrxEK+WEQAvB5ueG3r/epl9kDR0TPDBCQUZuVGGZDQKxPFdVtlA9RSswSy0iPQ/G
M0UzrASMOQRKEPU3EMwz6qHmgV/o4rQmcpZIRawP6S/eHTYb7lwLYXSjbcJUMNpCRX86oe/1R7IX
rdMm+9qdMN55gVQPHbb/B/rbOTd5LZZRDUUpNP88TmJ3FxpGU+N/ja5n37uQmi5BBmVfrDWU8vP+
oc1mSa7lMvePUjSj0A3Z5DR1rPebLAmcklv7Gbx2vKBkTimvhTHhqlgYl0uVnVVvbCyj3Gf+evwI
06VJeYwUs5b2R9KPoPVSq62PYZzYzhOw0IvXZLtun8E+yFvRbJruWhATnbZZoobNJChBJQgMwg7y
6WD3XT6gi0F2VD6X0fSDf28EwPHh76+S6LFiXJRmOrCEgIkQKG/r65PPQsHdQObywQDwNq3xYIWY
ip6MpY5ytw4Y13kTPgYxoZS3k99Nn/cWxnisMQ4adYFZZB5y9aedilT1SXDFkowm1X5b1H2ZuGqH
Nf5bHtFp+/y8tkfrNU8ByrZAb8P7ntmr/vpkGW+zWJR9OyzwPag6OZldLPvH1nYXHfdZMHeimIkL
3iZUgDDihDnRCnxwTZ91ECTkZGeeZNDJOgHqA088Y58L/K4lMYeqtIJhxg0kjU8In4XU0onptPA0
gIHCnU6JbAJl4riYOau/lsocrCkPmd6XverFJhkSmi3FC1Jn4wPqPRMblozs7yev3jL9JqtMmHNh
AJisgtedRTq1GJV+qQZV9U4nCXRLBQCPRCKho5r07JYV9YmtIhN7tBo388EXOiw5i+Z9AHOoGF6K
MFFWVA94TP8Ds4dlr3XF0AqyD0W0gK8t0EkwlMtFxJE8e4FdL5055LjqBaFPsfS8puULKrTim2lt
tw1Szwg1iL58tUTgIsPjyJuOPvvAvRbNnDQSsoGWhhB9/i3bfeUp8koD1L3xgYPrqPxmvJmmJfqb
BGjxdF2gp4yz63MKrk+oYhy6hOGKzNpFM8fCx1BHIhqkXofdS/EYHMOUPD93ryHqmp/35c0Qvpl4
m/2Rxyw4y9DP0eiQt4nPiM9DydJoS3w0Ap5fAWdG/ntwtuBlNrcqmEsLO1wOaP1yF/+is80E5FBW
FBmjHKco7PZWCDoxUUHep3sp+pZEhYT6sXPU9WWqrQxu9+t4VEYC4A7PzmZs+0YuEz5klR766G7T
8RwHLzVIM04lWlq9XyNs7VFZKd7vHMy/6/F9fdm5wupL5/aK8b6AiSlKTI8bchlfELjqK9qQf6Gn
9fhyUtanTb3+DJzB5Rz6nJZPnQE6ZvJhfhN6dm73ejiDVyMDTMzrkofIkykKOsMmc6Y0zrHehEv1
7b6WfXN1MM7sRiCzxCHNoyBtBWgZsN2YRBhah55GrtjawnO2+lg/+funtU3Cl+/6EkADgAxcQFid
oIeA8ynTpcd8ioJxnegZQm8mxoQwn1JjgmVvdrXgGYGT9BlRdM/4VQnLKnpQ0ackndfd4q0YdaJ2
X1nhJM0x7mhk9iQSz+Qsf5TnnRpXJIYLTMEE6ibxtsMIufzQGlbbr4S0sWTDq4R9ONolaH//ynh4
0bln9fUSvusiVwHUcC6GyxnTOD3pqf5aXFayGYLytzF3vmSfj8Kq9K228e7v21yYeCOUCROHUZM6
IysFTxBphdjJiT8FyVY3I8IZxyLGwZJ2ovcsAsty5KEx557VN8KZuygNMz1MTaw4bwA2fkpSkQYP
2uJxONPi/3H2XUuuG0mwX4QIePPaDUPQDmfIcS+ImXOG8N7j629i9saKBHGJq11ppdUqgoV21dVV
WZk5ZIOZZz5ZSHvPoLtxRP7ZKFPKiFxQc7FTM+Yk8TQvTUelHA9ZuJ9m8w3KYOEnL+z6j0P+KBIZ
RPjEPOCWLoOFvSpOnPMQMeh84zHnAk8Dnv48H8bSZGZ0jIE2UuhRrBYWeZzHm8OBU4G+JBWCoVCx
v6M2U2uVZdiic06uSs1dus9eRCMwFYVEqBfuDdoYQPTQ+LBwKH937CO7k81VZGogeTzslpxdvRUb
CMmBRL6kwgqJFP20Y1FQi0xilaZ1SnTTcq0A4XPg2S+RockAbyZWRIWnx7Nxn4D+nQ1022AiQM40
dZMSm3ay7PDOKX/VfKKWIWm+UXz6zmO90F4YtiZythD73O/0ic2Je1Kbykk8UQDQWvkjbLSjRNfn
Jcqr+5LSrZG7jGYK7lB03jknJMniFS49hbxvMr3xDPkptNBsoz4pjiFBOBm0QCZuYBT5LqCR4Id/
vcPHLwG0HorSksDhH25vIi3vm4hPZAxXcFDwP3wfRkLpoNQTBx02a69b2Gn32feJwcn8srlUeHEj
OaeuWFUVwNbN33qn7Aaj2O/jE1y26SM7yK8W7N7HWbd2p1obSZMlDmbcOW3Cy+Y93KckNiAWG346
5lvoj2A5oAzG14v2dHyJji/Hhb08e7L/mWhlcsLUKI04oVSdUyoRtiQVSyqDOcZPiGrgsB8bu+8f
GQeLflXouGoyRIgnGajarbWKFT3mtBEt5xg8JVvH6ElgANNExTVowoEzhSiGaw3oB/qIm7E+j16u
l8vj77iPcybfMYkpoZ2rpinHOKATsMIc4tUGv6Wh7uu+eQmMKieXjWw8tnnfSDuxOdnRqsdwkAt2
mZMOgUrd7LZm9Odk+iE52TvSfooC+ZLNFb9Z92/H1SoylK+vXv86I8pdimzHrTx1qlC8B7wY6nt4
T0xuD83N3dLpEemgd+TVRRJwODUH7z3eizRcq1a7azmyjowST0lxpa2rz2Bd0HXOEX2pq23Wq11/
yiQT0QtdwTg1PqWMVlL11rFUEjbti8uRoEO3PWM/XgRuHNpk6BqoOfF2GceORodbt5KpbQX5IZxy
xCn1Hn7U6CB0gZqUhwLR38fG7l5sGmSGcFsqigy5Q4h63tqKWSVONRmbTKpoD366ZMOo6IXaa6fH
du4Tnb+G0CEJaTsBqzoxVPlBXeRKgICE6PFz/dmESK/KB+nyxeuR0ZxXSPkri2QC91mkW7NT0GAT
KilSnpD1zJAyw1yKAdnmpmwiaF+SWJpzHKNsNx5k+AuPAOR2LsOu1dIgha1mxHYcm5UprNpz+Hka
/QUBmAfSX8aL+JYeUK8CrOYbx6bd1HQJXzx39d98iHD7IamaK3Wa4ENymYj7QFvLjsHTTj3Wyp+K
xjXJ2gVdg/vs4TjPV2OfHNcw69luCGHydbPr9OyvaX5+7jabzSoDm115SHCKZXrof05lTuqzEZ+4
MSuQf+B6TpaTtLMnCOU0URKgiYxOpdsJ4Lg0RAFGYk6Ra9QZ+Ks2rHvIKoiam7VmqRGVu73/oXW0
baxSMxe2+ugk784vrhCkSwGaQP/xxHqmiV5dt3CiCnF2CXqUfOoGemvy4PT9m46aIEsU57MDxhLI
6ELmOeHXpVw9qpKACcO0VqBeyx0aTC2bJksxwF15Fz8vaUhy4OkJaWZ5OqeZ43Z9XXtnXt0DZEDj
wBbCY8a8yyLIbxOTobEhgw7AcV8T4UPdCAPFBPfZWuI3UmAMmrMQbc6eN/STKwI6y0FJ8OtyrgYN
2foi9YHpOA/M0avsLj+K7bnr3kpk9zKqppTPX/m+IkL53vB6MChGM5DhNWi/FIU26FFW3FQXBpJF
P0xLfc2nQ2q28k4RdKjEF361FC+OkcN0Y4yi4JCIFyEqOoXSuErmQES7cc+CqTjQQojeRQUBY5WQ
oSZiSlXBSAord2mPJ1r8FLkLIcVvQDr9ABAqSNA650EQMcUcKlUbl1Eueec4QQ3vSQUDv444LrHb
r0rU268BzNN6+TpkOy7/qDIQZchglle+05QCuhLkgS6ZMVgKTLWitTDmNkUjZb6G5/wca5RzCSs/
ixrxjaY3WMmIFRMis5zlbDWVamYX2vJbNtBh79u1Q9CBzml6uvZk00GH+l8HiYhTtXMoJIeCmAgM
qX3d+2qh/eX8fXxEZ92VJmiiCkjTuKsnsZVX1o7EOrJ3ZgLqHXISvPNUXXs00k0wwlMcIN0AHjEh
TwdRj1ahbmTP69D8Ur5Wii3plamtWncxvTNzSSqolYHFZHyzgctk4rhj3hMVtxdxxoYdlxF/oNlT
rbBEKtxVnu+anR9TJiLpi5rqCbOSnJeiI81zJdNaXDpd9y4F38JDhRBhMLL40zC4R5UrGfrAP1fo
TM7sntOjL6xw/iMFZh92JAtPhUt5Tmek9RgHtaQMGtKjpOD6Bh+ZjK1JNAkNrnlrmaXo8N4ZIcGM
/+AsIW5BNfrWxcZZkIdpG/tnz2bePTN1nspgxV5KPL33Tk4yNFWnJGT+DD9x+BmwOy1AswC74v81
CFrDd4jYQmivhiyZMImX066Ti6ot/HPUP2kvOD7SNj6jzFD3R6b2weJjFj8yMvCDzqpW/qI0C/fu
zMsMRDOosHDjNQdltMlE+Ew8FJzHBOccAIOGlgNNFZr+lM5bajD9ps3BKLJtSFHvEa4yxXOXmrlr
tCpJv91DKO0cBmGfWQaH4LkqqLSQhBiDult/c/t14x678tBF55WDMH5dhXZdjwY+Lia44GGnpc8O
S5pKf3yuZx7ICm4EVAQEKCmPzC63BvNiqPtq8OJzwG8z6GF8sY5RB3rObtKd45hwMf6JLVacQLxz
GtAhJ+4SguE+wQmlbUiGg5iHRQWMm4aBTlIEbCOEybm2EqjdPDkfgHjBu+rtW21HZ9ZduFZmDuqN
vckWiGWIbDsB7CXsRcN1B+Tk41m9j2fGAYmI3RFJyRAQv53ULk44xdWS5Az2SheCwJf2+/+jO22M
iiZ75cbKZK9wDroqZbdIzo1q18duI5jVRlsjWe0Wq1QXN0y9cHbGvTA1KGiqAhEEIFr4aVIBeI+K
EQQvPTvFpfLMrnpt0u3jmZt5OoJL9MrGOOirA5D6ozZuDhuZ/V7xhA028omx2E3Royr12NbcKol4
XMFdK6KkaJP5c7TY5aumSs+IJereQLYrAe94aXCvzGIn4dxaXduaHLOsyYNIGsr0rPxpC/gdwm48
bxsGr0x1kN/LmpaNGaXG4wHO5FkReCK+ldH5j1vpl4niajKDOhcSzVeyswdN+QEBhPIeJnbDmJAd
9oRtU+pxaLBPwiWPBoJ8dhWe3HrFHF1ty0ifPhcQniO5u1IBx2qJFOh8TKNkpSjvFfNal/ZQGmpp
Nz6yLesekQla9HrEiQFN6xdnKVd6v/uQo8TlNR4rhNPT93CWCI3nt21+9nxdkj7TZCfWCw+Re+8L
E8ghIIMg83hxj+Ho1XxFSekwjjbkZ7B9k657KQAz8J/ZVlr1dnKUnx8vz33JQVNB8CbIYJdC3IDM
xa05oOGEnmXL/IxkaFMThaON7RWWV+9lu9SLZ+5ZQmO2FoaIN//KucUsHbbRD90eaHwATrOG7B3i
lSntRRDEbcz5HcbbAWwHSjQX6X8gh1vS7JySak/1KhMXbpx7Tq9x1FdGJ6lJpWtZoDdhdNed+PO3
+R28RIMebTgwzqwrNHaYBlUskJy8SDYNmtXjSZ9bYm18TeDcQ3dseuizsnEErq3yszTomUPaTrXC
DqhiTdOTL7+iUsnSxxZ/mZjvZlnmMWgQgHDgDbxd5kgTKieve2g06UJnpqgrJglHON5QL/lrDaqi
nGhGwlCH1aPE4HyzTkkr0uEZOBvib3qZJqi8feUBcrh8ryMyi9BqVEA0yKNFRAeXlk/dT5LRDpCR
2s7AfuvTeth13qqIV/I3X9KGWeWZkeFtssicda89gIfkSDqHgSkgaZtuIq7jfXVopOLsCYStIhoV
b0FM3dwswp4K7aefWqzzqnlm+NFLz52oi+2L8IMikySBtJ8mGhjcTEE1tHgVoLxTAnBd2A1gVLzO
4imKUpiy0jrdUzY1p6eaif9TQj778SL9Nt9NFulmFJNdyeVRJrOSXJzR0u5rugLAkbITwMo1bMvL
8A20BEpAjpX8QAvc/RhUOwhMTrGcnirqqgxoOKx51ur1XtaDatUmljY8RexWZIw0MwuHes+ScEif
lE//WcgMX3hzWyhKorDcG+5B/FM5hpJuoZHovHXMprAEeS1rRwWPup88sIpYZ/zXULPK8BBy5sCs
nNDkJVrsU7y5s30fZEbY5FT0yGChUcLDr3hrRiKBTAWY35a5wRYm19C+ffK+a0/PNR6pHPz51AL7
6kkL03nf2znZFON9eOVJ/aoU5EIVizO/Duwd836orTgnEXJpFquDvNMjMkJbMvxkkOzF69VIrMLy
zaXyvzQu23RZZTQNILoEEQr3+xq4+o68YTwQk6nFWTi0F+VPus/3le2ZHEgg3FO8NRNozRx6Opjh
3iXKTrKCPRRUkZ4/R+SNgu0SkkQsNMjQa8jSV2j5nleSxZv+IVh4Pc6kIFXu+ksnD6O+SIWwZJTi
zColTcrL2K4tvyTPkoVVDU1vyd599HNrb5JezrNOEAoXM8MdCrNEvWZUrB1AC6LqnunYjsntxUME
7eJ6wQPPlGluLE/LkULCyjF8BvbGMXx1N430PHyIu1alZUnk+mPobcQdqR6E61TC1uBfHh91fubW
u55pYXLU21B2sP0x09qKp75LOySdgQZ6d3ESiG+iJqcLdrpJqPTh0HKdGulGsEdwyuPv+H/sTRlk
smgGAzHfZAUkVELbOB6/Y5N/yceSdptELwaTl/H63OC4sKPeY2RnCakv7Fv21OV6jkTLvvrLBlT7
o6ziOCbSOrfSxghC4hCmJFpOGTAb1ea4a8JDe2I4qx22Dq30WG/2Lk/q7+DYwImsQ91RFsY0E75j
bRUBmAKgKXjltxR9dd64to+0WPHLc9/qXofg8SKnGlWTaFXzW5bNaZAz+0L5169mWEUMhZyCqiH5
MllRlW1iyZcc7GXRcCJSv3adR5RPb+M2L/ISo+tMtWm0piBNreLRrPz6vqsx5iIPSA4TlGcP2Z3y
x6t4U652RfoGYJCYrYbgj9T4pBIsH4oFNU0ifiGimD26Vx8wycUFXu21bBqWZzG0I4BEEXbbVWir
5aZb8BIzab/bsU68kjwkhSeoGCu73jGH4DSY7NcB1EEyjVfV2MqGjF81tu3TtxpUPrGNtxqJaEIr
4ysjuXmJ7BWUE3BVUddcelXNvAhuFmJygNAxKPSxOH5caHPZKg5EInfPj0/pPWEUbjIF6UU8CNCb
cndK5URG2rNyf3d0UH7k0imSVtIhDsG/qpzlfpPXFpOZCpiEGCAmdnmFPK1RdR8deBF7i/UPjz9o
JmMzfpCCNx0+BxWbMdN3vf1UN+obGauv4AqvvX1ntoj7EDVV0ABltgMkfCSWqhpAPIRxniIq/Y3W
yRKAc24P4mkJVkYZ5w7MyrdfAbSynOVShT0Izv46Nx3vdUj/OCUABk638E6Zs4U+WkVRRrlgcZq7
zLMwbFvZq87AY1d/EMgwyHAjWYj6AzLfC9PLz0QM6ohMBUhFQVA7eQN6Stl06ZBXZ6HdqNy7emHA
OawoIP8hoWsJUklV18jLcM2HC+mVufcgd216cq45OYszP8mqc/GH+w4FgQq9Lko0rVSQR/m0JLWo
py+yZHX7UvRpApRBWmzUpYf2TAkYiLCrKZgc+jRpU4gal9UZysL2KXiR4OY+FOtFRbL4oOj8whGb
dajX9ibnuBEzN2M52HPYNcQGQ36XQ2M2C1BxOVatrdaUCwnLUaVZKSetWfCms5GXxgkj7v73Apms
uCYMTspUdXWuYxRUsk0mGmJOnW6XVZJRaAEtObQB5MSRTwt7bfzlaXR6bXmy4H1Sy1yJFqNzULak
ThAUKzGNB8NlUQn8CUt9qL6S/E/cv5T1htdst3+LK9p9PP6MewaYsRSICFmAT2FZ4TdguvIoIed1
UqRgAnoEwU9gQRd1PqH5rg+Ids4+L+r+KKGG45scPUt2vFGNwKhJuZJsfukIjCO+mxGU2URkgkfW
yvF0Xn2KF/q1kKdw6U342e+a3ECaUR0zI30LMc3hi0k3oWgrHvXfuYPa6mm2ejwZv9Hf3ReAdRQJ
AhW3uzJZE36UXefLuDxz76khPbVICFZ8RETWYP0N3imAOJUW8MJlZ/YbcItYToSSfPBT4bW1LgrU
wfx3CO7uPJdKHVV8C/DBpj0+/so5j4ic3n8/cnJCMyfntUDCNBUp6XPq43aNN3mGMq1LETU+Nnbf
WjXuD42H8gGo7LEsk/BK4mLom5YFrkAKgiyZ2AP6BfDQ1Pv38NTbnoHU30K9avZkXJmc7INaSUKw
V5XluQqRTcTD1XP2SaAHysJjYKaAeDu28bFwteGKOkihPf47Ng1UI9m2RlucoCNrb6AvwgZz6VYA
0VlkJKCUfjyvs4s4Inp/W9pBDHlrOkqiRsnqpjyra+7QuhEtBlgJ6kOkLFyg42V8t6evLE0WkBva
TIs8WKoSEMm3CSOZbpm/PR7OTBlnnMp/xjNZM1cIuEYEmdoZKbUz8y1fgnyVAMMhbOWEsKnt7Upn
IZk4EwGCq17kOJnTJB66HLdTWLe+KyqNBHrqyjMC+MYw+5CEhT3y+yCdTN+NlYlLqJ1O9UGSVZ7b
dU9Fo/7JRy7sTK9XuVHp0ZO7Eb47JOU4ypoN9fFXgbZ2Y7B2hz7Ybh++LCHkZ7YOdg0IfcdqmYoe
vNtxa4WEzG3AlOeoffMVSG03xwZtqb4p4A3dNt3/Ms1X5ib7p/W9KB8YpzznyU+dQlxF/c5Cf+E4
zK6liIagcTll6KzcjgkReDBUkOY91xoNnUssoJsiXAIEzxnhVBU3C8shwS9NljLjuprpg6A+u47h
ilDMrUB2vtRWNrthAPtBOxfKL7w6vUOYQhYZRIr1udAju9M5XfzxwEE6oC21QJukodo+jW31ENp4
MnrPYBkHvSEVDoBWGOKK1wtyeXw2Z5A/gPgjz88i1YAq7zQPprWOquVpWp+5hORWfua+2Vp3DY2W
ZoUcl0KRlEbDsciCxkOXths0XimmSDcNGsM6km+ipYt+bgdff9BktZVw0OpETOqzwj37Mk2jDdOu
/dDX1YC4oksAR0M6w4xVwgvtenjnLRliG69yv+Aa5y4ACBhpaItDAUS+e8h0XFeoTVPU502MQju4
w+zmMKyU5/7QoxsayfXIiEmz1bM1tysWrvEZv3xje9ytV5ePI+RqE7JYlQ5F9YHbVV26cHeP+3nq
uiCZNALdoF6iKBOf3A9imcVDXZ+FGECzbldlG6deReWT6JgLW2x0AtemtBGHgx5G1DiA4sP/uB2M
33CqUotue3ZbvXoHnAmQLAvAigTkjzs0cvZbF2w0Km31FQqLj43f5Z1QfxDRtwFkElCkqjJFrQ5d
Kg5ZlDenNLDfBxyx6ts5gOy73aYLt8F04/5aklElhCgLckBTlc8mqp00Cvj6VEeEb+N11rI7L4CS
mFcdg94GcnZhYqeb5D8GQVY4wmbQvDdxWbLP8kFVqPWJ4ZEPRt9gI5YL/n3WxIgbR+kdmJwpKAdS
4lESan5zimJUenkPzS//0rn/DgLNh4AfSRoK4ZMnnqx5TBL7RXPiBtlktKdcCInr5gvjuCs7jGYA
IcHSjH2OrCbc7sFarrlmGM0UumwVW9VS1+q6fVXX7orTE50xFMOHpk1uc1SzUjvb17a34kkLf7ew
IacXzfglQMuJrIiyGFi/JwPmBrUcECw1JxRa/BVeVCroCEjMQC5p47Erdsundv2dbkpUP/69aVVD
XgYiFkjM4Dsmk8BGgVpoYXeSUUnwjX6XQh0+2NfPofgilSextht+J/NPUmIEezDtLdifuhyMXAW2
CulRAZc4tIsm5rXMy4M0706+79GcAe5RPaMaVYp2qSy8XIVxPW99zmhLQGMHcBzAh07WW21FpnXd
GrYUluBq1YKj2OxEFOsY9DTDn6P6pTSxHuAFJytWLHq0qf46pSELBemLN69ch9lrW24i9LoLm5Cz
0sRwApJVVObWgOG+cNVaTg0uBNoxF5funnuXefv5k5WSCqdlCgVTVSk2jx5YjqDi5z6H2iUKiSaQ
SKPR5/+yOziAakWAKbBBJxvT90Qn9LymO4WqXpWr0hDqTbZp1rxoZG8p99KDJ0mzm3AvfdRAB/4v
1qEyg8c1IhFtGrii179S2KHqTnXxLHY1LdB/3DsEx5k4gD0KHOGzVaIWyMPYTGBwKU3bV07tFr5j
nNjbfaOhFxpXIrwEok1xskdlIGbwsOzYE5uFDM14MUas2ScLTmB8fdxYAYIDQGsw/rPoE0EV8vYk
5CnP9B1ask+RGhIh2vW92bJPXGA8ntS7Xl2cNthBDf7XDrz4rR1sIyf08a9P3UF7SQtSrju7pCgH
n5ytypDCJc063m4/WrvfeGufW/Dtdzfir3kFFy+AVGPK9NZ8ozRQ1kthXtq63c5vjcz/aDiUE7kR
kDssjPaufPg7WhFRLPyrJALBeWuur+UOrxGY47JTzq2UfFUmRixAhykgfqnQashWHkSUyzjbBXX9
5eflF/SvaNBb+ZKbn11h4CZlGRsJD/nJzAtDmKTc+C1dAfLiLrKGYFcwT6GwOOpxEqd7CfBIQebR
Zwf3PpnkQcpFFE597iSVhtgfk5OYUJV5jp/5sb7v4Q1T9LpbHzqGIwAx6WEYL4Tsc8uMRiRgZ3jk
KkAncDvvsupkSptF3ClqL4NmVdGRr2GSBft8dJJydiHsuctKjuuMeVXRFAKdAfnuGkv7JOwchQXR
IPhQyOsGCjafh4N9shtQU2/fah1gb/LioYlydXx9fKTm1vXa9mS2Y6HkNdcbT263r8vXYpMD9F8N
1mMrd/i83yGqEmBtCO7GGtPtlNZB7LeVknCnHcYGdkjRwjsH8nbETKkFsn/LCsEQbZ84EhoDAZvd
WTDw59fYdd+TyyKF0N3D9T8fhBgKrD5Y6ik6qlGcIMplhz3pDSiVU3r63H2+v+9COtDabK1cj/aF
tVm9vOz3R7BtvT2ej7vCw2gePgyqpJoK6cO7rtkWYOQuLLmTUhrlOQZdQyQXVED+PUhyyB0KhEcE
eWyGj1hJ1trTgvm5M6YAkYdLEWRtdxxccd+4CC0L7iQgpRkB3l2sCi8CXumoNZ9dG6NR+dzxklFJ
ECsMdaE95fGohPb4M0afMT3pI3csD+8miAAG3G4KBW1JoSd23ImXzTQy8hZV7a/slQ/Npj37CGYe
m/styU/tAYoPJ4YWSlTzJj6sqCW1zEKOO8npPuSggmoNnYbbeA99+KpFB8AgrYRI7xxTc/QyOwev
IhTv5NDq5JMQE9ndyhLtID4UDAbbUOjDxcU3sF2RnXa7oUxIHxvZkvDfXc1o3CoILrFY8Eh4v/O3
s9R3FZg9ChwdxAre+7DxURQTVxwYtl4uYEJ8PEczG0NBJRC45FH9945ABbi3MGKgSXsS3oFMBwf1
z+Pfn1nym9+fLMEgu3ki+BU41P8i/SGhV9duNqpkrR6buYvMxxrqP8OYxiMaSitB02MYn3iD6L1e
L5zfhWmaAmtipXfznMHvc7qjazvu4/Hn3xXqsOY33z9Z80rqG1Zu8PsjP6SC/7Z7cd3YxPNpumBr
5gK4MTV5WGhCmymZBlPO7ts3pF1wfDyWpakaA9SrzE/mO5LQj7/PXzwTtfrFPpslA+O/vzLg92Fd
S+OWCgn60ciwVdFupNdb9N1fRt6BZVa4hU38S9l6ZXFwvKQFdk2E/FAJlTeNHDiCFxjAIX+ApTN6
s9uvLksgqpmg5Gadxi1/ZRQtikIRxxgmxCtkynyt1Oe/j1dq7lKCj0F6CelBvJimb8yQkcuwG8Wz
duwueeFoum5I/RRARG7TLlS9Zg7ojanJrgh8v1PEpIeU20e4UQzRJ/xmiWh1ycZkY2gNshWeABts
TktKvH29NGHjBTW5UFS8rvAgQOcL3uSTs+NFClsxETduPSDqKEADFihqe7Jk5+71PLaQXdmZzBaU
IHiRwTV6clG2Fr9s1xas8AkQ2v0Sy8P4S49GNJkzJsycIvExIrDxOwtP0dn1uBrFJAbEA0lKwwC/
HZcE2Nh2u5gPWpqnyRkRU6nIylFP6QRd12dAx0VTQF9B8rx0GGc8wM2CjIf16jDKgLUXgwdDG/fZ
/A6pYLT6QnA0c95vTIyfcGXCldCtEDDg9pfXO3fj6I3R2uzCNTnj+69tTAFWAdhR5QBUiCf/ubai
V01fkuWcNYAQG1RDiLGVaZirBC7vAFiFcIJwugvg82OPtfTzkwcyNIuyVIzx8+UleEqtoYc0+mML
c9EXsGf/jGByE6sOx1cOHMDYsJ8S7KrnjvysNetlFS0s+NJgJs5E6dOk6ZDpPOkSsic1TU8LQ5k9
HRCYReUR/SB3SZoojL2m5sBnDw7XlPjkp9T5RV23mdt4TH7/18hkSaqkz5uohRFPzwztX6cRR0d4
9euT1WCVXMr7Gr+e4qXMUxN0OxJEqpai4LsCP+KvGzuTtXADvwnLBPzuOlSBj6+JLZncimsXyZBn
/cjVeCaOvR2EFk4L4xljlxiK8KfM0heWfdbtXtmYuHSsB5v6Acby+oq0PJAfiFeg5V25hN8ej8cl
qOodtm86d+M+v3JcmuxXTofb/eSv7J3yTM8v0EjavO/17fnyeGizLvJqZBN3nw5Z0fqhhtDyGJmi
vR3A4bY0nKXZm3h60QvTQK0wmsAuib9dX46PxzAX6t9stYmf79GWDBldLM9u4+4T+3R6rsD3QBbM
zG80DeRnoIbkgcO/XZQhVJOikqRRmTRBd+QPGmPO6RLL3pwRTkJZDZc8WOWm6LoGLCOBmnog1qWq
1RscXkZgASDFQhwx5yivzUwPTYYOs76GIoJq+Su81S13AXg8t6+uDUxOjFO6ClMNMAAUzCU/8+9/
gnW/dCznvPG1kckxcdK26jsWRtgIeowlEY6pLR+4tauXq/R/uOevbU0OSpCD60juYIu3uK2zSu2l
cH5+SVADVFALA/Ji4vXBewRW5w76HoOGPlIi2sGAmGjhpMxtLxBfSMggIoOj/bbnXTmWSm6CsHAE
AS+gd0Ev3pINsjE0o8iJwottIIv6+r9YRM5FBfYc6fdpvn9g3b5KIatw8km6I+467axu3ezpCsjD
o6T/Zcyadoel1brTwBg9KJh6/mt2sjX61AkcJlAFaFHoEkuClwStb2C30y9H8LtdLug8xB/lSgU2
VQKn2VJ0+5uNnb4Crj9gsl9YaKI2SooPwEwPJq7A19dKD3eKQZ6enp+5/cvFMzzjsvr7eL758fq+
sztCVNA1O3adTE520jhtzGbBeB3CMnor47MMztwM1MzrPTU4LLdzClCvA4aYLI567jX3C1L5v9Yn
x15qeD+oeFh/fYX1jcmF1LFl27U+1miTewHnra8n1hLAbTbWuDY7WW2oWnCVXMKsA1ow9W+yhmDp
qODyeG5nD8/V1E6WtPMzkXULWGFl/TCykHYEz0jOWwhiZ3MI16OZ3JdKWdVM1MBOuQYnYkp27XO9
kyId2Krj3wUfKs5dztfGJrdaWIUVI0UwJu7GRFkbEWHlPGnP32AY+2yN4M3REa6PHd8dRtxsYvkp
5UYO5oz6GUScKsI8JT+gAHX1l8v6/HVGqWHh4pXGUPFuT6P+ijIwCjySPHGNldPKUqi2/wnx3t8j
W0GSSiGqNfKBdqtxKU62LT71HCDoLA1jg/z5E4KsHDLAxSozKsAtSz0wVGz/9ervZUxouWZCL5l1
ufxd9HnzzgfJf0AaJCA6piAcgXejtI+RBCoN/phtO4jhnFLLM723wjZLqySu7fxJLIGu/QP4FfVU
R8u2/Xiz3uGwfz3g1UdMdlHQxWk4RPgI4RBtBTSzRi/xLjxruxzWXNPb5E9L1Iqjb7lbJ4AUUHNE
txueSLcRUt4qhZDlA1K6WZPRkRiKIpDKFo7hbLgncAKLGAxyVKADvDWTtWqKJr4cylHvaH61B7sV
Ac/QAa4yFnbebCB+bWriWPiWEeRYScUTIGqDLb0ltke53NI+L0oAECZPQLNzUU1Xlxeoj+bip2vD
E1/TqCBkFYZMPBVb38DpozIaBpYc2j0QDgpcuKR4gNM0FlioyRutKAMf2CNlOGVlTqT+Lahe+sDK
Rcl66yJAk7mCiMlSyWpmaGgXQv0bADz8fQrdTTqxD5qqYU8bTTJKy/kD2qD0sMTQPXMT3ViZ+LVI
rLKGx7vtFEgX94upaQOVl8GMur/93wp0FYq3WGW6v3px2sdeFLAWSxKvTE5cGDeRIuA5esogN+JE
gqkNr6WHWjva7dyEZk3xArB1KVJHOnu8uXDe7wd8a30y4KzK6y5vuPbENvqA7oe8Ekwn9Ukm2lkl
UllZFSG/ASXTgt37CwR2VQlUZgLYGFlxEnC0UV+rvZoCltSbUbNmlJIM6QDUZmaI4d7rL4VmBi7o
w7qNJEGzQ1OeAeW1qpQ6zd+q/j+kXdlypLi2/SIiGAW8QpKZTmO77HK5quuFsGsABEhMYtDX3yXf
iNtOkkjCfbv7vJyOrp0S0tYe1lp74z1bCQXwcyACqBjFwLG+vyUfIlw7TU238Nvp2f3V2Y+yfWzk
kWs/h79kgOzCV7yh4rglD7niJs6NLvYgtxH3GjagWZreR57RRa0IhiluXAynpMd5/qH1kAm68fj4
xnczfRgNyBJqeSDZ62zf9ezbxjdRD+K5Iz7/PQsPqTfDmOP0T8+y2c3s1i3wMPKIMJA9H1PjyxyY
lO82cVLvseWlWYjUQD4BJaYl9VKWI2+MYZye9ZOZhq795HbTITWdQ1f/pN4/lrtvSHVPS2jyf/XB
R5z4Xd3dFPLGGu6sMqyaL5MxBn32bM0HYj94ebMRWql1X/uBi+80ZKC0dToQgHS0ftS+lh1ykd1q
zJQbt/GCCAxkLI7hv1ux+AJuMWca5Dyn57R9KZKvLvSeUQUFD7+o9xp5dkEenHcWYE/YgurUNqGZ
3GndEzUe2/KrYe719J+NM7HmnVzA+ECYQDMchLXzV9PJZe1ZqTE9+2XuTRGr6iJM7cJ+9WdP7pnT
/OmBDX9onSaJdGO61ShQkmhjv46lV20UIZUv+vAdQHOAbr5iVEBIDqPu3lEGHy9p1mVdy9s+Lsu9
0xx/zsUhOXbgwdhR/sma8Lst8BWBmwEQCZDi5boxaHKak17Eha4FpeGHPvPDam+n88bhUodnsSj4
P0BCIECqKjiLxzSZOpBSDFPEvRheUm+u9r6vWRtG/JWtg+YtwQ5i5xTt+PwzCiUnkIpOxq3DtSEk
1lyCdcAG+61MyrrfOVRj1v2EIX/lLQV35cm3Ms8/FAMp3TuecNBYvNbyZGD7GO2G12giv62+duoo
cdz8p+dQ45knugGZocnvwdnvhH1vjWMhdo1mNE9Vy8Bu7Wvuv/Aps/7ymTe/nN6UDwASF8+sMNvH
sp+1qEwTTDexXav+OpjTYAXC4iXf1VKMT3QW1QM4SVB0pK6viWiwxuaXyXjxVs1J/kyTrGSBw2r+
mBTSLsNaOuTOqvUmi+YBIgNh0+bZj6wwdfTYBnSSQaMf570pu8E/ABFXQkh14EX+bHOWccAp/fmu
tVvN3me5qZ2Ay7HeSEJ1aBbz3tKhx5qXj0OlSXbPcg1DaKQ+p32UoagIhYIKYsOpnhc/pDvwn6Pb
uTdUb+Yf8IMFJDaoYDy0WOu9MlqWTdRVfIBuJ5D/eVRiVtfXtDEHHdRUcN52lWM0NOx7hqe5zPqu
Chphkm8QcpxE1DHKgW8Fce41y7lTHMU0gy2QCEjwDjptKmi2Nj3f+R0S3qhoqJ8EUFMa/8lZyuWN
wN6RwBlGzH2Zp7Tawm4uk0V1l8ByVXM3Mawa4ovKx3y4t7lJs84cpzGGUDKbQmMeeIdKKxmzvS79
sdwlcBpPouVQB6tKP//a897NsSEWJuIOguNTGI0/YHbHbFSvSV0CO+QWEJM0MSAFmEwD4o7YFccm
O7Mm3hCVUNstwprkFYBuhdvfeYWLwlE+Q2YgTCxXyRjhMbqDql0VtbVsfolEts3ON2T/R6tTVuzY
4OXQkh2hJKiQ2dkt6I1wyHlVaUdDlJXYg8TfTofeb4FQtMpyYgHwm+7T1I26vtNmJ4WA+iRnzAR3
ulTWAYTyXBDq29abN6J+dXkXLgTEIlSXFTcGsnILF0Lnoc4Ymcd4JHXYjwdiZfuh+aOVW2DjZY1B
fUlIoKAgZ0A+0baWKaqnoVEm9HSKPZoaT1IjU+D7HdlDHErH29AAjCumngYN85BkQxdpJxJX23N3
bkBn9KFxajd0iwyw4kGhJeCg7g3FPgRvixB2sqaC9HY1xRaq06HlYoRfScjf6w/hIl7FypGZYntB
AQX9CCpd52d4EqLjIrdlTFxnj1GoYeb2J9ERVD/mPxjRu+Gw18wpXgWiUeK75hLDLiUZbC5TPeZA
Bj+IxMbInBqHt2rn4QuvpBtaGEAfXV/j5TnCE6TaFMhEQD5aPhKl17ljN2kyzmvqR44Q1RHvrTjh
Oec7DkLMRhKg3tDzc6vs4ZMhh8RgD3dxbodu4viomR5nNHfDNLXrO3/QBnRhB20jsVtkj++fDwwO
XYeLBlNGX4Rw7ogCXWtSPdadZL5xCHs1e288TDmkF+xEyntGjD4sDa3ZX9/TlSujZNDBBsULr6rn
KgH74Px0DXPKuGnJeJqa0G/MSPeG4yj8R7DCw9mG3uX0PPRAv1o3Oe8wE0xi9FadbIHBlpVltQNK
ehedJnT9Uedd/A7EnJ0/9MyIIc+vhwNHeBW4IxkwLoNBAgGTAyHK35IQrhIC8TJHJYYOIEfmosB/
MqVBNQ5/mty1Q2H07LYSunan61J+68cOBOysandoRpQ3rJ38I2uy+isa0n0wsznZs4o2917K+6/X
N/fy5mNNSgLK8hHUgH642Ns6N+vOFHpsTfN9bTbf+9qyP39ICY6pj21DeoJGy7mNes5bjJ6RUyzT
vr8zMVFqh/Ocv7mm8I/Xl3N5H4D8Qi3AAP4TVZUlx6KyhpxnVm3GvGjswHf6+dhVsgrtqZ827sOa
KdTBUEyDfhZejOXOMcLphOghRjGFjGGXHAA9vr6ay5ATW6a6KWAEK7T1wi1jXF6mch0rbvW8uTX7
DnTNwSFPDMj3W0QEwPcKAjHMiaShL2fMjb9uf5nT48SrHwBqnPoHSkaLYljrl61joWsVG9PeKcY5
SHzMeyjeNNve+XPUQdTGltB/0cf9kPKQzTf/5QdAph1FTRQ3MeL8/Oh4lWf5FVE7YFc7MaURRtqG
pd6cXFu+GPq3xmhumGvFVPMe9LELhrzb8OgrnxmhF9I32HfVgPDzX9AI2J8HA26PV8O31rD5ibql
Z0PqIkGV7vp6Vz64ig5AlVPXxXovd3zwdKPl0p7avR5XutVyhOgSU78G2967RTe+jFqeRJ05FHvm
or9kSZQWrtu/fL5Ay7UsxBFqZA5Q5ueL9bJJS3CadGgOG/6tM+dDhFPeIaYl5U/GtE+ydNX5Mt8F
fQy0KD2oN5zbSwxNl43v6HHOKDm6BmOnNPHKvZeaw5eySKp7LRlRj+Bus1VgVks5fzmxv9hn00Yh
VmmGnps2y8QbvQFLLc0sTLj/ONP5hSupTzGCo+Q/Zjx77ii45fZW5e7yJVWmPQ/ppHrQli8pxDCy
yYP6V9zoTAUFqMf9w2lskyIAnDnMu8P1r7qsNqttPjOozviHY2XlmFluCxj0mzHQmn8Kr9h3VvWA
OYoBhNlOeZafWANJ/dE1NmyvXB8o0RB8X8RiSAjMc9OyKK2MaI0Zk8qrdmaRGugSDRVOtVNsmLp8
ymzbtQnY16rNjqrDuakZRFZA55kZ7zH6ZCOYXJaV1BZ+/MOXb1heg8+GjN+MJ86RhAdsEiePkTuZ
lL/1vLvvQUvUiuambvKnUWaR+TaOw3fqd1CJ0qKkABdIB8ya/jUbSMmO5Mv1T7xycW2E7ojKVNCJ
J/B87d5M3JpOvRk7FrizhId585OyMSwgdXTdknL5i3tzZmlxloRMq4SNsORmUa1B6gdtyKy8/Xbd
ytZ6FrcToC+CoYCjGRfFsNOHu570+8S5qf2tmVKrhlAzhIdHSwYi8+cbB3U8v5uS1oxZ59+P7U/a
13tvdMCK3ACNrxnCA4rJHlA1AT9wES44dJpAj/bMuKTljpFXXpOjZY2RVrgbZ3XtHiC1RC6Hzi1w
3Qun6icutHbs1Iod2rNj6lbfEEdsCXSvhAYYtYP1QI4AimSYC3a+cQYA90ZaFkZsdUkajp4Yb7rS
SGXQElNgMLojI4KxScfWU0NWMNo4mhGGQj/W77/5tjtsbO/lotHSUp4cvWq8m8s4ts80e8jaQo+7
zpTB0MnugCZUsbt+LC+9GUYTY7ACsjtIwUNY8XzRReHi9cSHjKuB3kiS3PW9uEnJRmR5+T4ggIWr
tDC8AVWJpfpNP1daoWfSiAsTqmYYd9zUDqp48hazyF6hKfZobQmIXh5OtM0wLg8S9xiwAP95vq7K
9kd/QP06thmTjwbk13cFS8jJI0LG2ki29H1Wvha68xYCO/RAscrFrdNQ8PG4bBHW9Sa7zTjBLBeS
gRN9/XNdmiFoiyEXVyN1gMxZhDO0RQM51yc75pWN4UZ20R1Gnn7+vgE4hjAdUFd0VnEuzjev1Npi
yDpYyewKeKYJFR0uKm/jVl8ePVhRuprwUUrWZHHfpFuxZOotO/ampImROkIbCEHrY9N1W2C1SxeP
YwxraqAW6DTLqKyrDJnTkjqxVvf04NQVXiyd6ceqNK0DWsjzS6aJrdd7bX2KuYd3FlV2CGad7yIo
xEnFeO/EeWuDPZkJSjHpFhVmO7A7njqfPhqgwEPRGT4fThLJzbk5zmZRy7FxYlk1TugNUuxF12+J
wqwtSg1KQSqKesGFYotfF4NswC+I3ZQFXD74BRROqLnhlda+F7J3iGvgKpnmkmpf2VDANPuKxLmX
Y4jAYJc3pLTGo5fw7Oj3aAZAwCiNrt+tlaWBWKDEONFRcsAEXmygTabBF7YTF6Qedl6WoctcjHUw
G36/YWolfgVKQslNYnVKQmTxsazZKVo78Z248dzywKtZu4USDjkSoxWxcNv0hpWZOM4asUJ7NOlt
Nc3GJmZD3bDzyAeTRHVIhdkoZEKdbHED82lI9SFhJPZ1hqxgOvV2GtnsH1JCOc8IuAGFZYLORWBV
X93NpGFtv/GeQzQJEgaoO6h//yGGr1tfTxOpO3FWuCDxdtm0szNMJUPsXW/s96op5NroFUJgFjnK
ual00lxNCI/EHgG5/taxumn8Que8xKR1bZisjZ7kpZfGOBcUxG3IJhHbXWJhqrLMGhuDCGKNYxJz
W7rdn3pK9I3s4HJRygqiAwe9QsQsi4iyk0SDd9VJbLZe+2oOvrUvLbS7grzotrAQqytCnGdCOwUu
dCl0zl0A+0oN+pB+n43QGrW6EQMYMY/W3ngUVg1B1ALNXCh5QYXh/EsZjeewbsCXwmPNXsrErY4Y
FV9vSEoslUuQ/KjXTYmTvaM7vAUMsKNo+HCSJ7GT+vyHX1d+ALFx7aEd2+EkRke/TSdpnNikzRGF
7vy+oHp16KpKPDVGeWNTWoZ6kWCsMm2Sg6cN9k8d8MfvtJ7rBzcbyW5o++K3i9bihptf+eqYogla
KD4FhM+W8xDdsUXqn3dJ7FZpEvIU5VRSOV+dchMSf1lPwOV8nycIuCTqCouoW7gTOrCOmcQ9ni/M
jdGz7AfBWw1JUqblvxpOmmeMT20wXYYMGSZNFiN/GQrH2FryEn+ovhYCVITDOBFoiS+bObw0oZ9H
My9OPEp3NdWn51bL/H7npcW+oW5yHDB9e1dUCOtaKBtF/Zzc55XfPozZWNyVhfdit9S6LeH4N9LU
lc+B8AXxGDi6OLDLiWu6IQa/F6kXe4LMzyRFW5JXaf0oUWzZuBqXjyKyOUx5xPReCBmBxHd+NXqh
qlysLu5GvwpJ9csCZ6gV4LpihuJnh15hy30wjyFRBOk+oCOXSpKzlXbC4W51x7174reBIaFj9fOz
D65qOaA6iCo6/NSyGIyloLtWQM5cMnRmq8n4bUNFLSQpalbXLV1kA6ADoz8JKgTuDXQUFq7SKnxm
ZSkv7xI8pg9lkavSa+aGZeLQE67OsL9uTz3fZw+rAqJAYAkfDN1B+LLzT5WpWd0C3fU7Vun21xll
lt1gC7Dhs/GPTHoH6JRe7ozM8p9MfWIb1i+yLVhH4I5CN/wDuhOL1Yom6a22H/jdUKT2HWWQQqrN
aTp0Wf+n0LL8gWd6G2Z+YXy9vuyLE6oMI9BVyCC8FcvenSUqK5WVz++AHvRlYFkppnhpSZJCxxyq
I9O+kn37h9bT/NlbCMNwUKg0I9dD32fhqnIMxRiYkdV3QjLgTBBRRjhOeeCVY7/x6l6GbsoWVFwB
U4QHBuzo/NtSh0HUzYLGk9OMyY61tR/3E8I0gxvGF5np2V8PgPtT0k9Ap7lpbn4x/Ikdr+/0EiaI
mAK/Qk1jQBNRTdpTn+JD8DR6aQYoQ13fSaMlX20NsBXdmRR6wcW0XxNTuOg4s70Okc+vlSOcMcgh
NPY4874MpF+QE6D67r5P/DczlWwvfcgkkBazwIq+fr3+Wy9c5PtPRccBjRcU2pbeu84Hx6/ztr4r
EmpHJYZSM0TZh5p51tt1SxfBAyzBD6ObCdwgeu6L7Bhtn8IgGnBw0jfyXUMG6NvqU7Xhh9X1Ob/c
6nYp7h6gqqoNeL71udclTU4aCx3QpC92zcBMVH9bUj32nU7HkLDemW6ur+xyD6EAAT0qFcCqssbC
9yMXn0vcahI3tkzlV9YUGDTDgC9qHuqJY5bXZ83ZaAvrOFm4z5eiX46wRtmL0ouLUQBo5aJr691B
FVp3glzP0u7TaA0FP8ONUhP68Iota1213XaNNntunJoFZp8lukeHPYN4Z7oRmV/uI0R7lMoSFF0U
pndxeXFkZFuw3IsnQPxC0C2yPABUrPg6JpmzJSx9eRzPjS1eAVTwModB2ikWwPcEyKigcTpR79Pe
HqkbQHwoCQF9A3Dw+XH0Op7JatDcOG8G82DJFqOdcYqGILcBGB9HTHYgTg8Oa2uRYgNkdOnwEYai
4oXOD4IFhNTntruEzu3oZH4svWlXD8ltPuVAB3TPcjAOjfZ8/VSu7Ce0wSCPBsF1kHSXtcq0n/lI
ESHGoilnN5gdvdTC3iOFvxEuXJwSqF8hx4GMKkCYqmR0vizbawzkIDWPdVIccxfvtSkMLfLNrb7Z
lqHFS00az0qYwzGAjwwYffGXj49unW+8FRfbhtUgQ9Qd6E2iLfDOgfnwVCTJ3GV5MnHAhnq6p5w/
M11UGxXeVSPvcCsUzkFsVv/+g5E200ot8TBKUAw5gIxOKvJ7PWWMbTjfVTvQr/3fgfCYvX5ux/FL
lIx8j8dTmic3Y4VRPOgrb6kGL881XnWcaYQxAHWBh7Ds8WV95Sl5MueWzGEN4qEQNEho1LrzYUo/
6dphCzA9CK+ZSrMd2P7zFY1kdp3aSZzbUv/i9VPY7Ny+312/ORfhwrsRohp+PgoggJGcG5nLWVUq
fHKrU6IBw5rRF2m77GVASnRqZj/90SNXPUlg9A6pJfPQszr7uy5I+kimFrP4NI8FrZ12J1aXbThV
9i/OfQtz86idko2AYRm/qh8L1gWS83c5/mWKi/wuoZ5k5DZ9ceto7xyMaLgb/rm+JUtmHQAg6E2h
0oCJrGhIoD57viW1JefWq0rvFuC+KkxsxsG/9LUQPZ/2gI7gtGNzizkLU+PtqJcX96QDBUHrCUtR
EhTJiZteEyUuz+7drkvuXC3nz63O+6ey8urdOI/aQcosobu2S/Vd3xu+CMgslI6mC3x3kBlA9G54
rmVsgkVBwdAFtAyYT9RNFw4F4OpKTpJ4t3Y5IzE8GGZ3o4mfBeob17dvy9Ai/qz1GbiOzvVuB3kL
aAPmrVpBlT8Uw8t/sINnFBVCVLXR1Dz/StJkfZ/bsOM6c6BJEvks/1nbTTRJd3/d1MqlR3r4r6mF
a5mJ4HqVed5t74svSUVe3Gbfz3e9owemOW74yy1jiw+luZBJM6EkeFtgWenuTmufjv2WWsbaR/Lx
IEJsAJkCylTnm2eWIrcGoL6hMi1ZOFoVu+l46x29Wdzb7mxsfKulb1aHD/APF3x5xahciqDrg5Ul
Boe5sfWnoCBM7FozZxsnb0kNQgaBUUAI4AwXvDhIWyyORIGaF/XdJotHM68xg8hJE8zMyfrhe5cO
LgbZuKP52o2d8qVzmU3h1IE+E+qT2c9hwX3xLDydZbs2hYR3gLq6lVrBzAvbCqx0lm8DqcpHwjAk
O2KFbSYIn1LL+KXXLeZl6LNoR2+Hpg/S2dxMm62u2IXzIwZaYmD7wiUpZOjiYlWWPUmHOtotIPzN
t8ENyBETyDSK6U8bG3mRyWIjEeFCKF3xP1yUK86PR90RyjxPpDGkLPt9c98E7E2RX6uHeuv9uTga
APOicWmiVIbk+wKObcwiT1xjSmOfApMzeI9A9B/tFmNWdaYFvfFzaDDdxaLojFXfJf4viutuiyGa
tS3s5sXNO/8p7mLVFco1Bs/HNO61U4V5pqZoDiXUb0eM+9LY4ZM+5d0YGFIYGw8I2rJfO/Z8drJ+
TuO8/J5bWjTMf4fsucTUkWH6cd3UMpbE13R11bhy8TUVqef8a2p9YQGOLtPYoM3OTE4TeA5ztqHF
cuFRwEhF1QPPC/JfFVKeG/EdPpg6d/O4rbw7kbwkRnEYMwgIi43M4gKehOXAEtYC6i18l7dwkIPv
J0mGETmxbWi3jsvHyEKe0TcW/zo2IPUVE5+i0nDSPUmN4suUed1+zqB3PmbecAAfx3zUR8DWuYHQ
ukHk8iVBWP8gmPXEBxBHAVAeN1XmV7YHw9YR/4K0pT6Bqgt+iILtBNyRfMxpnIF6Y98YaTw5N+j3
Vl/8k1HsnNfud5Ls9skj+4PffP37qz/7Y1kCBmEbGTT8Lz7OsppKWJJ1BhoTscDQbswP5rF8hLyC
Tw/TiEE6141dgGXOrV1IFs85IOyNBWsN/Z2lzU1ezztT2ge4mb3rg4k03w4Q+mff4UtLV26sddU8
msNgAqgJXKjHnG90A/pPO+sOjY1qCOyGA5SWoH3pDAGoSkGjT3gWnC+O80/afhedvcsoEHrXt2DF
j/gff8LiKnCjKJzCIdjv+TWlL+7cQ/98N/R6aG0hrVbeBKUVBUQG+nwqzT9fbTa5NrS1sNpkPo7N
3ymBuOnwswLL0Uy/OYXYyLEuTzFUg7CzqgOAyOGduvXhFI/M6svWFFls5PHgkbD1oLQCTLhTvV3f
wpUXCJZMpD+AdgGqv0xLvCRPTYoIOh72DgTkmrsyaMKMYMRZt3FgL70jqmZqFgIgLXhbl1XbUat1
j9tWhoqWqRgXmIjyrdoyspSTQGgCK/DCqhaDIt2yJUuNTqKDmObxGE1xciLhE7GjdKft2t3W3Pa1
j/TR1CJOoCUDN7SEqYb/0bQwfWT+bd9uZGIXRBW1IACKISNlIuaylj0nQucu56zLY/PQPFk/9Ahs
vKB194/NWzkpuZZv10/E2mf6aG8RsRbN7JhUwB43urCsd2WG1tO8Vd68dJXnq1rcp8KZO8ywg5Vc
Rnm0B8bJiNpH/8/mnJXLsAf4eqSZ8MguCrjLAFxzU8tNiJODi/LdtaovesoP3M2evLbY19IPc9aF
rf3DT6El4PXtg5y1vw14qJo4Xt/XFYeJDAqJIVJrwBKw/HMX0iCMrt2qorH7YDyQF+832f3iO/2I
AZ74+7qxtaP50Zb6yB/8h5zm2ldwq7hjp9oEocl9axsRjNOWRtTaacF9RoSAhAPJrvKbHwyVeZM1
pTfSmGg0ZBhpJxwoC9GNmOei/awuAagSKPhjKqvKPM7NKDhAyjpJYzScH+kXcgImtHqqnjASIMa8
3h0voDV/FBsea20X1VQT0AlQ9kfJ89xqZnMtk7ZN41QXAaYNBaA7B6jRDPZGqLXqtRTeT00+gAbO
Mkh1kccbOKZ5/MPZkzmQtyOGd5dRd4MEaCMeXj2HH20tXs1a0skoNdgaIXzpBz+74DuiBIgS9uG4
8UCvXb6PphYBcddCOA3V4TzuIif6T384gFPoKAOBg9fr/OvoxmBmaQKOQ0d7qFhVY6ACs93nLxIw
uf9nZLECZIcGkVOLcBKTsEndP9QWDwr/MW23xLlX9wpVfNdHmobK2+KwmRAc8f1C0Ji6FVRmNPqg
a9Djur6c1ece4CsEFRiahTL+wsrU8LptS9zX2RymQ5sZeCZ96exaAITRnvB+zZqlo2fqlFHPJj9K
Rn9rYN9l1IYYGRA/SEXgKiOHOf9uSOcngv4h/GDuZDvN925b0NCjTLf+zl3t7CYbucX1Za95KR/e
Awxh6OgBSXNuMpF2OyWFusjUP6BYI49IfouQQtV2Y4NXXAaiG8AcgOcDF3vZBie1LpqRpUVsOH85
9g8hgVW0oSLSfnpJZ4YWHzLNhKhtqtHYMcsIGPVTMjoxBDGi62ZW3mmVa4L+ApURRYE837kULP2h
yosizke/ieqEpWMwS/+NUAyVRDMS46+hCB30zBtTsPzHTQjUyqc7+wGLTye1vEVyw4u4M/QfpqYf
hO48lLN2THQyBpNn31NifW/S5jirmWVocQI/SRvoz1BIuk5lhbGmQCbvrm/L2q9CjQ1uB21ucHcX
v4pxYPGg7lDEWYsRCxONSvnk1s5GhXLtMKHdhq4zynooEi1y2YZamQCGTa29u2ua18x6MMz86KNQ
8/nlYB4aSlFAZsJhL65kjjpUrvsllmO1kWGDHuy+dc2nWzoQ5P9oZemwheWOSVcVsYgIMBAZ+2Z0
fzg41t+ur0adyfM0XA2zwUxAH9ha4KcWqxmtwadjK8tYM30WtkPNkZKO0XUjayfgo5HFYmanr+2U
62WclRB2NVnwH+63i3IdSmHggCP8Ob94VdpinrNT4znofpjlCzWPLf17fQlrxwudKOSY0JCFjMIi
fzGaKoGgRAMT6X2VPE3FjUh2pLq5bmXtawAEi8cGoAJM7VlsVCMSp50ceEQL8tR/QF7rQscBz3nD
8a7lSQDG/mtn8VK3Xc210ciKuP5RIhrUsiDBwONkSAI97cO20Q9JVZ7KugnkHJduds8Me+O+rr2u
Z79h8dF4V4ra1fEbUARjv9G1In+8f+rb1ttlPMoer2/syjuqJggoGjPw8qjPnZ8QZIV554y0iLkW
z3n1MJWYXNkdxwJStPUWNWvluKOAilIBpnPjEV0i80Wb26lLjQIjs2XQk78phjuVrrNxqVZOJCg8
QM+i548KmrE4kYPWZGPSzviG3puO6aRauocODT7iFp51dTkoBoMdBsTaxeArmnqi6SYTz7RoA5On
oZSnmW1hHleOvmqiKvaT4lFai+WMDcs76rpwqx7BaUxDvWv/w47h06NnDeyODXT9+SEox46mfUeK
uGl/5fJxGKBEBlXAov16/bCtfRkQ80CbxlFD4LZ4ijAUA4PjHB9LQRxsjRl0gtLQKg+Q6tq4yGuf
Bo5CYTeR8EEe43xFaPRgUKhIy9jBQGJhf/eh1OPSz2d2ylUoHK8SOlli3IuhGZJq6GCE5EHqRX76
YGR3TbmFLlkJn9BKUkgu1UwCwnaxGLBKpq6Cna5IgjwvorbNbwrSYPxqPPD0lAnvBCLE4frHWkvx
YA/MFhwLvOgX7LFKtLMcDTxOsfkIxoAI9AN78KCushO/hwKQvI2PdlkeVfiJfw0ujketUxCsCmXw
2YzKnfZNRiyyNl6SNSMKnQY0HJIk0ArPN7NwpF5Vw1zG0vhSTBhcb9bA++1/2/X3jf1TEcIignDw
KqJ+CJw/6r2LW0Uh2g/oolWCrBJUkYdxOXtM5XVf5B+MuJu3ehZrd+ujtcWJZ3rdaKib4jAOKVDl
b3YKvUm9C7eLo+pPurYu5bA+VGskT43M0WzsoLiVbnmcfuJpZGPUk5AX4VDc5nTf1TvRnIr99S1V
ru6aZXXrP1iuiWVVk2+C1XRXZ/EUdb87EXhv/z8ji9s2pFLmqYvPNnWHn/S1+EdClvTpuo019wQi
NFJnBP+ArCxt6G0m/Lms4q6nvznIN50Em4l0u/+fmcXToXX6lM1aVcV15xwZy25kOf90bboVNq0t
ByHgO1gdWcbSEQLqllhMFlU8ggUdCNBr9sWYqkaDs1VNW3sN8X4A5KR0FRGanx8BoEYAgDJYFfsW
JaGRgKhLMPP6+r6t3CVA7pGRAUeKwtAygpjS1vdHCR+B2nKYORAS6MwQrVFg4jYsvae+iyMNJjCc
noHmPZo0i2vreo1XCm8qYypOossCp783y+8NP4gayItf+nCa87cqfUXruTGccO63wovVtSoRHxRz
lI7OIrKmScutacRx5/rRRdJW5/sxycN0K1h6P9MXK0VPBeEfgGvgTJ5/uayDtiP+V8XQXtzbody9
VScMfQos1K1Z5IQF2ivXP+P65n4wuTgsskjnwh7zCl2PYa+fxkiP8iDrgy/GqbmZDix0NiyuXASi
u2CP+0iGgPlQp/eDgzIM7viDDteYlNWBQw8M3Skt+3J9WSteEPosthKPU99rqTwkSA3eR5+UMQbY
gbp7kKURttZjn7xo3UbJfOWxRFgL5Q4b/BPoPC0cbg9l5sYpcNsYxG+CoUopJAFpdahme7qpBfLJ
ChzMuxwMzP+wk2p6s+IcqILC4plGscY0K/wVu3Y8DH9ETIfPA0hANwNeHT1+uBIIp51/LGtIeJ2l
WRaL/q0GDF93QIUUpwrUVR+N6OsfbeVkoCIL4Ajwb4petrjn0DDriCbnPJZZHbLm1KU2Bm5vJHMr
dxnRIUJoAHiRji/rshD5rMzCsdEPsx8rKXa685f46Gl8Hj2ieF7/2lkci9zNEBjaaIe5zhNJ3J3Q
Xil/Aqh7wzuunHT4ePTdlGvEGVwEhJ7hTC1ka/MYkqeRh4RhlzsGWvMGgs+q+CmH2tj4TKs7+H8W
gRk+PxN2Z1g1eAd5XLtlaCP9N+kTg8YqwTih/3AgPlhausOypsxgCVqKXQIo1ahjgeR1Eu5GkrJ6
8D7YWfhAXzSTkgzM46pBB8+iO6dCGrklDKLuysK5I5BBecYGdBAFusVdAn8tKRyPAUTROtPBN4rj
YI1baeq6ESATQdYBKnH5cYqxc/SRopqFLqwk6V8oav++/lFW/B2W8a+FxUcZ0rQQpQELhd5Fpf0K
Bd+w1d2jZtxBt2CH1C68bnBtSciE0ZV/T/GXAgnCp6AAExhEq/eBQRlBn9uX6yYuD4ClXlsAmRRE
A5t3fqSh+ZNMRgUfrtVeyLMi6Pu3aas3crlxygik4ZQaMLDpCyND5xZSoE4e8zrZl75zT61vObFv
s2l6yKoeci3u8fqyLm8qoP14INDLhTOCTz1fVptotg8MdxWDpB0MeIimL6n3PNBPO4RzM4vrYwu/
7DXBqxgMAugru+Je1vdkCyW3tZjF65DXSZ+1rMY7S6KydPIg71BhrJoyaP0//0Pade1GjizZLyJA
b16TtpyqJLHkXgipDb33/Po91Oz2VGXxFtF3MZjuBgQomC4yMuLEOffn7danYkBzYQnVOwVlYmpA
vMYkasT2KRBBRy8sXhpw2xRDjWEBQxvIxn1rS/sCVANIoM/yZWhMuF4lj20ZFAoQSQcRKvshkmPM
8FKKjV5WzW/0O60nZW62+3x6UTJDNDs3KdLseYyvNAM7Fe1eTKLKqAHRNMDUlTtCO6xxBS2YQuwA
5gbgFhDA088EBdiqfAy4bh+HHqSShuRtgDKrNSlSa9+fxhs3gSsdsIiZ4mNuZWKpi7DyZJ4py67b
o6RqMEphBMlKWmT+DVcO/NoCjY1IvUSuqwJjwWllSNuyrQmLlTVlceMAvBfpDFvxlijVmjHEA3e+
P8DbZNNsH1c86qYAvkKt43qjBGrOZQhCu333Q+QfRX3DKZBEyoDxBHOmXun1ynhvNua3PSRM8OZC
cYfuc1LTXI5LFeMdaj3/FQANBR761piYlWv+5rhRdqhxdaUXoOWTh53B8qWSKLzrG5XwwK8W5Rd3
o/LviKijJrRixHsaRoQdX76AWHYT/tKgc1WZoX7+zRqxtbJma0Obf37x2PH9MICYDgweph+nwIDG
4srleOMV57kD+zcyn6ga4wq7NoCI3a/7EnM3/chDfdJz3jDvb7s1C5QzzAtkHNN5F9TyLgGtqVdL
oDYFQ/KP+3ZuX6LUUCgHj+7tli8lAccrfIpqI6xOokgaZ+91pEgItCFeB2iPS5A+/H8anj3LxSIV
UulPiQ/D0pHXCsjU9lZQ6q+9JbCOtH2vPguyMqeL+/Bi1eafX1icmjLmAg6r1rAvsXAQ/ZdEWKF9
WTNBbfXcC9kxjETMpnDqhq9ePeTCx8rE3WRvqRWjdjdwi1OazpsvDlIDtF9aoItvRU1io3nSMtvj
VxzFkosHIyIa0hE/401KjQks6ZEA7tVuz4YDYT1cxsKaStrStF2aoIZUB2injvyw3/MD6TfyLly5
7NeGMPvci5WHGEMGGxhCE33wzTHqnlbWZM0AdQ0GAsfUpRj0ew/Zh2KDxoEyeBA+e7c7qA/s7hwe
Iz15vG90ZdJoivek8QGdVfx+n2SlkXOlngOfmK1puy1aAd8GiA7nbIs6//xi6ooQ3ANJhqXxBp0n
AAJUK7506b4DydQfA9T2AolOn9RN3O+zn8Bu6JHk1qnddWYV2uJaKWLR2+GJBl0QFcU+kMNcjybI
Eo8Hk1C/H7kPdqYht5ChIgGBxKqqix9YpJXRLUUvfwzOPdKUwS4emkqZDeqFoLOhrnw1YGnpIS2D
DNnKNl+eyv8dHYzdXEtt3KtR3iOROf7WCBl+f64gORd2A4iQ8MZFPwbCYzpGV1ulRzMb9lxRPWaR
mwSHMXLvb+uFQVyZoC6kPC8KJQbZ6Z7n3vPkJ45rmR9r9P+fuHzl2M5biwotr0zNp/pib/Ntga5j
SLzs06RGouNTUN8HKIhwa2/QZTso9qIU+61xcW1ndm59J+AMYQtovapnKhJ5UIYRtbUdsBD5YET/
WqIc3cyAwY0KDlOTR3oMvR4xY8xY0BlvIPLK7C34PJBGq0ipQERTA5bnelQ+O/KjWiQ9MO4tycSJ
9Mh+3d8LixMH7Z7vZzT4DCnnI3HC1MQFNnTPbtPSt0CZSETZEYfUuW9oad6QsEZFGV0wqMtTO0Et
B6kXk3ZA039LwmGTFK9q9j7n17j27+N7pMdRnp/1I2YcyPW0JXnUh6GQD8DJd27NkIwzi1IH3iT+
a2gSiPQuLVGDgmye37NiPeyheAAmKiEK9LbK1h7St6ig2QygBvgflUMExtcDAt2Tr0ghFAQbQS/2
rOnlNss4g0ymxC43+Vp37pJ/uDRHbbtehcQpM2CpAiHeyT8Z3jfC8ZX3TY6zgTL+SzoXvPeuBket
1oi8pDbEGJzURUaasySFavNfch8CpIaCHm4l4IUBpEE7x/UMRhozZFE9DS6QXdATlDJxo/ryWuGC
mrgbK9Tdl8VBEgoJNPWkt6i3QaXSc6BZfIKoHtO/3T9OdEMDbYvunpOjSkiZGrZiZs+k72oKUrIP
+YPP9iGqak1HgtiJHvLhmR8f8LJdq3bRaLl/7KMYCxIrvNxvipdBqJYCON8GF/3hYJYz0s4k4JiT
NtEBXb+q9XJ/vN84pIub5MYeddQyOVNCLPLginbSPEuT0UFI04Jic4ZaXmb3zviF/53QGvEns0ls
Qzbvf8K3DOG9T6B8ZTfnnGoJsj4q+56oxwZNPnnWmXnk1GhZjXYKGi96Ljy2cWNU+bvcfI4A7U3Z
BgVDXc13cfArL00ZYoPDrikaRCdPU2bHtfSgMtA7VHu9YE51U24amdv2Yq+PK/WA5U0DxJKKrD/w
B7S39xpZbttAGVyoS7C6Z8//VRsIw+LvQB8qa+DtYGvcnzfK8/+zcoDkfbPUoqRDea9i1NBjyTOD
OwDmJhpFXqKg449iSHowORueMk7gfEPT+n2zyzvmwi7lxobSb2Qxlge35vG674ww6y0J8YHonVDg
icXY6plXrrD97tBqm94HAZhGQp7IvWQE8lsaA/Ur9XoIJc5sl698Hd2w88+sKKjkghVTxqOPClsT
FeJbU4elqMSIyOHPpHhAfi9RUXXagKNI6RlSbb3VogPNmvqP3Zl5Z04lArJLPQQTRkQTqo/VkILO
imSwv4BpRPYg4K5mhqeNxPcTyN6ZjLerkDPgDkXhImvBgQNiakOSTsJOgVi6fBrzbQFm5fuLtjQt
eAUBdIa0KphC6JCnk/tM9gq1davhIYV0URE+Ya8OYqjHXQadQNcvSD/u1+TRF/YoWrQE8AGirQW0
QfSsKGUGlTSmcyf2peZye5LtOi+tIUtNof+7B8u8ArAF4jLwlKC0QwMFNC1Fq4Oodq44HAsxIF3/
EjOWzCMrv0OvjPi0MqVUNuMfezN+FHAW8M7R9KadyGTSxAmdO8Zt/jwMPm8WsIsWb1Fn0SZkCgmE
bEIs5jPv98o2yaBfef8bFi5GkPQCAAQmTTxsaFHoQkwSvgq1zn1SAx4ZZpGwaKJkfiZTpSdrXbXf
BUfKTwMCDEwSfBwLKknqqkgmrWWyVO7dWB6zh0mUmKdEaRioF8a+DAqVJt8OLXa8UFSj4TdgW85Q
989GrTXDceL3zKRCZFEWRn30QLKF8LiwWiVS9bYp210bqmfoRgqGwo+yPilg/O68ItNLDc4MIreN
KUD6s+LqwmbagLOYHrqf4tiIpAV7tyWyI1LBdSvA30hCOa24+KWNDJ8HKhDUQADopTbyELClH6Yx
0iJJ9gr+9UeR+VL6x658qIXz/UWl8/bfGwuAYSAOUF+E1BgVuSVq04ObJe9d0TM1cQOt0o3GQW8r
KEjR/+5AOgg02OtY93qqMEAVr5XRaVjR/34AwmLI66IYSKMsi671J4Upe7cULW9Q7bYMrFkCtsgN
kB/uqmmThdsUlXxZ/MG2z3kLguNSBl3MWxb5p/uzsbTFZfA5Q6sSqg54Bl5HmFI2SZ0oFb3LeB9l
+2PUjnFBKpko+cNqgE6lPP4ZNwpPqIUDuA1E9bUtkI2lfZC1vcs30RdgmCRWZMRg4VH+0TGFDgXg
ll9BAy0v9oVN6jb1q4Evcr7rXcFjfgiqHXl2XuAK9bd5UtuAtxhjCzYdbiBeNhl8s4qWmyfw5lSj
j0WbS80sWKSvBz0VDdgsuaZ3U3EnRpuy3UvJIW6PUOttzHDQc3TpVMWOi+BCJyM7TGtMTIsrfPEB
1NGq2rQUx3m3CQFjSklKBimzvJMI8vAW1GJKJq7E+Gsjnj/oInmCK1yOIhnLHI3cw8DVmzLV9lK7
ln9cvHNxgP/MLPVsYXpIqGkRZnZkaoeLS4PFq7yQNyEzEMjYIVsz670FViSRVLLvH5v/sK/+GKdz
rN7AK/0oYpBNYh1kWS9MZNvVN3M6P9fOStC1vIJQRsRVP0s2UHuY8Sok2WvYUtL3knWa+DkDvnN8
ErwXbcXU8qTOxIPCbA3vzuvFCwN/4EO26t0++9WHBxlM1R5e75mB9jXkwnLP+p03v/+byUQnFviq
Z3L8m+gpbzK26XBIW9xdKuh2LAnPpQJayzqjkU5y1LbZtI0T/Lpv+Juq+OZwXhimrgLoValJLvU4
nBMY+J5AVXmeWMBNCvhA+MFg1i/OI8KGELPzIZOx6ftD0aiOhuCubyIdsqSbSHSD8lSyz7zXgv7Y
Rq5rQFKt5TsSi47arbwoZ39x75OpKKEu+2Zoc8wVuIWSjYoMm987DbPWs7g0NUirgeVy5tREuEf5
rWDo83aCWIUbaQfJCsys1YW6IOmLJ9myD3lrIwEvAJiHk6/6rFUuk6HxYfJIrnknnjngBS/nBxCZ
bStgT07DZPeCM+B9f38FF44G8DssmoDAsY7XCPWV6EQOuIKZZ8NOp+3gPUrCBiLoxigeS2mN4XDZ
GIQJQDeM25Luw/DCaYiZVMI5zECA7PhCD2UCIsc/WPTgZ120En0urDTG9q85yr8BMs6Byl3sXY1U
e8+2lPG/mrw/BmgARTRIErTG2d4tklovWdkcs09/69vShB63fo2Yft6Y1Ma9HM6357m4Fkqm6MV6
xHB2EulWpuobt3Lvl1MuUiyEJs46/HI+evYAhOOVGvkWcZP5pVGJjVE3R6YhSrNRcVK8gQVRkwgk
T3WsvGrLh80hHtdS1HT6cw53MGD02QGdh14kuh0X/Mu8j/417E02P2mKVzwEYzIryDe8oqv9GL93
nPQLwb2ylaK6yojUZn8JvP7nG9AniQ8A+hVaUNfuvBOLVgsEbNmifAz4J9TSIQ0u+74u8pv7J3Hp
RpzJXf6YouKMqBxyrRJknI5SOZaZ07yVyIeOYb1nmW34o5KM6OCBh8VbU4Ff3Fh4OXxnB1Dcojyi
EHteVXEMDLe5Shith1bxEDVrW2whrJmfvX/MzD+/2L/1kBXRqHq9y46OGo5WV+9yfSgq0r77rV21
x3anTgTURMkI8snsk1uZ4O/mtZs9fvEB1Fo2BRdViRQgGbwZrM6F/EZIYrO1a705HSVLsD4YMhmH
iCWj8dAlTqMPdqPjFZE7jytrPa/lzaeIIrrN1Tn1QNO2+N6YtqgmISGXPAzQKQcGhQWZaGUk1VsU
2Yj/SC0+lW9N3RBh0r3pQWufGr313u9/CE3I+c/+vvgQ6klRxnk+pWGOtNCxy8kb5p97qlOnUSBO
YKdQFk2wIk9KpHd4t/L9foqfuMpqJr2OW6MpLTCAxMcAHarZX9JJ/fNlyN7jgTcnmmki7xohsKaG
4eAKXf4WauXPsdkF6ef98S+uA/qxZkp5MEbTjwtVaEaJi7AO2cAxyOqCPNljQ0OuMjP3GjBeruEH
F8/aXEgEbhoXLn3WMlQ8+rSNBhdkH9FWqKf4cwyibKWffPGoXVihjtqgCV6icCXmLm7FPUSL/V0h
BIGVS432fH8Gv6WEbrYySisIdjRInNMUKWrLZlXYYAoRT3VWY41b3uZtNM2fGSuwizfsFmv4YUQb
dlub43jMbX//Gm9GS/toLX9TmK3F2b2V/Q4+JUWv2w3+7Mzn0Er0tYBgKTjX8FD/862UBwA/KxAF
BTxAxAckH8nAISvgHaD5E/M8UUvH85+aw3+TibsyS3l2D3wcodxgKzPFIWQ/cu+5EzZqdpQAA0tP
BQcvc39RFtf/YpzUCzKPVS4O1GRwlS4ct/kwVGbedtVGVsO1ruulZAwGhxTWrM6Ic0oNrgLLc+qH
1eDmZr9tLN7OTpzB/JCf59UFLf5etjK7du4PcPHcXhilBtgxw9yWkMF/Mr23gyJYqBdVLu6rOpBI
kAs+AQBYWQn3lm/oC6tUQJmCTU/NAgyV73NzcKRmArT5WDnQU6uyA5iPeA9ZXZNJ17zG8nr+mWP6
Ucm1iDQ9VLZdVmqOPN4NKDCpTL/iDP/D8fjXDH0ZJFCKa5sChS4Naf5TrKl6x25Dj/DKT/+9ywKi
cM/MWuy5VJpA2p+fuSTROi3RgPHU42OuBY2eG7KOn2q6gpxpE0IxNzTgjDfSMOmNZwGebFeZbwCB
ZIjcqc7etfqzVDbMp8/85ocdONd0WVx7siyVzq4+jtreXMV0WSzgKKWe6Ud23T42kauKxthvUrQG
6BAvzw0p3kWtShpQHGl/n9i9sk/tdCbUoG/NYOmLzNdDM833sWI2RaUrxVr9f/G9hHtXgEQdGJho
0ThGyLpOrHBreOIbPzpy+y4zYNux7x/d/7Dc/5qhwk1P9rNpBk+4EWOJoGlAKURUn5v0iFYfs0Sz
EkIeHlAR1Uiw1yRsCBVwtRzxR6o4bH4cmIIk4Y6LO50PuZUzvjYH1M0ZMmKp8l0zuOCI08U40DPP
kpj8sV0lQFx2nBfTTV1Gg5crHce2uBXi3IrCfaw9lGX0XmgnLXIyv9hN7LswPaXsNmocr20N8F5u
GXVfamuA9aVBg64AF8YsRXmj5huqQTNI+Qj3opTDpxh2sx1xMIZC5vZdmkprszxvWjpmuDQoUE+B
RhOjoASIwH+o5ZPANgREuG1ohfk25dfKBUt3BUqLLEidZ5ZEmoFEHRuBH3IPJ/jTz7/qYMOCLrwt
Fbv/ur+zlwyhxo5kD6+hJZjuuvIYqVdnJjN3KEtjKuDEmPZcVL0z5eFRFde89UJ9DygnJDUhvzfr
S1GeYYzxPvc6lEanXLHj9twPKUTaOl1tt4K20wpuK4S/tewvu1q/4/JLs9Ql6HONEEuBMrohGELq
bVi+xWucD0vb48IEXSOfpGHMMwaajF391nfHqhqgt2eFiUjU2K3itdt1ad2QNeWAQgAiAxwA17uR
Cb1SYHJmdJsAaZwYzz7lkW8dtW+dAJXCv90kaLwH9Rv8H4rdUNq7Nuar1RAFAVQwRQBWKqvjP4WP
nCdKvHJv3J7pazv0EVPjKAl92GG0baN8TMpbgV7Qp/uDuX3NXBuhXHnTJRBgjICMAdKh1HnRY7dM
PrLWfSsLD3eYgXjaXP1BNpVOb0PscGQ7QOVdaeD0Qf1C9DPw4KQ1J8bwa0iLdJv8jQ9/MuNLKu2U
8eeIDEIRMIYE1EApRk7Q/AjCXyKgDeM2UwuHFzd8bvi4afq2h9LEyrTc7t/r76XmHmjxUFJ6oM7S
/DROj41TG51M0Moi+yuo4TVL1AKkAKqgXQaWKmUTqJtYKs3Yf0Vfns5GLNAaK5i9BWwNRoYLAukw
9JeiS/t692JQTBAPGkYWJwehC5y6MKvueRAGUvbtcwa2INXqa5b08UQAKolEVkeDLQk9u2E3badz
2WeUgY+wR0lpw681qd/GyTLcPOof4ABTUR6mPq/vQJM61PyIOgjnmWpVjiQuwC/cxdGvlT25cL7m
K0UBEg7c0De8VkLOqTVgPrwrVriiB51Dr1duKuOzJj1B6qYoj50ckJh5rnwJXZBEyh8L5rEBzCj8
HUm7KIh+pOpPBX1v0Oxu3yBCybS+lTcrG2TlM2mdEJ8r4MI8kXc7MeYtUNKajVKGWyRc41MwNmvt
IN+cBtc3O+4/AFxmKtO52EY9IUDBlqQxsKzuLidIp5XkKOtfX1+i/nXav76+vr+/Pzx8bs9IsZHf
PUn0n3+9LLCPPA76+2aeHboVtAhkuQdNq+QGe+AsiGwPlmSBEeng26Hd7ATbs4Sn1J4cecOZ+VE2
WVuJSLKNzqu03bf386xCpsz865DduGldDzVflRNonrkSgAnEaiA45YPcinmvnTWI4kKqHGVN3Cdg
IJmhwrTyDBdESli1iuyy2+BdsyYHpC4PmSmDI/z+BHPz9U4v8Ey3A3pJ9KzcpOVGVoiEsdVkNyfH
UQczuP529MkvkZTGaf++DUhPXu6b/Mau3JhEmxQ4ZOb4jSYlU9AaUYCLXHaN3aE6uUfrwzoYiT7q
Wki+rM0RrdPEtQjcylN9chxHd7amaZMIgzcedyv36sKDEFN98TVU/BNMKJuzeSG7CgnNvDPqM4B8
oRs5ul7uh22CbNJ2Ddq0ZlSgqsrY0RCiHTAFeHC+6B/jV5mYwquwnx6gaNa9NFCSfvafV+Z9vqbu
zDsN4GTDCE/woMS8Gwfj43C0jsfMsI6BzpCPknzNk26lUJsj+aZ6MDDvzxHRP3mSH51H6dQSZ2Uj
0LoyCD3nqQcxDF4p2syNd337VFki++NQy653aJ8OVrVPQmv/yluaaaPvR+d+PQLf+XvcKmvwxMVN
f2F49rIXpQuoACE9zMPwxBm8nh+056qzyxjvf6sR3u5P+0KWCaMEQdR3X7SIlqBrYwPoO/KQbXDC
UjLtO+3cTyDvOA3+wXtVQj16CiA8tjK1tyEwoMGQeAIjFNoMoEN0bRNExEwfDr7qFlhRyTwXdu6s
DOv2br42MYcyF3OYhVBS7j1PcVlb3AJwa0ZWaDJ6R15fUU1zRGcVirFmkTqpACK0QuIzijsYndHr
vsM8VLv4zD3xRm5hgzrZwVtxj99VCerMgMgVQE8NEsPgXKC2qMyVI+8nNUYJjvxuF+iaWepfgQG+
cj0hKP9buZWRp9Iut6VdH4CGsOY5SG2fsNZTYoROZAzkJNkViczoESzZJCbz17f4V2GHRkIY/RXw
Rb3fSZvkwGwa3bc8PdiU4Ml/Zix1ZUSLO+NiQNRulNMqDRmlUlyjsPzHc35c6+P7LhBQUwZEugp6
RhCEzoq01xtDQZm+STtFcRtD1IWdd2KeCiuyMGPm5MQfgTE5/ra2udfaqoi6y61gF5DGbuwYi+g9
8ZgHkHs73kO/fq8uuEDUavB6AbZyge4hUrswU5NQdaEyZ7bmR7VRrGnPm8R3k1D3Xu+fkYXUGLAR
F+aoMwJzaTJlkeq2JvrTAc23FBN5IKKZn7kRWpEdmIipiWLct0s3b86O9coudVJ8rw7ESsAwZVvd
Npv8ISQD6UAj8FpuOrt78Mz7Bhf86TfaWoNoBVhJ6N7NqYIQd5QMquvZkSE4zQ4La7FOueJz1sxQ
wagA0TBkTWEGYaAzbPxHzY6cQlfe749mATwBbRaAx/9vONSzI4HEs1L2veq+ZRs04FjxIxCxT/5B
3k92C4UMBVckkprv3Jrh+RfTRwfMc9BNRysV+FqpAcoI5fNEGlW32Zdb+VPeJkZlioZij8/xD+l0
f5jz5qONQXoB2QsRmF+FZt9hI6/k+i7QXKE0Q5HAQ6GI5qM9YE2fYymaRfb5X0vUfPqNEEAML9Jc
LTB7XQqAa93XghG3z7LZczq/EtLNLux2YDLULcAuBLc9b6OLm6lG60ozpZnmZvvoWX7mjTXJs+WZ
+2OArvZDSJAbvdmAfGAcIMOf/D1riSubfXnW8NCAVpYElkA6fQ9QiqZ0cqm54oH9LLf8z+o3iMxM
/olfeVMuWkKUMINz0KSKJNb1hLWpJ7ZK02su6DPKp+iHAvk0C8VMsDtPn8rKtlt0TpfWqBxHE8td
KHmthvTcDBdDk0z+6D9yh2qnPLCxXn1AepJPydoLf+Him0OhP4OkbvIIDcwez8GsdgSvwbP4k/vV
rrEfLzmoSxvU5arlhcKFcachoA060n+iI+xY/c6tZoU8Y6HWoOIOR+8PXqNoPKJhB1zoQYUpzTzX
iGuSnPrzhj+Nhi7p9Z4zt+ExOd/3FQuJIhgEgItDLgZNxjSLZMJ2GaM2MMhuFVLaAZ6k0q7F/Rmg
KgyeecJbKTAAgg7BUr3d9V+rLCiLc3vxBdTcQnvYh5gVvqAy0ND1SBQzsISv2pY3rw+8AXKP9+Qc
2Wviire+BDiIuXgGTAmYm0TqoTaqVcqBDMpzFXayPH5TVtx2+s00vXV/gpfsQC0dcwumxFki4foI
VnJZ121RMy6rFVvEoT/KyVccUL51ZsEP7EqAMP+2Kw8pIrnAIYuBFwLYqOjmsVGIIfNRxLybMHDC
cV9lRg51BpMXWmEl3hRv1g1peFDWoRwF9awZQXs9Mj4APGacBMllpgeu3LLFTo02hUYUdKJ5zKvn
/QyhZBIdWMBM/OdpOEk5kfgzojRdEezhJ+t/to7iPReJPp05VLDx96/qM88dTX3uK51Fz5O/Gwco
jnmW5xttbTRoXpAhnQT+v5S0r3FCms6USwTmKWpg5yHeCf4KQufmSsAocYUirpyFDW/uHBHyLGk2
vyizQPXMsh4hdKogjRiBOMFMwqh0Ar7wzbIdvZWds2RZFWfmf2jQgOx43lkXt50oDWAHZCrZlQcG
fd0D+OV9gS829YBJDiUttZU6zh4lbVwr9C8t7dyhhMQsQiUUW6h7o2eq0oeCggz4DXASHGE8aGzE
Wyk7CxwpDmlgtfkWROlydJj8baQeMy3WS+7A9jrLOQGjTyBL/tLG3TRZdUV8+cS1QGMWH7zvxKop
gKq5tpj8Jfkdloe08dDDabfJu5/qnUTaWFd3/Fu2lcRHVp2sMCJeb1XqXsC/7h/O2zj+eweD1UxC
6g/NhdRAZRGcpc2EdBykbE94P1XAHoNLsi0L3ynqZjSqLuGNuBK6TSnVj00ig6trLJ99OW0NnvNU
XdI8o0+z3+k8QujF5HojpEpIeCEVSAk+PNJlyrC5/923AJAZa6cBmYZ4FkOg40kh4Ht58tXkLNRq
sgHFX/rAM/ImSKBvEALA3g1QzBO8wdIKnDWExIUlpdHfilvDXSmSBJliPAbnTDLt3LocQPmomjy3
iCDl0HD5Y4QjK1Y9AYUJKbGSsdycAuUl5Fa8z23yBaZVvNxBNQ5RDJaOBUVPFkq2Yv1zmtterwtO
z1kda/eNEZ77Zgs4puT9Ele7rOYNce1gYRZjhmwO3sESLckix7nAxnXmn6NWU02WQbmo91jPHPMu
sOuQgyhvV9fOFHjilg+YzkJfCWmjqTBUCLebWl82a+HkzdtCBKMKr0nQdoU+CKJ+yk90DXjXo9o/
V7GITFtU6zIbS/oslm1VQj5aLSCFRtyUqq357ARNtDqzmjCKNurIryEUbpME+BqQzaOsDuEauA7q
vvMjNixAseGfuWc10NP4MP5mQcw16WgojfDOEo2+N7PQFLwjJ5q1bwGak4slYdNjkv/g9zz6vwsn
hd5WQiJUx36OnS1F21wyFW4nCYamvShnX9QVZm0e5/CUWto5WYneHNzTILae77sLf5tKEGfI0x47
6sWTSeDjvSvs08dWeShFjdTNW97/GnfRZKfytOKHvjO0N7bx+kSFCn+CSeTa9ij0PLQNCv/Mqw9w
Hp7hP40MoHEkKLatqvOdE4unRrJYz+CN6jN5ZJ/6F9EcB0OKdpyumCJPhJPkpqrRe0bHmBr499ec
zu2Fj6W9+Ej6QmpLSQnK3D+DLlE7MrU9CKagbP2DhLphc+RMcQdd+TfBd5RHBl6/MjidlVaW6bsw
RE0VmBFwCmcQ64zfuJ4qAZ2hfSup/rnuYzN/HMuXrDQH3/ZyXfZ+Ncy+K+yyfc+miAjiPhh/VKwh
c7YCXNAgES6zkWPoTOgjQlmbsIWZdIbI2NOI1oSHJDEj7wShDLEymdhpNcIlpvQo/ESF1HvWnppo
U4FKokFyl/klyo8BKAha7tBup+Zd0cgAmddwEz7HI+RYsm0jrWE4v2nP7w2eyiOITNqJKYSazvKh
li00O5J6eAr9g9bp8TaMXsuSZE4av6KlCZc2mvPfs1OUO7FkTMHebyxZeuUHY/wp+xufeRKBDM+3
ymi08NhafZS9hAjVE7wNyYYz2tDHuXtED/uTIlvgs1c+PHGjdOck3pTZESjDYNYg38uKJU6HrNgl
wJWGpGM2vqoXKBznL1llFIpZDrvKDpXH4g1NKvdvwoUbHIUmGQB9hGjIrUhUQnxU6sZnGdk/N7El
lzqw8aW/ARN+ZwCslRA+tNVGHw95g3Y1E+1vtZ6hn2srq7o8HsQ1UY+la+nqc+ag7sKJJBnEjPra
88/jIRXR9mvVsdGjiB6wJA9emlEXRVNkY0Pl1+g0Fk7nlWXKfbUJP0ypyPhnJiNpmoDnqNC1WiGS
bIFZqcpSgo7zldm/ffIjNkb0D2c/cwiDnup6uGjvFsSq8oNzwz4wuHmiaTgEvkrqAniKbKZJNON6
JGBO2nIImjsVxzEYN5q6Smt3887Clwj/NCLN+TW65TqNCr4UWyE456rUg6Qv1B6klh/sslM4vR/r
bF8riermXH/yG7bZZZo/GHk6ghQs4Pi3XG41fWST2OBLLv9ZMN4a1Pv2aY8vhDApVAZ4kOCBfu96
rtCPpIRpHYTn1hOcKowMTal0QNlrxS5qK2g7s2Y2WdRBSe4pYl6Saq9VVqwArvx1/8zcFilR7Abz
FsJCLJyqyJQjlwtRGOU0j8+yHQPSxL0q1niAs4pFnfc2vORUhH+Pj6AKOt+3fAsQmi1DzVfADQsI
o0TFKh2wGHytBclZLh8yzap8cPI4eXxSvLMg/4iUQ1oTD+0W7EMjm7VaG5nHvhW8O4AxIMhmKY0c
QNO3ngWyOvF0tQi3MAUtwEYXpJ+BCq6YYOUBeJNeoj55DhsuTjQnJiKDuCs+83IqnAe4ISvq6xoo
ngQSIlWU6eKQByt37cJuRhEOkQj0NZDEpbMTTAaMb8hWybkCJGJfr5HbzFuNukaufj11jYR8XwGn
jl/PjQ/K+NL/VIRt8dCp+lpi/7smdG0JWQj06wCMhNw3ckzXs6dUqZcLQZycx2Ta+tFBHLdcpRy8
dl+ey0k0+/y9GJ1OR2xhMP9D2nXtNq4s2y8iwBxem0HJouQg2zMvxDgMc47Nr7+LvsDZYosQcfaB
HwYDAy52qq6uWrWW7L3c32+3CVCkd4BwAZcLRAcFKLPPzaciJ7de4AWXSphosKKexBQdn06XHLMq
Imm14dd6V273y9wkc7gSCq4ooTOCyyQmEostSSQBDVi/xlH55pBkuj/CaQDM/CK5q6HmBbIgUOox
B2pI8wFMlVp4kYI+sYJ2rAmf8ybXa7F539JtUR9zCVlIIPsMCV6DjezzsvYHQYuiS54dqProdyNo
f9BrJn4jo6P8AV9pktmlI0Skf1D1k9E44xH8PKStSSYe4rUK7i3ABd8D3kik0ME+PQkXztdWa4oo
ErkkujTcsZ/oJUQz5Z6UR8/hRlJku/SkoyRJSX2WLoZ6roatXyDNB1m5bGVqbutK06fISB8ALjoR
pDPnqeCHtMrBlXWp5K+ieOmqx5o7SykkoQLbD4nqoak/uiiDJaFWLO89yPUhvBRbEcqU9v1lWtp+
k8MA/hK1H1w281mJ83LoBShxXFpJQjhktNmmkqIGuNx83EZamVgIEtbeL0tGQc4ETh+sBW4WxqgS
14GQBmF8SQJd38pdze/69pfQdAegkEY88SJj5cW0kAH54U/AykNgfOKKmI+Tlh7EOShmdZQ/Zbqj
mgBNBrw35JqkzwOC8Tq0hdbW12DBSwdOAW8PWvD5KTvGhFli3xYRHuHRRVO78SiA4SRO0evSVOOK
75ruFfZkayCgEpBgAYkf22wjtT1PNT2IkeCA/JEUwnmtXDJLzlm8NjEt69XV5sE3o8s/ii9BLRBB
j0k7Im7/kgBdeOWzX1Qi0JSq44doIMNKaWppx1ybZoIh1ZcMhENlfNELRQM1y8CZUSIAklRoeO5q
uQ7aqTTd/PdnQ8MLH71LKhCPbAQ2BoEw8kYdXxoaoWH2xZNKK5B8MxoKnMd0bYve3rKTOJKMgEcB
Tgg3OTO9eRcHY44xol1VcPJeF6GiPpT7URifIHo+KTloseUjVt0KbQFkWIRWXTloQ6vhKlAh6GNm
x8DYO22tfmkRlUBtxYWHdBRXW9onB3Wz2VBuQqIb7V1g8Jl/agNijCIdBSxHemgVpF3Rqkd0ya2h
Bzfu0ZrK15t4ja9ncf9hisCrDgUzZD4YD87nCpVkqsQXI60tUHlD9/yZG800e0GuW6qcFi/0QT/U
vIWeX95fi4Kmo8oOGj10U23UAKkGyzbT8J5YjGKRXPi8C49crqOFWk+ScyQHlxg09qdshIKbonup
SYv+13+9F5G/QN0NCE2oy//E6FdnT5H8uBiKJrmAmgjdtgdJsfrSljNQsvy+b+m2dRxb8NoU4yrB
rAoBKKlOLuIRPZe7dy1xGs9+a99DEwQCduKgCXNfxKYGqb/0FEG/a+uf1NVq9G1MC8SvDmcGKcpJ
0Jo58pDjlcY4TNIL0tO1lYsCGMdiSEz/9xfgzAzjoEs9T9Koj9NLOkboUt6DayoQD2CPGdZynQvv
qNmI2OBWLP2Ab3WYkp7FzZgT7U3/BfFkHSowZmMjBRY6Q09Q+3peWVHxducCqwwQICKxSUmZiTfA
4x91VVikF8DNbCTc/9BLfYyc7+hUEyeydIBLeqs+qweIv9ID7o+14Gvhcpp9wPSB17uXqiFgill6
qfjMIFQ1EtuPaebcH+dCNgUTfDVOJq7w5RzI/SJPL4Wleue2t0AdJ0KtF1yYDidu6xex2qvZdsXq
wt00s8o4Q1WvKyieYHDa6av6TAlqU7Elvw8mMsG7ypT2pk0/Hu8bXbgrYBNU2KCmw4PvJ9FyNaG8
L/rgMGjSCxfjRQlq1A9cGlCyaLvYDLuQ27S9OJhylq8BShdSz9NzHJgaAMuQU2V131HB8VEoapNL
Ana+U9QMhYCr2Jdb0y84AWAspRz15yn39urzMW3IkOSV8lDkeZObIY3T18CPuq+YM+ruC++9miIV
3bUcKDkMvQrQPlKCSbYS5KKy+EjVxqOvjOARCau6UFGM6I1PDtLBijPEuZwjpWgotpAMwYc0hH5o
tUNUxUcIeQ+ZmWcqbgRZabLeuj/9i0d5IgHDLY0LEEWl+YYW805RyqJMLsgkNFxn6TURfNAjeI+a
YfYPCgrWuhmHYIPqTfT3orP1/geIC5cRVNr++QDmSMsyn0UQxcJDOdq2Cg8IaRtCmjre11Bjl8wY
jLOfYKccHB3wUpRGnKAmyoFrwbDc/K249+AVs5w0T42PGQ+JkT6X6hHVln/xmYA6gx4VzPPI4DBO
vEfjKy2iMQF72Hf4h99GD1wgg5S3csLW6npHrUinEzySzNJvzUp55zw3BRK7M40qMQcE5/HO82yU
KWPRrOJdN+yqEDc+KTXCr+ko3FJ74eaTUT4HxhdoTbzM5qvaIkHOjYOQXHK6LdVDW8YkDhzkByX0
MkfSd9uHdoPcfhcJpIvfKRjovX0IBZYY7T8oYJY7XXo1qKn26GZ7o9ETBbwhtaqSI/1a0X3JA+AN
hYc83vPT023+rVxQhT2NjOSCqn5n+a1aWGVKPWJgym2UU1WSJGm+rSpujR1r4UkzIQXBmzQ15EDh
Zm4Z2kpeGasyZknl/W09SDWABnR0lbQsVi7npRgAhUdIjyD6BmcZExIXWukr1RjCoUuCDD7rltqR
kb+izLPn43KtXLJ4fyCohYo3MPr4YQ4Vh/gybMHjcuFTtDkJhhO1pAEtVvOiUgf1gPAtHi0arF1b
k7NgAkvp2ixzO3p6EHpR2aaXUiVqedaUY8sfdAcHlIsPxbCh1crD5hbFhY0O8l5kllF0BYCMWcJB
KWshgGTfhXbIQQBZBLWsDxFg9Zq04huKIfo5QDQU2Ry1utrUHB43KUD9Brisx78C3Xvyyict+TPg
ZUBzqwE6gwr1fFPxpcCFLcchNgqMbg8eWkBHGuVZ5GrlCBHq4CDkpW/yXBqaLRC7K8/LpfSABBdl
4OGF0ji4submY80LwGkeZxeIEhE1etcoqnvyltP2krTJhmaT+I+VXtvhmtTbYrQNo6I86UAg98h4
SFlIgSLqYLlXyFA+1nxmGRAG8SI77lKz4nOzVt+65gG9/MRPHUWt4RrxFixstNmPAgp5AUQ6wSvm
DuGrnli8Z4KF774bXziG0GlFCI7UIHJW7DHkaKNEQipkFyhVm5y08+sOnBhHYw1fs1AfAoIJL25j
Sk+qAInMl6EsW1UvYim7JA/VM7dLSW1CPIs8PQlPnxUR17gcl3KCM3vMruvHrGuqAPZycgwc+e/U
tPH0Pbrn+EElbwX0zC811BJXb++FEz+zy1w0WSbU+hiJ2aX7xDsglg9Z8CfTNkpegDIDKk6VTjzl
CI4ufniuuYOHzymsJLYHtA61h7yw82QFSbpw/mZfNG2Bq4CSG2XVw7Mzu6BIPnUJFFbHp9j1AxGC
73pYJQtZtAeoGg9+SjR1suxClCahVhewRwe0T26RbCW7fBM8D1hzIOtNnpjFceqSsbvSNLc9sb7S
g1eT1/s7+wcpwfjeKTb5z3cwxy/t0HIcGNgBB9CQEINIKAgT0Lli3323vza19ZAB0lqQ/eW5/3h8
XEu/LqWCZ/aZa7zOOqkUymneCeCs4CCsHvBqyaPNsM89DD/AozC0Hv2P++NeqnRc22WZh0LagmUi
xLhbkyoETfZ4ZJuJB3mLjSXt7htbeCDNbLHXqtyHiR5gjLp26MACGzVnj74O/vcqMGYpRTQzxVyl
qR7LOZUwLOmUor0GmRh0BneHusfTllSyG/3uAVE8emsZ7WXP9c8+Ygsriu8jqAhwoqmwzUvS5iZ/
5F/5cR9/A5kzxhYH2pXcLp9FdSVfs+icrywzPgzbp++TEbPLS4+qAChd5AwQnlsNjhd91pTKBskr
gBMsm0bVq5ys+sB0KtxhwjwqTiqg2QEM+DsOusPaVNuJneqP+MYrrcnrjhG5yE+mKBIa1Rp7+bRl
bo/tPx/DuKusFZJgELDOUXHsAnvAu4YzobqANvgEuJ1DanFrebHlXfyPyen3Vx5yevSCXAbzLCkP
QuQ04EWV34ErFlapRBjfCGACsqpoicVtO2kRs6BBqDr0hlSq4hHo2XQ0VcXyrFC0+M/2C1jp+2eT
2T03thj/w6tVBaY3XTyGaEB7eOoL4q2sFfNQYS2wnqaufdwtIUZTtCbYPaZp+4IwC0oFyGHfH8zK
xLGdTEroJ4CcaeJRPYa4R44j3sWQhfBNuhVXESTMefj/cU0ctghWVAHIUmY/JMlQ50okHdPIc7rg
QaosowOB/JhDX/TLCF2dbyypSJ37Y2Rd3I1dJnZQ6z6D4gjs1qU5PqglSX2zDNFlquNHONan/q2w
VmxObvPquP2/TbAr8pqKwjxAxPOxKnyfFGAelI49tdNtDxArMsFm/VlCmhiAkKPxa83k4lLKwOwp
k1owhCfnFuuorOQ2guasUVpItPOylSkk/KIv0WVYDTsZb/L/w0NzNNLqoiSAN39uLA+Bim6zQjq2
f/2ndNuhoVhyh9f4JXbkNbLBxYH9xxaa4ea2+q4dld7IMJVAF+KR+aKibPbif+WW/nF/1RiHxYwK
pe+5Jc5Hs4DWw5IO2Hnn1J/D36Ikibi2IZl8wI2dafNcOUagiFUxnuyg6HIMfyPhhJ6LAvgxMz7T
bXWpP7RdrxH1cn94axPJ7Mm64j19BGr+iGdSFAJKIH2no9XouzJ44KJDmb/9b/aY8x7gYiy8BMPE
ZedVgII6WkXic/RU7bnz/2aKOeJ8aCTlEGE/cs/xU7z3bS8j+QsFJtD+3wwx16jHdbzgN/nPmPRX
4c3jSIiswyN4f4W18t3tPQDqTqh5InHMo/LPkn8F/RgnEzjjODS6GcU88lOFLRanJCwJV36Ffrm2
MacdMPdawB+DAxlpKjzugcFnNmYZFbrQ5d5RCQCgqBq79PRdJmikB40UcsNAduzjqiMcalhCdW59
zqIcsi735/j2eMy/gjkeoClqfXAxe0dN/KbxJs9OoKj730wwR4ETtbjjAHA7trLoRGjw6Pc9EvL/
wsjEv4P1A3CIRQGiwYGijazzjjWyRF1xbsqHdo0U8/ZM/1SUJ70CPDaBe5yvmKxQTkjGMXB1dA+9
C6dCsvnoqzZOSaaSulphvZpO7Hx/zK0x+4Pm1YiSmRC4vuQbZptm6Fyq5VVmnduNr0Ogb1IHg0IJ
yG6YQQV9ALSpFkZuA+nANH9GjzWwiHlCaEmtqHhNKx+g0thG2gcKR71UkkArSBgnUN0u7EjtbI+u
sT9MB3s+9Pk3MUMvxYKDgLQfuZFs7MvsWeqNnZ88diC0ur9rFsIVHaLHGDdwkdCUYrdN0qKlUu7j
yNXDBq1wbwXEyFBgPPmBZTzyJHBFZBu+DWXFhf4w5zAjBJERMpwi2C8BqWBGKI1h3fB5m7itTTfU
TG2iPWVW5Pgb6J6CgqJG2XMwK1Jt8G6x8MzeqA704J2L8KWvZBd/wEX3voVxASPEeEAB0SVugsdn
cEbKJ8QzRZU6krV4EX8IMSQvvyRlE+kQQKi7DcpmXLKta1Pk3huQ2f8OU0tvDxxn9yVRorcke04D
a5JG8k9VaUXlCY/45LdU7WJ0w/FvRrL2wL09K5D/nvi1IQ8qTu2N85MZjTEVy0pN3DLJv3QhR2A0
PN/fKreOcm6CWbGgQE6wSbTE9Xlcd91uUC1areAfl7bjbBzMUshaB5lYQLtdfqN8tpuxQRnJHrKt
dBxtQ4EiHBELm64FfWtDYxw0GhgVSD/DqsJZMX8A1kxcbTWbpofZZEjSohkJb0a8G1nfyfe+r3h1
nbvoxnRq7SxUzzLYV/swhhSelSg7I6pIX8eboF154d0GmnBvV5aZhfP6oZVGlHfdVH/+LeWVrSNL
jO2LVMv9HcJmrRBqzi0xq1eDKC0r/DZ3oVSmCZavg1eYhKiu6ZsGMrX9WmlmcWSgXQPsB3ifm273
QkrTyGhyjEz+xTWoVUL3Tix+lQAxhOJagLTgk6Fo/I8xJhjjgY5FQ2CBwYFPMYpOUvtHyzdVv1q8
nmbpZqegugk+Pzzp0AczP8taVI5V3GK9gh4y2sJODfYI2jWUgrnoKHjPA9CvaCWbDuGKJ1xeQPS2
g7AXcBRRZ9KtxojMTc6VueuNuwpEnukl4UmVb5r6ovHnynsYopWLgM2wTntGkZBhhqagKOG1zo62
joteD9TCDf+MTnb+4Mz+LEtEsSHNaokHs92ihmqtRdY/dRtmkmdmp6119Sri61BvaaQVLm3/yN/I
M5sB2qW4Gl0bD2O+VXvb+xSjjawf+xONjQvQ9MPwS0N/uuqvRPlsjelmCphZbwa/kQtVKlxuy5sS
OJjQnbALN8PBsOPEhFxXaEKLhAQ2yKnA80fBWcWbup2/yastwLcR3nw1pt9fTctIC5/yBVYj2o1O
6eYjQY7LzADp59+NY/kQbf9uM5M76/ZaP+JCGIYdgHo1EDPKBAOeWwbnHVoPsqxwISyInDdep9Q3
48GJRCSHiqmEveKtFg2CDQBlM8TLaM2YG+xp4wd4lRdurbyDisbk+2MEXoJIBUwS3W5rnCML7kMB
kcNEdzzpKrEgr1IbOQCcxcJNaeDGXrbhvJLkeBujU+m/d8OQ9EX5Hx3NyNGwra8jKEeEsApL9zfa
b6x4g+QMufgncaUmtRTDXdthI2dflYDAjWCnc5KX5mV8L7FbohNnl1Z3kBHEIZhD3U63PGcw/0Dq
+Dmw9W0KXYr2w382dpVzf+ALQRC+B8gAGYxC6INiz7SaRXBeaelWRWTmeWT2axXJJQt4+KCGARcp
ARM33zNiAQkZRcqg7hqmwmEAoNuOtHbtWhMXbgBUm40JQaTjNcey2YGfphOqsindYieaJZGceMvb
sq0cBvLgm+p2tJOnwrz0YJy6JOZabm95kP9YZzxybnB5kYktrAM6Z6dZIZzFIKQrXk9YCLpmg2RW
S1b6tAIdR+mK++yFewdqmnA8iayNYMoP+sQTkf9aYZxaHNnUYDNx7gMdxyxflYHnrQbhgxujg79K
D0Y8rDgVttD048uVKxPTqK8cqAJ8nQ5VntI1tuI++qQl8X6pAHBOhD/eQf3wrfTj/q5fvEGvTTLr
NdaCHOY1RhXslE/pHRP6GlnVR3YIdxTQsX30pEMH0bCMlxXD06OCvUNBGIaZhHjIlH2ejzX0o7AO
DJx/JQOwvDaRLPIsvtkYm8w/Cngl6FH5b3wb4GroFlFwRwhsa72S1YEeI/3sTqyFou2cE7ci+1X5
kenTb4Y2AQcxPnRW8sw9mECwmpNoX7oSuIzjbeKAHQavYQ/ETZIZocgvfaELmPyNVlHI01vjjuWf
EO1qA1VpRkFlBMvKabCq3UCUp+Qgn0bzj2G1B21lDW8OIdB/KGUBpzZFYMj/zZdQKXKwGWVwmWjJ
ys1KC9qtqtDErvASs+5vlx/mitnIGFvMhRt4ghFlfly6KXjMo69v+jvozMbimgM1ALOWTzVKJcUj
dPZS0H2A/Os3/qUf1bDvLv6upk7ii2vbaW38zDr3VesLpY5vUqX3wbcE0LkLz1zwqxwDkweP+K6L
N5FmgcqGo5uxNzVh5c5ioU3QWbteASTv5iuA7qsBGHt8QdP/9bae9zelZlaeRgmQ79FRtNd8fBVK
w76/GDf7e8q6oEgsI8+EWia77lLBN2Gntq2r96ldqI+dsBfRSJcM4H3xv+7bupnjSah2ojOBk4AG
GMvKE2pSW5aqWrllmrwXse9k6O2r2/b1vpnJzc22F8xMTetAXaIMhgz2fCKzQemVZISZmvp2Lj2H
SrHpc5TE8pVNszSea0OMv41rTG3awlCviC9RXph6agCbm69M28J4cD9OyTEAYJCjZp7tmlwXSlqF
GE/hFkNA9OCiFU5urJWYF7YCNgLiDAS5SB+zXlwI5TiSe1q59FVOiGxW51K2W8O5vzoLkzazwhz+
QoVIQC6PlavxGZCL59AekTO+b+P2LKEhH0EvmIDRoYwk2BRXXfnOJkoKCbqCtSuoHEgiulICTaZQ
degbLaw8UlQzrr3YLLq4NA3RL8lQc7HdNfFaFXhpTtESj3oJdGJAssK4FT7tqr5QpNLltY4kEIXm
w89YzkxPCy0Z9On3x33rWTFuXFYAG6sAjirs2yLKol5MdL9yx+LX6H/mpYgatyWJKLShBi31+ZYr
zkkeXIYC8n9942+a1ILIecBvFbEzUYtQtRbNeiTpTsaglWvfdxMo/Hwf0pPom0ORid3KcRV3Gd/r
pdtWxrbJMlP9DNCWKEm/hT1oJuKXQiOBtOX4fRKHji7tiuFYB9oGFG1UPqJ5Lkhe70+ZfOssFLDd
iYIM/DL6XJmd0rZj3Ay6hhiXlm+lEZoNUH73TSzseA3qQFOtRAKzDVsiB9w+APN22biFMFpiuB98
lcTqipNY2GigzwEzuwyI8nSG5zs+bGutHOO6cfN4L4x/S8OwIvAsicEI9ttkJTu74JFmxpgznOS+
oGZq1bhKha7O9hQUn13xHa4hpqY/wzhyrAmupUmUF23wzI2ICsvQVUHeumrzwUkx0Y0K3Rsi2AaP
In9RUIq5v1C3zy08BsD7jjQigPMgI2JOq9T7BSiw+tYF44TURKg/+Kml1O9Ng94Xw613QHqGmk0/
8xf+EO/yF6O7GCDocXRXPdRrhLK3+wbddCDTANG+JOjozZgvaZImlEvksHXT7Nyo33r6EGn5yolc
soH0IgDNP2BuluwxkPOES6WsdasIxQ7/lOXIM3X/bd4ZQ5jyHVhElOmQOp0PpMh4tY7aonVHp8H7
ICO+bE+ihmvP5dv9MrczDfbK6wu6oNRyAzs6RfaMt/VoE6WbbiR6tXKkb73GZAlnGm9zwFB+NtKV
JcjnyAWKRa3bSmpgNsJwErN8zZsvDAepbHC5AMmHRxXLPlCXvj+KgtK5EH2ITaSaibyS5p328/yA
gbnjygLr/NTSiALwo7mAuDilib6vne48ruXLxVt3IaMZd+J2RscOriXmWIWakVfo+e2A1E+PUBPv
EcE3O6MqTbDmpMHj2BbvoFrY0drbJ6NNPchsy06tymYr2f5LUNg9+uSTY56ZUvmch5A0HRPHyEGF
9XTfAyysK75UQ4CKZjGEw4zH0Wkr4HFSgnBdB2lPk3Sh3dX0+74RljEIGf1pPv6xwgR0BfTUqoLW
nZuOxxbKzbKZoItjlP8EZxnSpcrJ77OSGPl54LPX4q8aONFo+2Kyvf8dC4MFqBvnfip4o12Z+Ywu
V71Cz2rqRqIKYq2WKCsD/Qk3mP0FC/CpiCh5GUH5/EB2mdTzRdpRJCQyeND3+Cl6aV+Hh+YM+puN
aiXEP4dn0HkEo13vRPK1psuz4N4gbYBgFr3o0OZh3Ru0svqYgx6VC2pHoqaBKeSHpG6s+xO5sL9x
uePVAUoWXL0sU6Oa5Gk+Dh51hWzYqhFqFj16rrM3cS0hd1usQAoQ5CjorZ9aUaATOp/QvslUvqmr
0aXmaA076VA8+7a4G8zeymx6oCQ8++bfaLPWmbw0j9d2p99f+bswDduM58rRfbfOK4+ohVh9PqZp
dq/+tixGjRhV+NsGkTcf3aEhCVHMx9hZQ50uRMdzS0yMRCuNQ6ssLFHzI4XwQX7Ud/Iu246b+r22
/tRbuuEc1UVWGqpKleXZaxosCwcCYTloIFFtAKEKHMx8rKM+alnZ56I70D42s4kSknsDtSaRv6G9
mrYmipem5kGY6ykXX6vaySuoGWT9KURLBeTqSaGO2y5/GKkt6iuhwO11AwwWD3eA6gSemT/rdLUO
VZAC/OsLsjtyyWjmoyBbo6gG22QooEQhp6rDqTwIECNJ3dw/P8uWESNreLijQ5JZF03PkaFF8tKt
gDHpgb3I9BQdNRt/l9fvob7GMXvr9wBwmcROgPVB7M96JVAgRdwYRbIbVupR4Qqn4cKViGchkpxI
UpFOQ0AOXlmJGZJAtRQ1RUN2m8AuziDd0JrdqBN9k34nbvpQgNZ3akbtH6rUkmSnASWocBbQQSKY
3Wom8dY/zT+G2XWRh6b32NNllz7ypYmGWfRoovfMD81w2NUQ2nTS8mV8HYB0atAnYLS7++t7m5gG
SxdgVahC8RoPgVbGbeV62VNQWchgXOUA+DQl4TE8eFp2KUBErbb7JDiK7T7W94pAtFE39cSJlI+o
fVpTiL2tVP18Ca5eEep4+g0hK6eUWqmOkeKi6zoB6pvIzVPsnzgzPCvhKVXsltuk5bE8iPtgjzaU
R/VU7ZOn8RtyhiIR3wRtC+iVsZXAhIkzsnKR3MZjP12eKIKDul6ChuLcPcRVLeZgv1Jc2ny2kJdu
jMdU+vtX7n5ak/PibWVdlk4C8iT/scfcz5wMZ6SmsDd0G23fP7jG3iOXP+7z18rApCmSnEcCGJmq
YEi4IlEmYGINP016MYtjxZVOfULQhd+ch9Hxn0I7Vqbm8mQDTeB+eAK+D5oW/qF8NQRHPHa/xt9a
d0S/iGyLIB7THhV1m3GDWfgjOMm4TShXK27w9qqbf+k0kis32MRV02lqqgAk06HLtyfjCMby88rM
T+O9mQ/UnlDAgJuAiMfcihgIg6/VveJ61IwrdEDJeEU8hSJ6S4OKTIrcckMMCPuuRURs7zSCT4wP
0acOpiQZFXbGsqHUOU25TnHD8hNEA56VCVYGfdSUSHTbhCcKUHjLP43hypAX5/XKLuMDFOoJrVI3
CjzfaxW+ZFjx4l+t3cSbguFNQScTvldNz9E4HxW3DRt31OJtpzcbSRlWXn+T875ZvCszzGZGsTBQ
oQaouEqibJQ+UU2NFp8VkrKJ0aV2mLTFSpC0cENOFxVy5lg7EIkw8ZeQll4CjJDiJsWvuDqEDfhn
lacK90rPhdtg4Oz7+3NphFByFZFHRD5EUJiYLFdjTRp9VXH7ISOy/6aI/SbynrMcZMtVujK4JS80
AW6RgkPwDDGl+VlIw2oIIUMB7RVkwCEmbGh2nmXaigtaiP4Aap3o9XEDQfyAldgLWk5pM1Ctu2oS
IsKArlH8lCavMlg1eNlWsVEG2+DJYPednWkjCk5x5pTGroHkY+gY0i8QlpCGh5BBCmXblS21GDCo
6Cqf0GtTNw0zCUobjq0ItgYXdCF7cLoTL0VvHNYXDRqBCn3qAA9DjzM9D4TY458EXZNtvQEzniS9
+Ma2UN4MeeKyjkjXQpZxLTV2W6SH21DRsI8qBNhMwBQyX6SKjo3UQzjAFWhFFMkUa9JX9daz2oL8
8SxAo1vlKTz3nG5R/gJyk3+xIa/MM9MzyEjYYbsjOB3SkjQB7W1odJRW7aOBDLMJbIRBpZVTsLQx
gTwHvagG8Axw0fMx80Wj9RrFpeWJdb1BgiuyZGokzsrQpm9n3Ql0QHAP4xUJojbGnWiFpGpxLyFW
fEGEb9syeTLMhyefOL8N4nxuQnLkzR3+q7mcZdr2w/7N/iZ/Hv5cntuDSclXQPbbZ3vz8Gu7fdxu
31/+Pj6/5sQ6WL77fth75uFxDTK15B+uP5m5JAu975qaYrc2I9TaQZpID71WOp1wEgDXuD8/t0gK
bL1rY8yN5aX+WOtUll0JEPui2gPwKGoXOXOED650QLwNMoq9/hAVB09fq/9P2/re2jC3Fio7Uh1l
WBsp+SUjedlXVrsW9bHsyT9X8vUAmbPle3xRNIMmu4f3nAwOQPCEx/s+J+Im2UG9iYg2KAXAP6aZ
Z5+IUMF4wPNYsxRr7Ym8FICCvQWbfsqES+wpj8G0LSUx7hmf/s6HbTfd0z5pxlNYH3jIToD29f7i
Lh0x1ERElKrAq4HGvvkRKxu95MCZrbqlxxMFLVTBStf1z9uCXUEkaeG7oO2BmJ+ZXCAKMsC4EtV1
djvO3L2M5Fu1ZPKp2Zr57Vnf59AsLZXYUwv/81bbJe+vk3A1ffpaa4RbOufXX8L4MJ0Osjh201iV
A3U9CRRy4W8AIVYuup9Fujfi6fBeRbC16gc00zDilNB9St7fDfJx+qhBmlA9vH84Lzvd+k7Bm+BZ
hnn+7N8h6wRhVCSY0Y3u/IG0pxk7j4fcbg+vramsfN3SgYK4A3QnJzJ3JFrnHzeWgZ5BSUR1O08i
Ld130jZPu5VdtTjTV0aYGeCUpkKPf626A3yFDoSloJM2JFr+51/s3is7zAVRa8gWNw0G0/qgMWu1
Go0iZUxX4qPlKdOmxhxQuiBJM58yvtIzY+wG1ZUUEQ+Fh45uBWktSbAUYUIXCpUGxEjQXWA8ep/m
nR9kmepSHZDJV/QkFBcN1Io8khP5x/1pW1yeK1uMQxd5T5GrKFVd3ziMn3xkFWVlCvVa0LzkzEB5
+lNyxu3NEiEIXdtXKuSz3aIgfSTt6poHcXNpDcMjgqkBxUTDeLo/soV7EeuE5y2ucQP4A2Z36wVU
TIpEUl1DAfenLgSl3YTCZiyg64EskVmO4YrFBQeqIXYG1HWiiAKeeL45DCprqc/BqUiV8CZEyPB0
9cv9QS0s18wEkyXQwlzM+Bb+RIhlIgHWKyNtMjppukbcurDRQYks4BEAIQVA7ZiNnoyh38QCDJXl
F5AhAbrl6bDSS7hmY/r9lXMcG17ztQo2mhi6ladW2wrDChx6cb6QzJShZYNFZdHHhkq7pKHY3kMC
CYNupC+qiie+zNUJidHGcX91lrYcmr0A3AMlF4+nw3xAop+leT32qsuJeWB3QS4RYQTnMySF0TqV
hsGmzYOVA/yjU8BcMRM3vQYeZPRKYrnmRtvCC1oh5TFEJyVHjWjkNdq8VlZvT7Q8ISnNE3h5NHvz
dD7/OuvWE6FQ3X6AdKxlQsWDbP+CsZ/8i4m4+iZmIlIOoEJwPWD3GM1LE068jnqbWSUKMfLEBagU
8orFpb10PQvifBaiCtoE6IZTXR2NmdVTJO6ScKVCu2gC7gSUazgXWOO5iT4bUpVDTd2Vx1MPxlm0
UUHm+P7ELbkQAMz+Y4NxWoZfV1zYyPCTY/85CM0nl9f2fRM/nMs3G+bKBnMjNxJftcjko6ViT/ev
tY03tdlg7+A1jZ+YVO8H3Wz37xKpHATBL9+5yU0bK8bWQvNCDrav3ROOz05FQ9DEbwyxSdMLCLhT
oZId76JXFTHMW2fWDuHJVrEe/832UiUkREA/ATAKe6q7WqYDzTUstuLLDjTm1Y2f5u8FVXdiK6Yn
FT1T1sqsYXHZSUPOVJ/QUv9H2nvtSG4sXdtXRIDenJIs14Ztxs8JMUai955X/z3sH3h3F5soYu8f
AgRJAygqk5GRkREr1qI9q642jTw9kQYjNTzNQGfjwguoiGNHRsfqtp0tJ6OuhHTNMtdvrBsi2dRN
Qy1FBmkMIwxirhRu2tN9Hxpz2DkyW9HqP6Zoll77c5prdaVpAv7c1J9itf+qjvI3I5JaWw8mzQm7
sT/eXtyaLHR5XS2YZmlBeL3VPK9NBqmJzSgzvO+tuwCpiVWUc9zUiXlnMe3lpLArC3Z/bF3zMDjf
5YNkU5I+0wy4/Us2t9mgHcRsJCz168GmHCbaMVVrw7OEO0F/EcV/LHKf2zY29xdYCorkcGMCtr1e
rGAk2oTcHYzGITTZ9MCeGyTDOk2jpqw8z/HptrnNJZkLsAOaSuSiVpkc4IJZjvzW8NQstjXm0Qrz
Vzt/uW1E3rpQ6ZpSJ2cQBoDjKrIbU6gKEKEZXu1PdjjcDy0Dnmdp+ndsn8UUYtqjZTIcKT5XOhU6
9VR1MKTd5zMCJedIeB37xKbPAVE46kL+8BiEkCelbtM9i3vQ449zk4uzLcolaFfQ7VhzuQxjWzd1
OxmeH2ZAxZVj2N4PPPSCi9y6muTojGc4jWz9D98BglnaCQsGUFtXD+tBMWHtUAxPGtBgNYz2RRDy
7ORTbNzpbL51JtZB6b2pxQPfJVA1QhmNEGMKundoi8ejRrN8cgqbcgUjSqDIXvPL6C4cfZX9RBoA
664TPPSHmdnF1H4OTv8EB/shYhfs0HLCu5eXzrH+hywPQi44HJhlWFR2r38kBfRcS2EQ8aJZ/0wS
9FmvjcrxR1ncOW9rmu236AK1NIAhnrM0HVY5QDinZTplFjGamyq9JHbvSsfp0NhPtLHOkvsU2f/0
9p/UfigupW3akETQ9ZUOxDqbhd8+KW/viw8f592vWZ/HKi/DMuDXpPpkIwNofZ+Kv8Jw0tqTn9/r
mReHjaPo1Ows5nN+CxLw+wLd5ctUHNRBdvp5PEKyZEsVsGzh3lIu4JbdUr9HxEGJEYLmOZ04bZvY
CrQf4V22qDgnT013bAQkRnj9Orppi16k08FC/GHQEXwILloJ1/IesfJW2vJ+55c/f+eIArTq4zwa
RIWeYcMIXqE9oMBW3KFVTL96edNRn7220CRJyRkPkO4cn9tZttPos6lAV97tXFFbFRvmxRTaLZxh
ABirM0XTIojCnM9Wc24K+zucTC4KfxBdKja3ErQYEF4edQdnevUfgsM/f0z7zx/V1u2Kg9UeHPHP
kv5Mtnl4SVwqEbYbO3sNlI0KgQFqhauL9iGiX6uXZl/JraGEsekpwS9x+pUvpN/Bryr/ZWkIXJjZ
4bYvfyTjIJS+t7e6yuJqrBS0oNh987cYPPrKsUrPsKp5RsitXVa2WDnZYKupa91H8eBY49HPL4iC
2fr00soJPDSjk0oHZVJwwHve5o5P1TT71FRuKv2YJGf2A6Sl7LJ6TfuvZv8JdRJtTs4JSou317J5
LSz7tgxxgAlZQznHbiiCSstML72Y4w8fTr2QZtNFPffJ/ax6406vdatkDhf3f+yto5KR6FZYYa9v
W2cusm+a9U1cpLqfNBhTrZfSJFJDjjBHBz15gb7Q1/aISNacvW+R8f1vWMeiEKKCZRrBG/0nMXT8
/JMhA1CDgVJC7ffE9IesvpDBOIpxnDMnHMaDIf4So/q1Ds9l6NvS7tTu4jLr8EjfFmok2kUAkZcD
/y5ktGIo1lGCSw18f0+pqAAVf8rS0fW7NDhXe5JxG9C2pc9OC5Xs3Viqndf2qqbMhSIoTS/TGIs8
aM8a2DMvGH9UTosi4gz/R3G57WpbjcT3Ntc9cKrspa8HBdsOAhoKn2PojGfhAHmP/Wza39DYsKFD
cxG+9RjEdrOdRuZH4haO7bs1r+sRk141YbPYR+CobfT7vkSKM+sdxtj05hROjdM2T+ilZfm9KrtN
sTcYusTKj9/4//b8DYny7ht3YxC32oD9yirvFOG7qTiGeBEV5ifDcOdcb/oTma8KWQFiQ2sUB4JC
2mT6NccaRV3YoxBmdVMy0ti4F/RnGaE2eOhvf9/tUPLO5uraS5VSqRWAu56iHNTTYGSOwebSCAb5
YOvtt/KL5P972+ZWlk/vnechjELMRaxOsqnFlSKYg+lFmui2+XcRNE6RfL5tZPO7UatFFwb2SkAO
12dlqjtJLWoY4+M4cyL57KN7aPiHVm0cIdiZX3l7OX9wEnwE+DMVOl6918Z0oQev3hAImP5240t8
ER0mEe3ZDmxYcumNfLa4h0NYoOjCza5g/6YLdtYfnouHwf2xYKR8O7s8fBnsv6mTk8pBjkIXRT5+
+Xt7VzY9jLcchQc25sN7ORR0uckHArkW5p7p48FTco+cGK+QYzKNP5O6soP8+22jWzc9LddFwWsB
Tq/TEVEqOvrhGDUbxc4RUOsfslNnQb1WkJNIO8+7Te96Z231Laq2TuJKw6F1QmIp/1blvxOvtdtL
2nxDkk8w3ogQBn688uHJypJcFkJCv/A16xo71X/3zaUbPgfB97Q9p63dAewTI26jxzj3Muk8agbk
HwVYkN+x9TgtRAEdNFRTeaiV8lsbtKc6OpXmqRzOt3/rxkkgQ4D1RyMbRG9gVSNJVGUOh4ntD5BY
1scfqv/K5KCdDM91vEd4tTGLABwPODngPFpLCNNen4TEMqbCSpcQRqJPXlKdw/A0G+epVu14DMEo
23ObuAlFut4eZ/6jDCXwZ23YOf6bcW3BBsJZJlFkW8uQBtLcVqXQm54UHELtUBSn7LWrUQUmVwIa
Lb1C8H97n7fc/L3FVTZgZGoQx+ES1iLe6sEs/AhyWPX9lhmvP3UyfB9ISf7/mVwl+p1fdHE6YXJK
ksOskte3n8f0qWBKOUiHgypoO5Fub42rw5WxvLnpx8XgnX+XNdFD4v+tglcj0t086nc8dyta0XHj
uQR2YKH0vHYmrZOVpqaC42U6xY/6XjLPg2DroBgh0DW/d8LOF9ys7TGBvbCoLUN7b3nwu8t+qIcc
9AQ4NRmIjHk38moKzuWzcoQ50P6pHtAIuVt6EpL9Gb0tp7c/N85s8PQ95OnOp128ZXWlIBAMRwRg
Tqac1tobUtBPCHNTH8aRD0bwWy6bc2uYdjHscTNtxYf3llbfNBXKFK4NLKX+z1as7eUtJJkduhNU
x4SdT7q5LBVFVKb3uPzXO4zudlDFfWh4NJ/IoOKjKgd2oxeOJO7Vht+ATh+28G1EA/wJLc11LCr7
OaiqyFjQJ1F8YRBgNi568Wd2e+FHMh6SsHSTL51gt78n6SFqJgceCOAw3UUZP0/6SU72OpJbUclk
dlfXqSURlNfYrCqx6lzIKB5nQ0bTE73pV9U8hPrPUsguRvGsBMVXRfl2O0psfuB3Rlevt4Tego7C
suH1xFxh/AfkotsW/3TMidC/3LkZlzP5YdO5EGm4cuNTOb4+s6Kg6HnUYUyMEPRKUxCEQlrtcX5s
utE7K+vAN0ep2M8lBTnpbsroxNEN6pmCHxI7mvYAE1vvLnhhuNfg2YIGc12WHhTIALm6KYN9b0X3
94zUmg/pTvxgvgZf0x2E0ebS2DrOCC9uNAGuN3CWqjjN44ayfvzDbAni6u+m+SYLe6CWrQ+lk5EB
nFlmoT8kyEaUKn02Gd5ofo5mz2z//vdetyBs3/JhE+Xr63XURu+3TEcYHlzMtlb9GCGBsPKvlRrY
g/brtq0lRK2djjmbZbsYxfkwEl8pQxzHjLkxEXqY5dou5E/pTA/mpaF8vReZt8prQEf/z9qaE5V+
SCqDnza8vDEvSvEoFjBLxT9q4SLlv0JItXyn1ohsYXofp6Fb1hIcP/PdmNYHSyb/Sb6NzeCIzcUM
vxojwpHWkz+8hMWh9x0BtvuRInd0n1R3knhZxoDn5g7eiQtc52bPwX1lRBh2EDsXmBzJHyCx7iZb
yF4NJMTlPR3rjSv4aq2rmiXUz34E+YXhNXL4OrQnU0dvo5iZpLpn5Ge4tNJey2nLL01O2sJQAnxj
3dIbyB6VhK6plxmxE+fioymUl9vusnXEEG5gYI5TTSFlWfS7a97yu26CptLwkJJU7T6VLcdQIAIQ
MypKZRAYO5eesrwGPvgnsp30XZmGM9doKEMMk6xrfcN7/K7ZLlgXoJhflwr/95+Pv2P3d0Fx9jt/
D2xa0s5S11f566SnTv/l9tI3Rj5J0JmZ4jFG4xle7+u1h9BSK4PMT1HHg9LZmeFm+n0SnvXuIs7o
LCbO4LUNTN93ImC3OeTdciR3hyWx3aPv+FBWBCDGdB61X2bbIE9bP5vzXjTrAe1rT24BowaMSab6
xY+icyI/gtJ1+vYRALjdSbqTScKT2o33TYa8NZMRt3dlHT/4IYQqeGSWK4Wu9fqJ1IRtqOpV6VXz
WYYzhJdxcbIYICvrsYOTtXuVhWgnwftwqyxGDbp7aPKJAJLXssDx3Epzs9Dh1YV57oNfQvVSZd8M
/8mijQIdvRa352j6FMj/bX/+zTDz4qiby+hqv+GH37m/ORWQ2EqQDUpq/m9rBIdYG2rEG/aQ6Et+
9d7rFzsMBRkk8DBB0S6/drUh8ZPeN63SSxKoadQ0Q+bwq59q+s7XW+c3b3agPza5ManDrqdg41SM
qe0XlTdBsJyhJWvOgaMN0VFNPyvaTi18HZ7ejNHCWap0GnN1q/MTRBC4RYIErRZwjRdJyPNTYLaW
e9sht5a0IBrJkemNAMW63rqCcq5vWHA0lYpDjetsTtKpigMEbr8M4m5+83FNeODS1qSmzLzAOiaw
ZMEagDt59L2pZQiWbd5NHSqn7ZN2yg56+dOfH3JK7ZnxM7b23PHjWtFeISIxJbwchTUviSgOxYRg
b+mlPeq1wU9aZI4yXeAhda1ojzxiY6lXxlZvgi4pGOkqk9LLW27ammZzufNE/jDawlwV5XlweiZs
gnzBlQnw521m9GbCWLh1LO6ke/VS/aOdG/gw6FxDroy03l21V3lZPOL6sC1WEbuAQ3QZ/FmlW4mp
D0otY1US08PYSE4CF3zc+A+ZUb7cds6P5/ra1Kr21VFEXCo/CdXOJo6oHb4m6d7jbc/G8h3fxSih
jgWoAqPUy4dcX3QnovRRizLT1Yu2/Xp7PRsOeLV1qw+WmemQQUKfeFlQ2XNxqVIc0LwXFSajzB0w
556t1cGuQVvkkcFnEl8K/aiNX9vfNDecNNvTt/8wmPn/ueF/HGL5Je92UBtnvYwRxvP0+FzMzhiS
fi80fJMSfgrD2i2FT1n8MKTgAH0AzZJ5/B92lVuVxy7jXcp6SNtq/S5keg6HHFA5COpvcTMcxSm0
08Ani/1y29o6T11Wizy5jN+JjIWvR51bY5r1UUyQWqiotz525UlF1UE7C8mj37yo4t/b5jZ39729
VQpppDJjrxr2ErBe4iF3n17/lPZ8gIR4pyi1kSdcLW1dv5XnJrXqJE25cQ5icZ+F4JQon08wPB+D
GrHShtFeobbLcQ8SseWsjCTB3rB8QJhRr10oqSdTQWoJJtRRcCNoljzTnOw6/4P27M5+bp3396ZW
5yJMKkOtC0yN8zeQZrNE90Puj35BL/5cJNNJgSxzHmxBBixOky/yj3oz2g3dsdu/5EPV6M2T3i16
dW5CX507TS+IPJfKGw69K0iAJoZD95o/hU/yj+BxeG4PM9pkCHQw55KPTrU3xrTpze9+w5Kvvju7
pppUAR2T1FOD79wf83fD95hS7z5nf8R8577as7XyZD8lOxvMMvWM4JQDZQtB+gjHCn25v7px1Pq9
AtFbNrG+qeiRkWgAUGFmfPWkJH+TfclAoWVmDv/IaOco/M7yGcnDszS/Ct1f5a6fHyOdvkrmzvVh
6o66v3eolox+/SMgTaHwAakGv2H1Ixoa91Oss8NZ5cgKlPjZ90y2M9+u/s6jHfzXhb/Fq6iBgHdZ
ogan6fqL1oKQZEabZkxc1+AjNNHilZ/HUtQ6QdxLHdAmo2pto++Kf7M4yOkoiWKK3j1As6+3PXzr
VFMNJG2kGQctxOqoNfE4tmKFg2tqcxSzs8yZntL7rHga0z3a6q1j/d7W6jBVYqwHBh/G08qXoPmS
Cs/CHjbv49uNnWUOTlaXrINPer2ziaKXXdcQia1kcOn1VkXghqZpT41bjz/MeE8tfsse8Hb2b+H2
+8DVpreiinx0lSJl8RgsZc5/dP0S9PeT/nOwzrc/1eY1w6C+oSyjhoxjrB6mURiZxSQKGGu+TrGd
0TuVLDvuR2jvJFsU7DzQHaHSDvL8Z9J3IsPWShHOWKhtAHF/UH8slDqPwj7JPAG8TZaFj0JwzAzK
d13iCOaBzuXt1W7ZWx6LgOBIG1DRuP6SdaAo0SiNmVdH4h1qs1K9zKe/Bqpr5JbTIsO6E+u3Qp/B
iDTngK1V1gPZatqLVZepGZd4CU1F67/8M4X889eg+Rwoe5LvW8uDrmmRlMFjP9AWjkY3m2JgZcQ9
3w4g6NEDOwVFpkVUOvJPRejvPFXfKgirIIfkBb1+xtUs6j0r7zHSQJLqRsi9eY5edJ87rFC8qfqi
dPet8rm3hpfU9B8HxYZS9iBOIKgegv45yMTHcmb0odLcOfojRHfdt9sf+gOWC6eiL8OIOtX0hZtm
dWatoAQr56cFky7xJeq1+7qtfitW+VfLz6YW2gMOp4HQUxvxVAmyU/MQDe0gJH0F1XH0a90R6/lZ
iE/tHgnzB3Kh5bcBrKNrzK9boO/XXqjooJ/1USg8Q/8HEranWY5tk1oy7DyB8JrHiVu/6Ag7dz3j
Iv5ZNWHZgk9c6C+zP9rzbhtrsbf+iABYUJuFMp4gt/o9cVarvjAEGRyCvqOpcIGoRv4YDbHslsGn
2x9m42qAsP0/tlbhuoZNV/dndckFXKE7oZ7uVGx8k7qZoe9cwXvrWo7LuxwnCxAHb8xFG0sJDwri
W/InQWyP+bDzWv3Qc3v7oMAkkdYgrpDMXhuKqRnBCEYYqwf5lCdMG4oZsHIL0FoiOl0iumGqHGc/
dI1sD4W0cf9x9Ki4qhw/iC5WGwpX4hRnfZR5AdiDIjIuyVR/sSjZ3/5uH1ByyxoXKAq0hEy/E1+u
1yihA2k0fpN5ShQ/1s14EKPhoQs+dcbvNLDcVrdnXXUHPzoHzfBLVb+k1h5Qbjmzaz9l4gp6UbrS
0K4tW/Hue1ZdrcyznxPedDV1ZLNgDN7S/9lZ6FLG+GCFNaqEbRVm4uXP31lp0zEJtZqFRvm/Zhpc
sjA7aKP+d8rHO83KHSMyHC3IH7RBezRFhjJG9/Yv2HJbLkQuRTq46oe5LbnsNbVKq8wrAqy16gVS
TxttObsJpp34veU8+CzEsCLLRYDveq1yrvCxhjbzwkaUbLOz0IpACu0g+YCNb69q09TbLUG/jvLR
6uptaMXoUdgtpvLDuGgiTU3zEFE0+J8MAZplwoGa97rryEu2aiNj4Pspqh20X6LBcNvkv5xyXE4D
7EXw3KoWLDNrzKoiqGFWWCQSgjyYh96Q/w51IYJm1PfaY1tOTxt/mQNTGV1d8034WVGiDkwGUQsD
xaKXIhp3NmwjRwG3BTknuF9I3NatI63vTWusityrZyRtmZBoW8nxYSU6lcLU+pdQUHgrIwFlxa4A
U8KJi0rcA89vuAeVaNoVzJqZTI6uTl2lxFMdtn3uxQl4BaqanW3RGrrtg1tZAQTIYH1ANpuMSawC
dVakoalXiMShevnNOvTLpAsUJd6Xb4eJyc2vHSple0C+jR4U7+z/GF1XV6zSzNQ4w2jS1G5lORUd
rwn3Z2a1ji+t5Yy9a8UHXz2XCURjd4Kw90bayAthowKYx4gXw0Xrze0L5JFVJcm9pBb1oxGF/qEu
1dHOBp05CKU81kwbHWel3Cu8b90aUGmjBMLQNfnYmkg7i8YCAaaRVMcQy1+V2A7AY0bVEcViuESt
uXiUFJ/KKQLtnFW6M1jy4ERSnL3kuiQ4qZI3x9tOsLUZYGOAYNH/ZXhlle2MjIKlJQTPXiUk5n1d
WNKhIS+6k8tKvAsqKzjUQzm5mhqKr7ctb/k4eAgQVzR1+B7Ln7+7WcRw6rPMRCdO0OajX/bnPHam
SjzdtrKRYdE1gg2VktrC9L1KyUUrnMd2Rlmy8w9V9Uvuz98G7d/dcuiWGWYdwMYRaCmyrK4OscjG
phBrtrFM+IppTOo4ipdhVp6KftbAJCh7MLKNQLWwrtGCIP0gVKxO75yFY5YnRYnejHIn5U8SSRay
ro+FIrlaeu5P4q7CyNbhfW9zza+dl0z0tD1923b4ZAaPkfizN1+7VLxkVOVS5UlFBKKRn+dIdbP8
cx0Up3Kvzr5xAyytM7QYeM0sIhnXbmNJvlAXc4/eYzU7wvizKfby142Uh2lAUOw0qMk31neMmIpD
ArEmzenkLMUH0XKHkkfjoe+/DulXaersIP2cJodhZzRzI9OB4ppcgKoVsX9NrdNP+uj7Cq/HLpWb
Q6a2v5SkU5zEiEQ7K809Muot/1kAVpLF2UOxcbWRopAUXTZNBYlVNwO0jETEGf0ifJF6+j+9dalA
hVzqPq7sRBLEnVxrI+6QtJLXqQtFIYWd689YUNg24kigCWk1ttaETvIYJ+mxVkCc5kso3tncDbdh
Oo88iPEtSH3XKBfFn5JeKWv6kN03CfXhePjvizdUVxncZk4dtlxjldHFqZ7J/cxxjBW1PgdTGdqF
Nk7PDYRcnlXIjOoIcnAyq8DYaXFtBNKlUgVDFgS9/G2VLAzKyKB/PZce+DbqVVb70HfTOZ7/h1Yu
sUaXwa6ZDEQpq7cVsJ5OGiYErqZ5dMJAR8rzcDtYb5XfgEmAkqGltHSnV7dRz7BCIVtANIJcuAOM
96mHn64yXIZ07KAvXkOjSewEpPuwMCy26bHN9pgctxwFBkc0NVgiV/TqJ0CKF1hdBFjDTyLaaJ+b
7p/bi9wzsNrGvoFEXNNSpCfz+1H8Nha+fdvAVgMLwv4F4sM+kuSsHqdaKYRK5vOh8vSY96f6Yvmu
6hYN3NBa5kqVbe71TzauP4NUinRqqTOR4Fyf5pxZxTiaAhThfFQiQvHRyO59howUdyyOt1e3tX3w
cRP4GYVDrHAVtrK5FM2yaJC0NcD5QZ0jOkEa7RzmrfWQm0iACpgNg2j8ej26mMhFU6qVp5a1082y
KxboDzQxONThhRfxzptj+d+tHtk84SXet4vOBtjpa3P1EI/m1BcohKU0v4LxzujUk0KEtsOdhW3F
CvaOh9NSZv7QhqGoLPKqSWqPKUqmfq3qaUi6Ak7sHSff2kDuT3FB7fCGslYxaU6nbmw6tSa5S4+D
EHpSeZqMgTZ/+SruNTM3XAI+Dp4wIKwAFrxVGN9lknpZh0mM2ryn+8XX2RqdPK52CAm2TJBlAdlB
OIZa+eq6SrIBwv8KB6+bPrVzw48PfZfutTo2/AAJR6K4QmGJzGPldpZP/EslgFVybd73Bkjuebzo
eub20en2KdqwRLIKWgZw9Vuz49rjBPqtTCIWrZeBBFSjv23xVYxVuxJ2xkk/7tsyo8cTE6gYZao1
VEwWsjJXe7TW9Vk0n0bNHH4GFeXN26v5mMpghfYmeByKcsSF69WIkRwPUkAqk4f9gzrkuSv3vuQq
QWtd/LgNUPw2S8ahGuFgttOeBOPHvSTUkpOCJSZgQFRzbX2s27Lgxiy8ZoDzvUlj7UX1jdT1i5Ea
2WiEO6vdiO9LbKe8CtKDiuY6URzlVrJCtSy9RfBKsmehlR4aMTbtVBKMh7HJ46e5IRUw68z3oSzx
9e96X4IKzwdtD8n58aDzcYn4/CIcic9wvfhIz4ZQ93nFRdL0FW7oB0X8kerHrqkcw9gLyxsPaKzp
8NUYDAdIpMnX1tomCYdaJjVPCNCZ2zRl9YMIo0EjAKr4ZWQQKzwIeaVZLmht9Tu4Z1V+GMxBDp0h
qQu7V3oBoaRxNsqdW3fLCyiALbBWQjjl5+uf1sAcbkSVWHpw2EzBSxu/1JFTDzu53tZ2owgOygjO
OF6zq+2O60CL+8wn12sa/TwFhX/S/Ai8exJr0E1Hn4S42pMH31wZ9VCOsMXGrx99/STmsRqTTrSI
mYiCkDmFlt0ZVVw6ld78un2UP74LluIrHXvyLxJ1ZfWFpazVilzGGDT39tIPsWK0ciZn8oHdJ9aB
ivfO5bsVPEjXdZNNpeq3fhkUpM/kAATdJvkkiz9L6RAadwrzwneN+jfW92L8xxuYBb4zt/qCQ9dY
InOEQF3i9tmohfOo/wBVtCc+tuUoOkWPpbO7zAEvgfndnajCY1kZOe8d/vg0pMGxGafHsed9IKee
SGv79mfbNMd9z/OKOP+hptaNQtSVE95vJtIpCsGSz1b3z6xA/TH9Ccs90NBmCOS5tYy+avQ+9FXC
KUF4WauqVHr1Q5L827nysTbd5E/T2cjNSF++3F7d1jejqbu0WWjqArC+3swk6YQGArkSrOdoGw3o
eIZqoO7c2cStg7bICGs8sRjDXPt+GPiVZXTof/up6uSNWLqTFvxgaPeToOpfby9pAxXEYART6YtQ
7JIDLAfxnYNIjeGHQiJjjDosksHncCiOo+zMoh0pzqzxxCuP8vTVsD6J8IYOGsnb8CQaj1N0vP1T
tnyHqAL9JaCHhXnr+pfk7VgoaYWoaIUqEgyD0X1TfzaCsybuGNq8Pt5bWnlNoqV+4YeIhSbA7w2n
Y7I0/YN+QB7al2Kw/c6OGnfeZVJZQv91es9WLzOucDCQQ64BQFE7JyXpQ+XNou5IFH0jhg/TerhA
pGunCKXQyP4Sl+mXudyrSmyAo2kfoIbHQ3bBmq+LWXWm5noazxV8zbbM4yKP3Lp6bOsfmaHaRfyY
Sq+a/EssZ9AY90kRu10mPE/d3rtj4xuTGOFpTGNSXV/fW3KUVvSI2Pls0iHYyhx54KQq7k5qtHFQ
CeIgCZizMRYMxrUrGYUxp6EvoE/LPFMLYDCS79Mw+3zbYTfO6ZWVVTiYigrWvAyV3jhN73TdYQ7J
pvZyaPMdh91cDmUINmyZ8l/PTQ1BEWlaVNWe2XcH0UzvulK+tMr49/Z6Ns0Y6IVIsBsu6jnXuyZ0
QTX6M+tJBcVya4qjTlKl7SmktrAT4jYu2+Ud8H+mFj95F3UEsdT6IGHOIuxxgORRiwMnjIVPUSvA
PMvsalJB0OXvNfW2V0h3EsrbhUp+9XyLesOvFS2uPYskNT1Hf/y9N+imT4A3pIOyjGCuAQGaX5B2
V+Hy4I1tJiwOBdmvGluHpNh5wm9Zoo8rYYU0iVfi9RZ2VdNMU1zXXgCyIkp1V0nu5jw6Vu0/t91i
A8jBY5ckAmiOBUxlndJajSQLYzDUnlRI3UtSTPVRKqf5d67JkGeURWyXknrfR8Z8nEX5ro0Kaec8
b4WNBb75BnAAHrTyzFifu1oa+AVGkrp6ltjF+DkQjpGgHqs9FrctH3lva+WaupD5Xdb2HLZTj1rv
k9H/vr2fWx+OfpfEO5HOBanm9YcTitLw/QTl9Dz5EqQntfgJNtPfo2NZgs/qsqFyySWjMmgGnmq1
jCDVyqFRJCTE21NRnhTlx+1VbCToEhBeigcKjA2Uaa9XoVuNoLcJSYoihNlTyDp/ZEJxJ8b8W2VG
5iFtU9Guikrf8YWt70NxhER9oaxmbdeGg74RRn1gECztDqX1QwtfzGanKbEVnd6bWB2tuk+7PNRE
8oOUrgcaDKglnsp8elWt9iCKz6l4kKvT7f3ccvGlFMdbDrFsQvD1srpmUQoVWRYnqNd6t1d/VhC7
9Z2j1sFONWbzRMMTQxLLcwc4yOo8iX0QSb2p115dyr+ESJSOECkFTq1qlctEk3SUlKR1iizIUeYB
8Nalg7XzwNtaLyPwADh4J9N4Xv0EK+uDMQ6oDLbNXRlZDzxgPgVRdJIC6anVd8p2Wz6DZhn1TuSX
cZ3VkYtpltR9hJhYKKUHbpuMaRhf2rnTts71eyOrpCNocoCzcth6bcSENuKt1rMw2OX8P8R9mIdp
fXK0QaiszAhMdoZ+V5KwW6P4KEuZA5nAXRNbqgtp/N5U+Nai4DsBzQMKRv1Ah+K3OVMfI2V23KCy
67hv7VaqBzfVqrOvt3sSvBsfauHHIm694V3WVX0xNuhlp37j1W2L7+km1GtZkYCgC4WdOLL1CqBJ
bzEDjVPoPLauT5yk+IkV1l0LEWVZMnjxbx4D7I4CVXGncbbQRNLHozkL6jntROXYyFn+NIRGfgyz
0AQHW/Y7X3Zj8TQa4DcA78NWryVuqsicGmOMG245YGeBaSt95+rKTqDZOvw0aJj+XiorvERWFSpL
HqsurMPO009Wdeebh6i6b42GxtqlKIqjbESc/Mvt6LbhRtiEk5x3Oi8vc+W0jWHEDAqnnQergkmP
2UuLXzvfc2P3qCtCIERaiY11jpD72UiYafq3lLLTXktJseNOdP77hby3sgrTTRpUSj3XvTfMdjl9
7Vq3kJ4HOuW3zWwthvxxgZbyKucrXfumPMZ+2ubR4OnF3yG8C9GHa//cNrHxSSgb06ZbvI2X0iom
1pJfiPQWhkW9PI6+lMCq/UQ+WHl3uG3ogy4WNQzK4aBvKM0vD7JV1t1M4jiEQjN4XQz8fgrLh7r6
RmF8Cl0FOh4rZeiGMrViISEkvdbGvWr96AOnk1/z7veg/5z1pyKH0owPWqvUKZ7T/Envv+iR7kQD
KLE2Qa27ern9q7e2B9gfbSTLApq5BsVFGWJysy9BUxvFbm65FdM6jfYl0qMdv902hNMaBCNu+FUi
NU0wT+tGN3hNuTB93/eV8hpExfMUpMmOqY07F1gC9Vs4dQjn6+g6zuI4JokyeNMpiC+DrsEm7cT6
YNe7894f00NNg+OGHhblN4u23LUDR306jmIMB4Heg5PhvmjvYzcK/1TSv6Xw7+1PpfL/uk51IZAw
gY/xqeg8r1NdpTeAXkYy73BttEdi+LhHPvDxOKIVAb4KIRiKZaQi16up50oPmmypRqe17FJEswc1
SpmJGHYSlY+ZJ4bkRTeYzgEnc7VtcTPrJH8x9ZFUb20xbIAfmycx0pnFzJw5Fb3hqU/SnXxwYwOp
CkGfCUyfeLOu7PujkTbzxKNVUqvHtNZ/Sla+EwQ2KrXAOXg+MmPELoKouN7CUWxMPYlIObtxnt10
lgynMJDbaEOIn6s2dno1qt2kplMlh2bjjnAJ+1Bm7ByBraW+AWoZg+EKXGtkdGVamoVIKaVIpAMM
0QfV/33bGzc+Id3uN9ZHfB8U4PVCaZz4fdhQ4irL0s4iJaNf0VPoqv3HUpVaNzDVf30ZTKe4Nwnw
8XiTytMYWxZGcUNf1v6+qNJrGnU+o/aiID1rFFb08DFYwGtJ8KCon24v82PYAnsHZ4tCfY3K1NpT
ZRVENKOyvTcBbryUSq66shnGbti208VQij2G/o3FsZ1AHME4krqsBbLkLiykrC/+H2fnsSM3krbr
KyJAb7Yk05RhyZXshlC3NPQ+aK/+PKyz+JXMRBLqQWOklSIjGOYzr2G8SpzBjH2tQ7V3pQ51DH0e
HvVMP96f4PUNxgT/GHB75rO5iGq1GV4QdD+rcLawHLNAVy3s0CxUT7DJTvdH3Cwpjz0YOBJaEmok
LK6yFEWPtHGyuypoUsVygQGWD7gS256upMtTLoy9hvXmVnsbj0rw6hPJ8w+v43K/xMpoG6Fc1YEF
w0+neZpQ4G+sH/dntQVzvQ2zet5hrLoCqrfJpqV3dk7jkGFSuCkoBhuPStjnrkiR7F6sUftXzHn2
cRgjxEfm2XoKFX3y1XIcH+ckLHZu2M0+Wn8NYKHVVIUsA6e1TSTq1PQrE1XtAkmfu6OyJJ9LK301
DcRXnKhANThsx52778Y689yCCqAjxjpvKxZl0UVLomldoLGDIR9L8aMY45EwZ4l3ttAWy/82PV5A
qsSrKTnZzeU31atC6+tFFYEUK5l1nA0nBHvbQ2B1skQiyE/MrAFo2bZf4yob7IOk1GXvVpoU/Rsa
mfGt7wbpQ9bPre0W/dKGrmkvpeYiCVK1h7bFmQuh4lKOXRjG9U7dZduMevv1OKnjmwwSdMUYXv56
GIA8T43dBa2S11iLRWlzjqyl8KvKwqyiG5AhFWFUHrverE6ZNMk/gTwKHEj6RjpKTVoeS1nqH9PE
6b7oYY3iZB22O59zm0C9/cq1jwJanT7GVQUqy5Z4jkurCyx0PRC+SNsPnRQBDpvyxYvsHEP7rs89
w8QXRRGm5EZ2qex86LdT80fQw49Yk2TqGW8sWlKry6Wq5rC2IophwRJmtuIXamhEvjotK0E4tPDz
WKqk+8L5DvtjDNiwP7ZgQ4VbzlP0z4hrJwCzUTREZsrQvLMLXJtaw0gfEWUpI/ol9owcGnaYOIXE
sVn+k8zTILwyLzFmCIdIezWgAiHBoYXLcsinPuzQC5vk1/uXx/XRwY4FqQCERXB9Ap58Ocs2WWYz
G2cRVKqChHPbKdCSSR0Gw9ktc6+B9nZFeVeIj7mB6X5sVrRv1iRVlhkLWXE/jHJV80SXxpAxQtuv
ojD8PFkVEEopns+t1nMQ1OV7rsFSuT/pdaDtD+G2QMAFJ10S9c0Piao2qSWD/VVZk3NAUOs1NPPs
XI4JpZ7UTcy08/9+RArScF0RhOIt39waVqcbbaYvIjCXunJXLWlfLDreI70ZHdhn4wkonHi4P+gm
UHrbwVQ5NJIDEyWIbR0iGSIb8pQignJI2g+0DRNkjcrKt5p+PhANdqdeiXWsBmZcJxaz/C/DA+3n
HK/81C0yQkZCqeh7PrdZm62nG8X4vQwb9P8d/VdWdMWDidOjlw0tivKmuYc22TZk19nTTiFW40Vc
0eibtM+QaXfboTQEptwln3Kzw89Blxe3sSfzlDRlctCmZD5MfdV7EdH7sRON5BHmfEQ9NPREozZ+
VY7RV2sQe925Tejz9tvI1EGhAtlDqnFz6uR+gpqljHUQRVQebAGLY9Atj+xEcRsKdx9sGmnvkS/W
vPtb4sZxp/e45nKQwwgENjufXlI90BpsgyEt8VBvow6ypyOZvXwKdQ7+zha4DrjgAyHKTyGMojaf
4vJ2Waw+HlN4JEEFAOJDrsP50nH28myjht2Ba1Dy9f781n9wc7KhWXAzQtOFIbTNI5MojdMlcdpA
UtPlKK0bj9r3Xrfs5rTW4hG1Fuq2W/IzTZsRGFrUBf0UIuAtlEFrM4+yVS29T8J8IdKTsK1edrLI
G8PScjcZc3XtuApzzGQBA7hOTp1/KAYwNMDfhYSOTyR2Uqwb+5Mwylh3J3BDSqaX382qFQfPzqwL
GtH6Ijc8yxQHcwa0AF6rtqoTXgvu/S93I4olKKHCQBMGkhrFk8sx67Ets6Hvh4CbyfkaGfnXycyr
Q50Xhh8b2XxwJg3ZUMJWN0sldLVNh8Zoohu1Ow3hnvTijY1kgOji3uKPFSt0+WsmdGjDrlyGADqv
/jGeouWYD91eNf7GDU1pEG1OBY1H/UpKuKbB0CSJOgSZXrzrnfCYWbI/S6gTIUTbIilmaa+jHu9E
6Df2EVUjmMogPFnt7cU8KUtZWmM7BG3UD24MIEcRxQ+5i8+Nft75qrdmyFMPfBYNY/hPmxugqMjC
u9AYAlkRySctlHrzXEjp4HipCNN3ZtqXH7PQrh031rinfRnTPEx/2qb4pUV6dhxRp3YznrF3UZ1M
7yl+f2/wBj4T43YPbSYp7wctNnZuyVsLtPqur6VUwoNt6zUCH9ZPdTQGAlbMaDgDqJPhpzY1tVe3
+en+Et04a1Q6YSVAR6CNvL0ja3PUCrTTeaemdvDmdsEeL89/iUj9EQ/C72pAmbrYi/tujYpEFHRU
CtQGGf/l/k57s7f6OhmD1jQ+dcXz0vw75KcsJA4RB0OOd1hhN7YBd9Zacntj/G2TQntMa2kS1Rh0
g3meIgtp0S8luqx1dnC08lT+Csd570JZp7B5C2hUkBPqsLVWL9rLKdozjJ9MzsfAWm2e62K2H4bc
HI4RL8dJ6PJwQoy2OkfJnPmFYX8jzhQHhVqnWzjxCcOiPR74jW21PoJcc+t/V+h5JbIwNCu6MRip
4zyhjypOM5XpE7r66oOUL3sMnlvjIegKqIPzx5u47oE/ylVLPylSzzMfKPriV6DkXU7ez0irvhGL
ir8/M6AbiWYoya3As82GKoQjzCVtp6CP0u8NJRxn+V9tzJ8js9mBZm+du9boidobmFSaUGT8WwHG
lEcolZ2kD2ZTnV/R0/zcd+l3uRlqX06X5SlSc8ePW816hadSefnYte8iacmwTUuS2HUSIy2wpyl/
m72Jy+g0OfWnjokdQyq4bpyGqptW2XRCPUU9jlQddk78tl/DBHjjaNKtzAKmso0fukqy7LbLxiDV
rRTFAanPH0gd7E9RhMj6MKTnqBDthzyxo3NsIdCsqKDOR7Mk08Wg91jHuHTN9FR8Qdfk1Dapc+wd
Q5yroUTnO1PEUZdwlJRz+yNuW5IfOz15Dkw2r+AW8rM6f0yGAfTpIPZ0MG58HawE6LXYRF/gLbYY
3gk+l9MWYgyarK99gEXJp3TooteEntthHIe2cONO+wy1ePbEoo3H0pqngzq3qT/043LoZ+ChUzeI
RyS0w0ebC8praXCdHCMyT+VshG4pJzmct0Y+pH2l72zk65ef378Kd68iG9xZawj9x6lpZTXrQ8MY
g3CpQ+irUo1KE54e92/967PJKASQPPpci85b7/yPUWw45XJWchfoQhJ+mSnLc6RW4zG3ZCwtp17d
mdX1fU85HoDLWiMknNnygxSz07pliacAizkVw3drfEbAalndjoeDlVWxL4RdvYy5sSfDeGtk1Kao
ogAjB1+2iaSyAdnisOYW6qY6PCVq9DldkGwdBwMFaFmdn4XQTnU37dWzr58cGi7aShCmdqNC+L78
jmbRm3ixtUswiBMRmI9C0PTBMLEckE5z7XV7Kmhr6nT53KzjoU/yVohEfv9yPIum0lymyRKM9XhS
k8TVlBxP1w+NontLuSfvcXN20AAwmyFE4ZW7HG3u1wU3+iVA3aH3W6cBx+FIGifdcFwF8wsJAKU/
N2vVyTSXnd10Y/dSSIeItGbXlBE3c52ozQBGZG1H9ThPD2kcDO0P+z8NQpYF1RuBqS2MT9RaXpUz
ipmtIn50SuEn+Y/R/B0PewrTN74cs8HujA+IotxWRwvimqWMcrcE0H3i9p2cvhj9ZzmbPRTC7p/6
G0nOivNkMqz+is9VLz9bPIWSKefOHEQtuYsG3viQxH6aeR1FCN0TX4XI3VYFGGn4O0Ov52yzP016
t0DC2TUrT/By6DCsBqFGyxLQaR08ynRi9HiD7CO7xXhyprhxJSOhOGfEhT9bCCTFzZDspB7bLuX6
9KGPRCnMZA2IrbXLX5HrfTt1Fr+iVH3ta/hK5cM3XdW3XQ+E8v0p3/quf461yT2iro/tRmesPll8
TFoWqjrKo5HHHm/Mzpe9ccuRJlMmorbJedhKPC7KpE5TpcsBdZdnGgD2SFxn8KeG6J/4ptbtTkR9
XclZzQ7Be6yDcrFvgjtq71OVNbMSJEb+IJE1vBZVn7gYqe6BNa+XkZEwqDXpRSJeswXHmzhld90Y
KkGHlK36wW5+DeajLOhm4WN//4vdmhSXNTVDojpaOZtJqa3WWk6eqEFpj+KpbO3YNWzM4ftaSN/v
D3X9zGvQmN+eQtoMylYXQzRKa0XGrAXpUNYHuj29Ny323oSuL0pwZtTWCfjWQ79lhUxWWRbyKKtB
P+ifVLw35NZxE2Px2lw/3Z/Q9YvAUFwp8LTIsoADX54sMgvTnBNLDVBRe6/JviI/N4t8jGb5hNDC
qaVqA9t9pyR1/cFWyCKpHUkWqNqt8ze6T2PmiEFDwj5E0pRmhoQ9xYAO5s7O2IIJuTgYaVXD5SEg
FN5Ca8p2ifK0YHq1KZTAGMSPQUDm60uzPhZV9F7RazBEEuJNg6VEfqY0i8v1E7vL0rxrEvGXAmlv
v4cA3qDHSWRDJfByuSn1DaMWylpQZ6XbFr+18Mv973mjgP3WJlljaJb4ykbFNqIWT0JFCzpdTlNX
6bUOVZMQ1XB95v6SO7X9kjTJWPrkGeQ1mtHmIIlB0AmvS6R+Ooy9mCQvVo0q9nJcb/Dd7UWxc5Bu
dOuQtiWfgRWORwl86cuVcJoprtPJ1AKr7nQ3z3Lr1Gft8FRFTuPPEDk8Y2HXa1rYe0pj/9NL/byz
DW8cM0TG2IK0l9aWzuZtG43M6se214PU/qn1q5zWuXSKYxGqO7fujUOGHtJqwgo9ehUwvJzrHGrR
nPadjg7/DLRl6HI3tyTTbeu8OhlynR7qZsqPUi7i0zBpu+re17cW2QJlWXRo1rhrq7IVSXXaKsOk
BxCWnnQstFI5fT+L7jzJyVOUIWCgPejJz0RJ6COgwG0ofl28H5bev785b5x7YGeEZYQzUH224BQr
NKaeyoMecF3DEFEKF1OXJ4jkr/fHufVhycJWYq1igNfcxEuOnIk2VWsjcBDAdrrlNGMCMg4RGvU7
I92c0R8jba5PNWntKrIrI8jaFjDd16RIHjv55/3pXD+l5JMQrunA0IMhsr3cPm1d00QWkxGgUJ74
xjiN3kSNBKEdNAV6GG6z0rf/4VMh4QLs2QAcfIV01cuwI060jWAaKe+OswX0w871Yy2aPV+kG1+L
3gudRhJbSJjbllsea2bH/+lBVNfvTQc8XSw/G+2vBm3t+wt5HW5R1IPmCeiFziJp5eVCznUSO1XT
GAGmS4+S9VhriR/LqMor/2jt71I93h/uRlFjLSICV4I3iyTAFnMG5G6oezEbQWEscu8PRA4qW16Z
T0q/TK03NbHzFCHG+80uSoTMBU3JkyWVUPdnvUERaFRm46VRnER2B3PIFi83tNXQCTogKlyGiH/p
ahGDw7fysXKlaJGfZ8uqTVdLreSf+7O5kYUwGyJwpkQMTvH5cvW0UDF7LVGNAMcltUlcK5zdXMpO
NSRoW/ZSBRMV+V0PSH4eJ5eZ73y9G1nAeldTL2R0/rItFuoa0dda2AmsKPX0Kvw45nDcuq9anL6I
r5b8WPSjK8Qxj9U9DN+t54qK6OpRqjJ74HWXk5+aDMAdylCBOv1MFsMDN/gj694DsaZVCOtcSz1T
nWro538foJFVUQAGcE48vUWDFdnKPTAaMwgHoDbhFA2HuBDSuRwcDCJUHLTt1lawXakn9NPpdh3u
f/YbN5xJyZTQcAVcA225nHiDijHx1UAsiqKxH01V7hsAiL0m0bqdzOttLpfJJk8U42DaBLv4CuoR
xouhzTHRWrqkB2Rr/dT53iThuwzIZqh5c9zB18QWLxqOZvsa6avM+Hkuz7XxUke/8/nkxImrIDve
UURBPZViytESaFRoD/cX5dZ2WKsY1CmBUaPYtNkOoUX1SDNzLdCV72GT+E3n/KIT6dvq81pz6Ovh
2E7aucv2BEFvYLHWDuMb4RhLAJbq8nuESyXZKYETEW10VrXoFIZnvto3u568MAcW9iw3+VnPjJOl
CT/sz3EizmE5HVsjPuex+fH+Sly/TevPIdLkVedHbd29EtipRZzPJlyFw2j70suLOn+t9qwQbo7C
WaL+QbPrurpqZYsRIwcbyEZUefWCCH+WtvqB5JVcBdQvlRD7r5/2VTEZEOZqOccdvq2Vaaldh2GC
Yme3jKewC2s/VdXCLYY5Pd9fxOv4cNWtIlbHEVMnhd1EEa1cm2YrdJMowvHqXEObpvPGonpZJu1o
Rz15n0l0Id7fH/b64WVYDULAGv1ywjdHu46NGCSbaQZS+Tq37+Pp3zyi3rr36t6c3R/DbN4NVSrz
WY5sM9DS6kid/7cCXkUr+3fpCG2ESBSxQn+Udlhbe5PbnFAObln0hAAB72p2nqzAerT3WuI3tiUL
iJo9MSs0h21LaYj7trFMRF2bdi3cxGb0FE9185DnZeHj0yoOdo125v2vdn0hr1/t/wbdfDURL6YV
Z8hUDrARfdpElOOH6lvUhOJwf6QbtxxDQd0gb6YGeFUuLkU4G2PGviydnwnWI5Zz5mby1Fw+l+pT
1j4O8Tmu9/bLzQn+Map6ecM19WAAYmdULnNAw8S6gxvtoWLWa/LyqVmntvKV+XLc4ZtVrHEQjqPC
MOls+Mpy3rWsuj2J//v3N5verHUQSwP/Pimem4vXSPlihnuyPnuDbPa4mrddKfXryZoUv7VMN0yN
51r/61SApQKPR48WA1N7W8mLnNREkM7h8nWi6NBRPfT6ovxF9W843t9wNz8K0QYBJtuOlPXyy0dD
PTWqFFtBagCsNJW08WrAGv9hFLQV124jxQdI+Jej2I3cZquSUDCWSvVgjwoNYJv47f5crnMNpGxp
2BP5rzBGbbPBMnMBaBwKOyjlAu30opG93Mlt3L2c7hGpncUdq+afHLmbnTD51sBARumirg+ys61q
4Ewyz5I82UE4LniXmYV5hFNYYCicLIcptfKzItTuZGRldbg/5a1XHNWtlV2GFBkhAaHRVrRI00YQ
6NJoB0b9ushfcBE+Fsl4Xgo0GZMfE4jcTDnrhnQYjMdhrevQIIXu7qb67DpddYZg9Ij99imRk0er
W0GNu33m9dXenHs8bN5CNmqrKONdfvyoyNPaSiTOvcjT30i41K+9JIcEbmHzTpf0yrMbLfMpo+in
2lwohmIUghhn7CFZKPl2rPXHRhmNd/RBZa9Ndftz6owmWFCz8XtF+mcqluxjIkvjzq698YrCCUE/
k+SHNMja3Ip1X+t2PnMrWovipbPhy6VfDV9j+WGp/hXNe8X4fv9r3jiMRCSEQDTrIGdsccBzMjv1
HJYoShlSf1By60coANXdH+QGqIFcnKO+ek1zTraSwlYzVKjFhmaQz01QOYfCeqKQL/AxcbPFjZz4
uMz/mOHvMo3dIn4XQTQKxVNkvmi03ZRyPCb2+NSRDrVuNh5a+7W3z436XHWQQw9ZTEN1MNuduOnN
CGuziVgUUCRAD2EFbkXOJZ3WRsitGMiLUrG38zb8pJit85oIUxTelGnySe2tocCATeeA62rsRGCD
y/l/vZ7AvGzo8y1H5MoSYA1xU30PWyeJXEsNZaS+rbwE5TwiBxVbmSp8tUAyKTYK8e+0GAsmZ2OW
aL6SLfq/KQCO2Fe1pJS9jji8Q4s0HCDsVaLPD5KBMqpfx2lfgDNNV2ufcnZ+GE1n2a4hFU2w+lFn
AHpDVATU3EC7Q9TqktMQnrtHYsbwI1aIyjc9zkJKEJ1K/aIyMqXnLgsly+1zJUs9ZFGdU26P+tdo
0drRdSaj/SziQk7ddujKrzm+MMKNuioiaTGcHiHMqM58sJsAOkJVijzJSXgcu2Luen8e0cN7NAeL
/LJtKdIejL4ykxOKTmb90Imu/yEPkqIeJBRt9JNpzM2Pilr4dzMaivLIEoWRZ/XlMp6xkrU0N19U
oz6gp1p+kntaRTv37Rtn9s/dAGGXqhxtYFD6tDO2KDW6aJokcbFgC5ouwjWzqM3dsAOt7Klqqkxu
1lNJ1ZBQmlxJokWrx07+3pJwJ3bjxZmfqga+r7zY6lEbgLy5yqCMv5w2j74URdXt9FK3MSvEDUxg
UFjgRV85gpvAJOksRyydRGEvketTpaDBqtRT6jvVED4loyoOYSz/baD8/wcFGEvxCAdoa5PgyK2S
yNWQmMGcnfsvdqX7S3VQuqNI/rZcsY6EpDGPO08RPKDN9Fo5hlGn1eQ0juaGsfnFafoH6kJ/mV3Q
DedqJG+CO7vyqTcxRJHUei0XMuUgiQNr+GqIzth40rQ9CshV0WsdiSuG54RcFCbw5t7PyzpchkEY
wZz+mrrunZY2p3F4TsrCFYPxbrK1k1x+EJnzMxv3VCq3bw5jAzkDZLruFWa6GdtonEVaQiK/cF7l
xtIjnVa3LI1HK21dBYqnglBfvxM4rV/o8jhdDrrZKxp4rSyHKBho8c84/yxhfZf8bQ61Tozdz7Ki
HcpfNmPkjtllgAHNoG9SNxap38IpiTCZ2XndttEG4yDzBJyUMgg1hC1wo+/jUFFbxQ6UqrRPeWdD
FAc97kFLU45qL1Q/ys3IQ/qjAw5jL986s6uP9uB8yyy1f5qLUQnmkEgpb5EGng2hBZKJNaMksvRB
H1DXD43SPIZKvKdivDVLhIWJDhYdYdTt0Flg710GSsmCOaLepWGQ5JGrZUvpxlLxeYjkoxw+h/ap
0Z+c1vLkVaEklJ7HuT2U9QzIrvfqwjekT9YYHdpIcVswIam99/uuqtGUfykTosvITwOztCWuizaL
ZOrpYaAov2M+Ytocle5DdtCbyC/lBV8cimEab5vSPVft3pfdBkfr6ID9MAJaCzfG1tRBFRj+aF0e
BgWUN7dKJNmNQ3MnArs5R0Q36R2sZ/DKKUBSYqtGUpg4Y2z+p1kADlL1HP6WQk+TgiTsXo1oPBqR
ckR0GN/cPbT3Nr1kktiPaFiTUZlCjHyTwsSVSvOHUDaw9dKN5OIoQyTv4KzcPyV7w2yubM0M48ge
ZilQk9kVxkmqfynY1t0f5KqWsU5m5S7ggkA2S9B5uZ+7HOeILHSkoLWzkzoOLmK75gj8wPjeDgiD
513o2bXw8jnfeXGvyL/r0KuTEokgtAA415dDF6mQIKCk0UuooMtn+ZJunRndMN+HikA6uXUXzfgn
14ZPUi/e48D674i+sdAJ0aZHtTQpYL9Pcs+eP95fk6vg++2HAeuigM/i0CO+/GExJfLMbIroZegO
yI/g3uFpiAA11TE3Hiy47tCEovJjgck4PgEC/Ue1+riaCOHC5ivFWQGV26ef0+rgOB/79qim5aGe
zmk6UIduvaR+tDt9x8zu+k0iXSDJ5FVkLa8UTICjpVqo1vxm6TiD52YkWl99gqRjanm2zNLVNkQq
iNL3V+v6XVoHXuVyCCtoX28XK051AwZ39OIk6stoje6MmASmjIesiB/+dqi3Pi8ibColftBGl98l
V6xIybEafmlC2/aFlR47XVkOUfkDosfxr8diRkB8IVyuleAN0DancqEU+pJjjQUsgf7eOSrDR3p9
K/dyZ8NdfztUVP4Ya1NSt9S8biA1YXU+5yuDPRz9ap59BymCYxnb31JJX46xnCUPkZx25/8wUYdg
DTwx7Zlt4NuEbCcqF/mLlD7L0dGsnvM28Z1+r4t1I2ID0bsWyxRIG6D6NvcZ1ey2cIq0eCE38/oI
Hd/2c63/j8LDYaHTmw/uGJ+aUvKNytoJS6+fJQPPiDe6zJpTb7WaNXvKQ0dgjssvE58Q9VWeCiPT
PtxfyW2FiYQHFX1yHuxNEQ3esoAapDZsa8JB1hjC5HGiQ+cBr60BFE1qwuRk7XNBHREn+7YNd7br
rbFXvWTOH/4/dCQ3RwN1rHKSMDwNEQscsf/Sm8yLJXRqkKzKVO1DrdXf/n66gIkpa7F3VgOpyyEb
pVclp9cwrcVdOVnYs9rJSr+xzsesE1CRv9wf7zpDA7NCxxUCD+cfkf3L8Wx1rkptMoqXcoD4Ttlj
jCPJr6tpLN+3U5WqJyezl/YM2iizf90f+9YGWuWusJJl91JBvBxbzFXedN2Ca20Bj3CZBd1TTS/9
vx9lBaFCMeJCgDJxOYqKtxmYJBmjcVEW3G2y8s6plXmnHHkjfAK7ArAWriKgc96Ky2GiYpSLTITF
C51F1zJiT4xQp4azDIcgjqejZEQHYbpxYX+Swj7I7b3I5kYQDfcHcC9B6qo7vN2tskWLwTFm7F2h
abiymYpjYxUvslX8VI0+PCK6FLtZZXEdTSL0Sn35aTXinLbyfAyxkDiVIn9FHKzwMpIxd8UoepFQ
+4OlFfoxofX69y8P6BhK8CTqoL23HMZmweM+Q2LnRTjSEWGodxMvfNe+b3cVmW+9BQjcc4yhtAHN
3OyBRnYyp9HXpWmPpvLYnaJDMj6msPoOeNPe32/rjXuZUhowLOyVH4y+DDiGy40Al0rtZXkoXtQ+
zL7gHBz6uIxO78fc0dl5hrqz826dYLJlzjDSQSrqipfjWb3mlGbBKZLz346TuWB/Ch7z8bGM9pyK
3xxAr+YGfJd0jVz2Si/BRPkStLrEOmLX9yEbELBRI0U+G5FTPMfw9f1BQGeTC6k9OIXELY2Krg/e
LD2lZlsdNa1wnon0Uw/AseZZYzL4edRKH4oogmyvdPZ5doTld11sPEVGk51o376Lmlo66GlZn8ZU
ix5lbQSOL5rht27HM+lplXv4bTbIrGrtw6x2JLqVZR+p6oVQJzOx87bfehUowcFu5z4hlN184CEH
z0pJEW9GaflN8P8ay6GrKNmRM+TpXeTNMpje/7CpaP2uPBoUO7f18UKyQ7Wd2vIFpYCnVpkx+nnW
4zKwxPf7A13vJm4w7mNyTTiM7N/L3ZQJkUhYA2GxTdCEJXyh5L7g8sgW610xLK/3R7s+lzzqSL3C
EaLkg+rP5WjhQk7pmHX5opn/DtZ5ZQgVrduO/9Oj/Ams+kfc0u+P+IYxv9zCDIl+GOAHMLLY2FwO
GU0iGWUFMxQjxv0MyPIsKjeTEueXQAxpcSvotSRqmtNWHjUHOAQjTmzvtHiqvspZZXxWESeaXWuo
l961KlPr3VrOtIdFlOr3qg/rT05sND8jUCSDLxdFBA3SqI0fHY6eRx0A586Ebn0wqAGgbt7wKtvn
bYjKBlzcWL5IAg5XLbvUw8Gpza+ZPXpGn+6pkt76ZGRx9PpYQv63uW6mOOoyUq8KMIX5MMPNDqJy
Pub4y8ahfHa0DJpnubP7r08clya4UKTY8IzgzF1+s3kw8RKfo/LFRDKsdo6l+aOxq0dgCV0cHxyS
6fub5EZUzYAr6xzuygre3ETVdqEmFghtLNllSdCLQB/gWwFA/zEa6/AzfBd78Aotsz/FoM1NYrSc
cug0VMjDxcYE5vn+77k5f8Q8OCBQv6AXXM5/WXKHOn9T8qRkmaendAnjcsBQcchKWohO9SHSUffC
DtfZGXm9y7anhZos2QqWjmscfDlyT5dEljMOqD3p/mBKXpadtFj+6zSbZSbQpxHF0vGuXI4SKhMO
geFcvozKGTUFN08/DrR6xmrxLHmEF5IdKGvsAPKvo891UJQzkDsCCrUtOKlONuTyvHD3jOiU6O/I
jnciz1uLh1Thyn+E2U5t83JaTRk5YeSs9vGIRFTEflmQ77b+b51/bUVrAzAAGrhNqWMrVDRitvIl
wgM5g2PRSB+n8FMIEilaPt7fh9ehzaqQgGbRSqIghd/EuCKaGm2eNJZMyw/LoBPg9p5WLgd16PYU
A9dvvt154MFQ4SJ9XM/hZvGSuRXxakifSdVTGH2S68+y7uoRPi6ENj9n+0fn7Km63doSoNPYhHAA
sdXYjAntuAMNiUE4nczw2FnG4qeIgxzvr+KN6iCFQcQQOVLIHhCzX05tHqAXampXvShxjbsKXeP3
cdl44fxanjGD92vbcLO9COLWZoTXyRGGfMJzu7nSBk1k1qLCn9atp7p4zY3HVt6rRty6p/4cY/M2
UMcph3jAQL5LZ4RrH5YaMjya4sjHaRAad3bjrZ3/52jrr/mDn45MbmtpbYStmZEf+kz1Sqt2tfpL
2omzoe1ZrdzaG8BrAAuhls3bsDnM8tinqTSQ3xkGYJFUEOchz77XgbtxwuDHIR7sEKQAp9vMKZ+U
RixlVr9EZlkeusXSGqDvvXqapyI5l8hT7SzijWkxJ7JjCIZwV7aUvMVJ87rM+/oFS5L4GNH3dlH7
+Uu7aPo79KOAD695gw2KYXOwJttO0tnGT0Wf1PDd0CPVZNeS5e8crBs7YuXSQ+JHGYeRNsNIgNoz
nApWVxWqsuNrPcXPmfyqtyMJbv0+p/MstPlh/RMNroOGukmMfQ0OFG5VDEdK+X4Y6ztlsjcg2cVN
RpWRag71Pn4UVPjNNyXvHIyOOb8MVj99z+csSb06hensj7NenUWjJbLX0xZIfS3JJH9IDfOka1Do
fKUvGsPFCt76mYGN+CnmEGeQqBGqyy5sO29OZ/0DcmItHIXWiQ8hdkPWQRfxOHlNC4uZ4LMRECQQ
Df4l9aoeHSXI5KZH43P8nfb2NB1zMxz7j1VpivHc1m2muQ36RZ1rjY6aHCJrWCuXZZjx12g2wVPU
iO7ufLn1yrtaI0pslLvZ9FdmXWrm1KNTxyZRbKM9mEX9EMoFVe9ulB9KUI2etQhrdpM47lS3a9Eg
GRx5NRYck2cbU4Ed/ZbrAJBXe2UjAbkBWEfZ5PJuwb2JXBTUzQufSbhVrj1UhfA156TkGvK10SPi
1ccFsleUpR+WMdwJiK4u67fhKXaRXoKI3QodJ2Wu2L2Vmy9jFx3LxlTIUxIvDqtkJ9K9urHXgaga
rH6edN62ugJNk/bpsNTmS2WXgGHQnMlbMojCbQWke/E8hjtndGfArWyb0zgaMK/KfIHp4fboeTpo
Ane1rxi6a2W/JefLzs5aY5LNzuJBB4EN5JzHdtt2SmwrFqPM6QMYPhy4qaonLdH/t/TwOiATYN6Y
VIv+2jUwFoZSq471OJonaXX+uf9Lbn1TUNt8VO5Cxtlsqf9H2pnuxo0s2/qJCHAe/pI1qDQUJUvy
9IewbIvzPPPp70dt3LNVrEIRPqe70W1AaAUzMzIzMmLFWshtqx26WYDJKmnTWntV2pKsW1nPy0aA
vrCoBLXL0IIALdUhldSPDcDGmgonNXHO/ZXtumZl8SpILVI2vpdhpb5tSGoa2V7VVgLAc0fB9UmE
Uygk38EfT3cgBK9wO+SqcvRoGaUXUJZuvPgAt5mjJF+l0Fzxy4+KzKmfsNNoL6GKMu+GZeIjEFHs
qbRIPRJCpQ444Alm6lETt2n4JMePo/pDlL+KpKhFNXMa8lZVN+5Qsn7wVdqHkrUb89LwP33O8knU
6P6g+DWfoyj3qgfNp37fWF8beTdEd322UmM5j0iBKRF0ACOY5S6Y7dPJxvfjyNAEAwlwUb8f4syw
/QI4pEc0twNtWh3l1Ocu4Ep56rRidEpUz3fX98dZJMI3oMEExwlVQAjtFokZWQlikKGGcUy4H6l0
beL0+79boALAHQwWDQqwec4/BYzmTGVlTbV5LERBdWI2+0ZMijV1mAsrR4oCeCn5GDialkdqnddt
jtgtR2rb7wTlLwDgeyF8UA8IX254pv/zsUJGhAoKwA2gbsqS06cLEW7thJhpM8VbTSaFnqHXqub6
miLt+aanysfDhX+DnAVDezp7CDEXkoyoAYrB3V1WNyH1+fBJ8qyVnXgWAoP9/2xnufHlmkKFiJ24
n2wTJpQ4/AoYeVus6WdfuORnS0BOKD7wp4+Szid/CHFxs5uJiDIOhZ3Z1oot+n5it2CRN17iCYeu
mbwbSIlhNvMGYde2mcbxk5nb6455xqPAc1pFRo/3habMQfgicBUhmhQM30PwdhTsHtm1NP0ayNss
VV882k3LvTFtymJwIy17LobhhfrgDHhN4nLlS86ye3NnGJflHHpwCC6bInS/BBFby9aRNwr1ZCmr
D2Vi9DejksVbAu+O5lNP2pWNbxy8UZYO1yfiknkawWH+ZUUU0gynPhboZRFZGeaF3oJS1a83hUEY
mEUGWvLWYYJsXM/QrtVWhn32cPjAVXEEkticEWiL86+uclGLYC05tr/K2AaB4t0Nqp2uZJwujo45
/f9WFtdmyOYP/dmK+CQ63WP72kUOdZK/5VqdZt6Ki7sMmNh/Dc1H7SfHhuinUdMJQ0pukyr8mvy9
vkzn00VxgGcwCQwgtlD7nP7+iIuZdg+tPaqj64XfNZKS4fTXzA6etvJ4Op8ylfwc1DZA3yBjWgLv
vFGIYRCrhuNkQacrtOioDI7gfSPFWvYquU/BgTt7Jbw5P4EwOiO30LtDBH7Z1DL2StBrvjwcJe0L
eDGiD1j+HzN9XAnWLkwjb+HZFppFcDTOP/+0THUrIosVGMOxpPsSth+7NTPa9IHmS89SWK4EVB+H
yKlXqOS2SHSS8KQ+vSy3Q5/lxZQqxmO34TT9YZb2YHKGO6Vqt6od6w68NPb+x+tz+63aC7fJT1D4
zT7cBYNd/B3+Fk/FbeasvfzOXZWPwpGgRSHPd5ZWKXyxrb0+Go80KN33IDoKAWGqbI1q/dJUk7uk
n0elUnL2nhvMqBIoTY7HuqZ7vX8MArD7md3Avf3v1AHze/+zscUN1po0YCDcMh6NKcA9HTGvNpbo
PyhJ+p6pv6r6vhOK+7y4CYUVj7o0mwQdM4fGDP9bthGLgqh2XtyMx0A/hIZwyGJbB4H0z7sfLMV/
jSx2/5Tl9BCL5Xgke7s31NBO+vGuvfeD7SSsrduFrQj6mn/Ih81934uQbaCv0TLiajoqEaDX8IdS
y44ovhnKStBxIQKGN4MoAM0R0FrARE73YmWw7zK9nY5CRXuEsTe/iw39bJucGB968W2WrMRt54AR
CLU/W1zcdXEvx3CEYNFop52p5l/axwkyNod8FNrJQ34/mMVNNthyt2L54xG4OAhmdn2w/lDvnj8S
6cVpQ1Hup+P37w+hvXt4usvtn25ou5ad2qUd2g/DhhDfDpzS8beHeBvPf7CD3dtbade2ZNMrtX38
8u3+Jf/umHa3/eHZr4E92rJd7XlA74MteW073Mj20w3bbWNsnrf2l/39/e37011gv/95v+6RH/2N
10a0uFkryxyMumdEmp3b7u7urtvJ23ELgNixdsij3AFzca2td69vrJ/1PWybmhO6zZNz09u3QN/t
G8Veuewvr++nWV5cwlFcDbruz9/kelm6rYp9SiprR25fj39VT8Dy6unLWogx/9LFRKBspM5NrfAI
nMVvsM73YykhERdF5MRDYRsX8cqV/LHnljZgo6CPGVgebSKLgdFmKsaelotHyc6dN0SF+BtdPyex
v73+CmzRPqpfVtb3wjFAZ+B/Tc7n3qebMg3VbuotTKrKD92Jb5KN4DR26rx8nx32Jzwcdr1LvytM
8dF5N4/KAbyerW9baBvFHfwcem5zt8i7H/0ap+qFCOXk0xaHvTRGcWhIfJqYKFtNKHj2ofoeVk1N
nBJu6zE8KjW8Kaq4cgxfnBNgySg9KbR9LNFTElV/aVQq8Wh07WOX32TpoTbfYrX9cX3yzwf4IeJI
L+h8PKIDcDr3wC6rsYp86Qjrb93cW0VnpwWK35tR7pxMUrZG/ee6xQuHMb3MioIkDGck7VWL7ZxO
atJIsS4dYWdTp9SOasmRo/c+gcMru9Pb27jrD9BMP67YnYdy6tlzDzU9OmShZ4rMhWcrWmvybtak
Y3YvmDeTKpGQR35l/A27Ph2wTfZc6tlWMrbX7Z4HJ7NZ4h8AYxTnlqW5KGk5q1tTOkYIwHjxXSz8
bNBYDt1QWMmAnOcmTi0tIs6ukBspGgzWsons9pfov8ji16yMN8GtBzPn9WFdXkawcERDoJboYDv1
HLEzGnjMGVc9bifXIlKAM8bTkBqNJFhAPaiw/vhcs9fNXhoj80WBmtKxyrP61Gpowb2mqZl8NA16
Oq1d0DwaSOd6Thv+EsSVCb00RlyU2vusCAJHzuJkqsQwniIzl48pHZh9vwlrW6WpsjS3KTdp+SB0
sZ0go3V9jOd7f+73n1mLSIwqXOGnYyyaQB+nKJGPpfgAzrSN6202vvhtvxJPXphL7MzDIyKiarw4
3EovUcJSr+TjUNSOmf8K0CSMwgL0HQe+pd0iu3J9YGeSZmRATiwuVi/Jhm7SjJrVy2M7TpD+yO2s
+w6wRlCccij3nbBRawt9UMMm02cLgUWvyCbnj83wu9bKO8/aN6ndl+g24WZ1aOwzX98nsuFoCk0u
we76F1/0AFCeHBczsSRed7oWeZTKrd6W8rEQdpFH9iCqNtkOQLpUwmxa2p5Bm/8al++F3BUsMISq
5Eg4KoFGnVoNRqkA1dLhd4H2B50yZ7DCrahsCt7I4h8er2gIVHZrQFGfWjfXhzz/7sUxyZWAt1Me
o8Fh2Y8qaVU/tVUrE5SbGhRCdb6bvCRemdgL9w6SbwSocKDBd2Mt7p2+KiczDTw8IcqevWE6lpPi
5GG7EfQMagSR5VTIhtcrh/GlmZ0ZqEnJAYFkORfrqQdVXwlkyo959xtq0h4Lo4DWva0QFZt2mNnK
31qQN9fn9KLZmW/qY5uBGJIXC9qVclFXAvUHerTHalcL42bQU9scDrr0vYiLV13YyeE9dJMrkeql
5fxseXHb5rRQxEbsa8d8KCv6/3silwYVsusDvLScXAMwhaDyhjbuYlqVJFSyyAu0Y+RRgY9p3G/e
x/IgII7gd922fyojY3/d5KWtCdxlZg+0iNFA9ZzOqThpVInZske/tsVtMz7L8M6W0b7PX8XE2PVT
bEsrMcT5ZPJ4JJib0/Ez3+xiMkdYEAS0XKZjIkfKtm1D/VALRnW4PrJLVsCiEBrNZI9nO3AM1EnJ
g2I6yhPx/RgiDQdp/L8KTBGPcI2SMqG4QH/HMvKrPOQf4rKcjrowpTszhKzLHJRw5TQ5v8tOrSwc
P08tHbAL76QOvfB7A320LZKvRPeyKRwsT+1X5u6CPe5NUk6gROiVXAJmB2uSEy+OpaMXKfrPXLPG
ndSZhAeaF1Q2qKJoZWvPIcDpcUkc+8Fs+p+IdnGQzRKgFc8ygi5gMjRZeE1AwyU8jkJeNt3KNpu3
0akxGPtNJKdpqWabLctBQTaAFEW78lilom2MvNoH3uXRF83/O5l3SrSyxc4n89TcYlcPpdCnFthw
II6RoyWjw4Zzau21+ndAxqmh+Xj59AKUqTypjS8awNfy30mR3AdhNNmtbMtGYAvGnSBoM3V066re
jx4Rtuv7bY46zmZ1rodAZcFTa0nkY5iFbsXEuceU/vk/o3/QfxTJ3xjSyOt2zvc1mbW5+Yv2a3qx
lr6Z1GFQCmi5HqfKf0vpj+Gi89KVG+7cHzFCq+fMVg7WZllZl1AUHcw8NY9WkoYOwF7GRK2Z1qCm
/9+M55OpRTSnp5mpFxBRUT42M9tQi2wbDnBR/y9m7ZOVhRP2/hR1+ciATC/dNc2E7O0aTdwlB/g8
Zwv3g+a/zjqfhUmNTSYUmZOCBGiNF1NP4GWKXq8P6NKu+mRtWQ6c6YBy3WPaJC2pd1brtRt/ap5H
y7+Pq3Fa8YcLhQEcgpo1PBWkBc/oZtWprsJOKc3jOGYbGX5Er6kfakvaipG5mbpbq2n3aKAeVLl1
xNt4TOywlfZS3v60Iu978SXujL9W7NnKtFckHj+UCoNYclNFt0dvY0B5hhfsR5pxctXu4o6Q9Mv1
CTtfntmPZdJRBBbciIs7ZKpC+OZB08FhOUxgZ7nb5U0zbFTvkKnm2hl7IbVnGtyJ1CiJS3mwL9xa
HZLC0mj6IPj+Flk3dKCnOfJcgh1UkOOG7eh4Q/OuCI9BKtttKvwzIQRdxTM5MEENoQYFndPDsBZm
yLlQKMcOttkNNXLFViNxDRt2IXyi48LEFrHDzJ6/iGX8UhDo0Qv1Y6kUdlYjerzlzWd8RYe2eund
LKhWjtlzv6cOBpucCYsJdOof7WefDnkrp+PL9yogUh3SEIJZfitSkk5i/EMorW4l7D2nUgKWz9MC
1gkq78zi4thQ2xhCrVAHcxjL2zKbqOzL2R7gF+9bS34DPBkheW5CstQlh9RjXzRNvNeohXnhQZEL
BaKUpLpVpW68HSvt7bpLXwAk0TWAGA6RF+hZ4snTRTZbiaY6LzCOvind9YJ+XzXeMwwKdm59lXkG
ocm+0ev2xquTHTzFqXqvKbe1ZG6lzpXX0OMfcevpDTh/zdwoDAJ+Rgmdfk0vDL3lecBM5K8DgYUJ
FcIPC/J0h1ZTrX0Lf0u9Yz0a7c31WTjb2FAnAstivrldoYhZnLutHss1XGLWceqy7Rh8R9reEfJH
Y3qB/vq6qXN3P7W1PHVLYJyUY7ClQK731Xuv3CHf1JtA3pemvdZiNDvXyXzOxmjbotwP8gTUx+l8
0kShplnUYEzRt3X+jAqGLSC6nlBbyb+vJdDPNtbC2vzzTxtLkTq/4PS2jpn+3oy1TYcnjAg/ZhXg
65N4FltgCIFTWnrnvn389tSQVOmjkFiBd0z00S65huXgp9WusaBdGs6c9cICM4eZUyt670doT4Te
0ZA3sbUBip8Gd2axErxcdAjQsaCqPjiwl5D/iuH1iYGZCbTB03TTVLafOhElrS5x/Od/nzkyegCs
QIiDqlh4uhi1alQIkcezpIJeZyNlb0q6cqbMs79wOprUGQ8Y67mla/Eelun/0MXCF46antabXssF
W+nl9HB9JB8cBWdmZnCIDFkSOJ7F8jRRosZtkAhH77V6lF5UiaKX0/6dfHscd7f6F63b0hAMr/2K
3fnzF3ZB+JL1+0AzQzCycAtDq4RMEYWjWN1HVPhHTbPr+Cfy112T2aq3kQsAeNKKy58fUbwhTQ5q
Htg0UizZ2dG1E0KtUHyXLne7m/5YTW137ZshfUeqbMXW+alB/YWcLwcGk4uvnI6wjLooFrIpcPvs
7xBKL2b7IMbtBjQedI7qpl/TRv4Afp5OKbbIhvF/A4SnA/DUYFsFdTUh2uWqnE9p/at1YtFFc40m
LIhVpvtG+91DStm2X+iWQpSW7hGhuYNrbB/OZaLvyC4ZBTTmFhumooqyRtBzYfKBPZLgmaMx3rsL
V5vGSfessA9d07uPC58EmbYT6r+F9x3B0pXz4IxxloiLDC9+RWc/22fZ/tZplJg9ZDzcrHuOsh9e
/zqN9yOE0Z5eb3sJj/5TCnbI+4OG9Ox3VrkydJzqt65QoJqaRFtBhKaZ+yv8NUT2+c4mGsTvZype
bgx14RhiQ8fVmCqRK4XApeuMzHkyeNbKDjvTTGAGcHFkbqh0ADFf5rqn0SPRCwmKq8ls5qbZJGJ8
mF+RBeR8vvDY5OWhLcSN8c0bcptMihyAQAFnm/qU7pJv9EM7Au+LsdiO0a75AHMP8ClpmzRc25fz
gblwXZDjs3QHzAhwTi3iJ1CbnhGMYuy2gVNnz2pe7cpZz0F/a+X+xkuRe1o5+C44I/hbHqIUnqjH
LnsbgkyWkskwY7eyboPqRWofQ/+2qe8B5a+cA+cvEOo+81+AFRGxJZA43ZewiZeQPHuZG+TdDti0
HcajXTHSXtbswq9ckgi4obeJx6+Slz2UQ/fPg2VuIT+gBAVqmy6S0y9ow9goeq/UjoJgOeEI2KKG
zoyqh5zszRXEyvnEQts717voo5rfBYul9PUxrmQz5N7KtGYXpgJgk0GT771copNLrVVXbVcFQi4b
hXWTCAAkxZk0dRJMaWjGwjEsJORA1KA3nczype2UgPwXx7p2GtqZvl6/xM5PeEBw5FqBVrCdz3aY
lOudVMiDQAbIrCYnK0JNd3i+mxUnfF57dj16FtXTUKzFLXivdE2F94JrQWZKzxNJRFDACAqdLiz5
qVSV+okv8Pwgt4cEBhiAv8F9RmnA6TI2apek2UaAztfO0hjeWL26IZSV91oDG9r1+TgPKE0AmEgn
gFekDLl8pPVBmGWGKSZuIA7SNhPkwcEmkICiXYsfLpgiaUp7LKADct7Lnq+sJ8NdBVbs1oOibOIZ
WzpUtLqVw7hGEHjO1cOYYLUCaI0eAIfq7HyfAvJcAGQatlHqFuhHNvSUmWUNg2zldHc6sQrnhjy8
so/vOUS6cZNVxk2TpPui3hlablfVsBvT8q2ma1he2WvnL71ZE4fYAtY7Qt+zGZeULgmCJk1d0bMQ
w+aql/bdmG68gj6Yn1LVOoa2U1AubPaNcZekwj+vOKx35tyOigIU58tis3O6qo2cG6nribdqprLn
kk26Vho629w0mECWCoeNOaucf4T+n+bfV1v2AOJXxDXqbaDKTls/WdDStJpLBXp33YfPHxILa4sh
aarQtv7o5+5kdgez7G3ROxTD5jWC7xQCG+0oK2uR4nkQPtuEEGp+ILGIxsIm4VjdWUOVuzVsNXYg
dfk2krMn+kx/VepY77iswruoC2GYb9Nxo4x1dAsBBIzMopVvCi8SfgWZsFa3vjTvZNFh4YL/DtqS
xb3ld8rYjN2Yu1TO8KLQoEm86Qx6HqKfQZ+U20ldp8SU2UwnkQBTwXMEElUSZgTpC6OVGel1X+u5
m/UINGm1Kh98lV7xsk99Ulm1f2P6PreXIAgbPU69O1Tsf+SSUR76sjHfV5xhDknPvoY0ygzagtJ1
+XgVzb6n4VHOXe3ZuFHuooK0kt3Zw7sCl7sdHvLGpvdyDUh7Xl+eJ4HB66TzKE1+ZMM+eXwhQhRv
lGruDlN+U0q67T9VY7Gpu9q2kGKM9dvWQsxsg2Dd9QFfXPL5fQRfjIji1uI+scIRYpPJL1yxbV7r
doy2XgkLhqxN6j7KRANi1Cl7u27z7ChnsLAvssNJhJpn/bOaAGZOmKbcDckM04QVITFatIJT0QG2
vW7qLPKeTVFgBoZH7Mcj5PQk16exJtaSCtfwfiryq269Xv/9ZwHB4vcv9rEkBJqeRWrhysbG+xo1
6FjYVelkyR5HuW5q3gcLz6Q7bm4A4pVJuW2xUglq6ZGXGIUbvxeH4jGObXNTtk77Eqj/R0vz+n1y
xl5CHyyxlMLVLNcwD3m3aWJnqL+Mz4K2kZqV8/eCB56Ma96Rn6yF8qT3yTwuNXnWwq2kPQW//PRl
NQFxYanmxj8iJG70+b+ndkqE5GLNHFkqZO3h3O3fSyIm0X+GitSJh3JzfbkueN6JuXnYn4ZlWsJI
EIi5CUXZ6KVdgzJccgdQe8BooC0gCFNOf78lmGYWkvp3E7myhfpFH29j790rD1Lp6OhDd3CxXB/R
eexBWoPnPC9M0ntQpi9MwtTYNX6Ms9O6PBUPIZI88Crdk2z+471AJZKbhwgGgrWGn0sziXoSjJuk
+uDDXJiVSVrScIiDmNldIPhbFTG76yNbszD//NNa1YEIYZyJBToKhW0a+3COjSTxr1u55ID/IQIC
tUH0tjgriJaAtShYgWtSeknUg1LTI3gTjfu2XdlTsy8vzwpK4TqE7cRPpKROB6RHyWjFYV66vr4L
oJxPnuQ0swdjBeR8ad4+m1msTAfrXV7XsxkcocluA/nm+pRdMkDrFZ0lcCihYz1P6aeFGRp9LHjw
lK5p1o6UPmTrsf48FYupYgeBxjB5RYI2WhwLCWKrGnmqyjXaW6RQ6LXSD/0mJsRXjJ0YPkryTTc6
w3a4serXMFC3sh3Fdu9U7UaTdpRV0rWmqwuLd/JFy5Mji8q0HgwKHEJzI8bi7It2Frx34j/XA8iT
QbvA8OGWoK9z4fe+kBPoSUbtDrvIfE36+2KtZnjhcD+xsLhKorRtkDHBgtKPjti96+ZdSDwrRT7S
NU/XnWX+XYuVpDmVZzklSrgRl5JTg6gnZZEWjdsisOKQawx4N0TJTRKBofh3UzglXZyQDVEOXYQV
vd4ROQZ140695KjygxSReBj3141c8AOoKOZInKo/m3jh/NgdzcloGjeFHDtOYcOJ419GPt6WfbES
BZ6nFeaMqTXLGJGtIo+6OJuivuaIRYXCRajrTqr3o4Hzq8+K8WzQepiq0S6GBtwT1Jta0PdBssbl
fD5W+AXIztMECKgTjsvTja5CTY2YSFm7fAh43L+J/OIJmwHB+utzeu4jvJtB5n5QsuLyC39EhSOM
UHyuXUlAiiLLIeSW90K+lgE8P+pB5jEgsn+z0vqS7LdBqUHOuqlxMzWye+kljw765IwK+hBjRkvn
4fqoLpgjA0bbKHh6/lrWYYdGUZo+VhoCav2r0O4A6XW1I7YvlTOV4lop9nxPw8v3X2tnldgBuG8Q
SY1bvvtPkPobwe61S5K1aGNe8tPtfGpm4ZISBNRohoyNq2e/x4iuWOOuKn9IiF16mzAk1PBUu4n+
XJ/JC36oILNBLov/sCfmsX+6cPq8HiwhVRtX3cMk9KW9XwMPnYdtjOqTgcWmhrHTauMIA5CGOboj
2fpG2eebcHd9HBf8/MTM/BmfxuHFSZVWqCK7ISK5anc356K8YmUzXXCEGYPNSxlCFrrAF2ORkrQo
xtxr3KSAPgOymZ4EqJeB7n/yjGLldL+wMrPICpqTYFBI/yyMNR15XjPsW3eMsj8TfEsRoLhqkjZa
v/YmvhDoQob2AasFQTRnJ05nrxlFvVd9uXWDg38sDt1v8RaN6X1zG9837973bmUeL2SgTu0tTiUx
9YQhEqXWbXbNgcjjRT0UW/rVDvDb/rNfnIxsnuVPfiH1YlQ0iogl9dXyy7fJin8O/r/jUcgegfMi
R06Ci1ztwkyr6UlOGNO6ffTgRa6m+M+VthWEW71613uoe3xKjpZ0E00ppPL5l8y/uT7Oj86exelB
6namgOb+RI9t8QWT6MGB3eata5kJRMB2Lyp24N/J+c7THqdpMyWZUxn2GECC/diQgyus+zVc6uyS
175hcZjIcu6N09C13AKkapv7Vknuzaa+qauS7pjpxySu6ctc2PYwMegk00DlcBEszsy8lesetHbr
yuNNMP7NisAu8t3K1F44mE+MLB4XXQZ/vhkPrZv0d50BwlJyBg0yGPGLMuwT/1Dp38Ln6zbn1Tqb
SUC3+BSAsLMgPZejVE/hocVtQ0dBnRNxv+ybp62VVy7agVwYHkmykUB9T7fHpFtBmuhK64aR9atH
QtEMhLc0+jaqawxSF88YRDP+x9TijGknI+lBTbdusSMsaDaNaRfVLs93bW8HyYb2oKrZDD/WpE8u
RHpsTV2ZW3YAqqLoshhiF0mTWDBEK8rvw/ihabNtCWEHpZwNeJptP1EO5xukzoNsbXgVs9q9vpjz
yM4W89MXLPxHqIdKDxFPdZOueozk5lUL1tbx4j74ZGKxjm1kWn0GpMpFa2FbS4FtdfeqvjKOjwD8
2kAWS5i25QgjJFaUm/BnDcP9n7dAssOtDNF8aacAke66m4T0MVnU75Tk65vib/6WDY5O/wQal9SA
Byf6u4pDWZvgxXWieEGY+y2uNcrZppO2Rr82v5e9F9pMWtwA9KLbcOpFEvyABqJwCLfLthrTYj4E
m+rwWx52bWdHv+KD/OW601zcmZ8Mzj//dHGFCmxHoT6P6TY5DDvR6ZWVN9151W++tD6ZWBzXbR+K
aCJb85WhviTlQ+hD+eIgOFg0t6TuD1qi32aho9IXRa/UMTa1e1/3bW2oD2JBXV/tbFUYbQ3hR7Nf
ybRcCBtPvm0R/SQl8VxvMvxyWzQl6Ykn/UmKX+mftAf9cazklRfFxWMCtC8pFwPAiiQufDuo47ZW
BL9z2+aLOAKMscIHL5wRWvLDNHzJSNxP5ABTsd5XmngzBMUa6celFSd+ANZKXwdBy+JJqMP9Nury
1LtCX9mKv6/l3laq3+qaMsuls2KWakUehoYjbYkjzGoogGJL6olSSLOQWn+bynEl7LoUCSDmCPML
TEkzj9+p9yroqFSyEQ1uOZXbSLw35O3QPA6DtymG7ZqQ8iVfoS2YtlMeaZTUFudrarWCJ+vp4Apx
5/RBtNfoz+VEL5vsrosMu4QlXhw31/fnpbfAZ6OLE7cSKMMnaTzwWvsbxDvDAFP1Xc8PPNyuG/qo
cyxOXYJKRMpmNCHQz4Vn9h2M+rmOJSP3nSqsncysblqxeaF9fuPFb2r2I2vsMqzdkNZXVLn3uvSj
CH/lQvdTD839BImbXmXbQUqcQvF2JQK77XNTIqwjpmuR/QUnBiNOMgAkjmGcvSQkLQjQ9GEtUvGm
zTf6dyQi/WFrjYmTJm/NNv0d0gP/F866wfsdlHa3ktiZJ2M5WZ/tL85pOLCHGtAZvhDJh9IQns0h
Xwu1Z+c9swHfiMjxSYFqmUE1qlBKtLIc3IlLAIXSn6Zy1LXmIc3dYDLtmn6vvH0HLr81Jm1tgmdn
XhqHFH4uWAPXJht3urOSVmtVxetHN2mt3pHN8UZEQZVOcsV7EcLuTVQgr/IbYR+WcrkNRPSwWyPa
DJPUr8zDhT2uQeoEXJysO3n+xQ3VCbx6mjTiS1TxR5n/Fa32EWVipxfofPspWmsNEhfOLdCOVOmp
jZD2Wb6+IUDW1L7pRkqPhSP5w41abDujd4YgsacAYlT/FmjfWPxK1W9VabnVr9b3bpNojbnsvBWC
IQP3Rt5grkqeaY6YWW0mfj2NbpO5EVxwbWDLyp3R7U1jOza7zrD2BRxUMJAf5p5eMdyJcNNKfzPN
X/H2S7cWzaPgRqiho1wlLo6+zpQNvxXH0a3zu7Ygtio2VmdPAC+Pcrc1Hibzu+GvMe5cckHqNlQP
iOeBDCz2mCdMI6SQ6eQWyLIOKAcHLVo5KD1NlAoAV5okGGU79ie7QAzeM6y1hNyFFaABY+ZpQ6SV
FVjm8fUwHypDUya3jL7Ba3pf/2KK7srIKp2yhynKKxxBdIrRpl2mEm78Fpoo/0+XZX+C+O368Xx+
4MA6SP4Y1lPWgZbZ0/1oKiMK57I4ue0AnFYvpwPMImsVwfNT9dTIIlKT4kwLkH+Y3KS5zWFuKqhw
bVfJsC9ZAasOcQRcM1zaiyst6HpNqZpKdLXId3JDtiG4eU+6l3+fMFqdWTcwwtzX87HyKbA1I/RD
NaEUXX0c73rZCG0lNZ+u27iQYKLtnVuT9yZ9W9ZyXwgVEEp6IkU3aG+94QaRtVB4aKJj4tVUcpWN
YvlOoK61BV/yBfT0qFADpJvz4adDk4sIoR4Pq8hgjjaclPHWACi+ErdfWiZIYiG7oFts5ms8tRLE
hpZwMoluzu+vYm8PfO8ZQe9fRRBur8/jxQF9MrUY0GRlidgkmuhK6rTtxgfkDFYGs2Zh/vlnb0D/
WClLFQviCLSwzG1LSVZi+/OLgxzKB1CeyhU+twisgyiUjUpLxRkTEyPmJ5YPuTStDOQComm28p82
Zrohl1FBmHdpWxjsnqyDqs7iTdTayq28yW6bh+xnsWLufN5ISamkNOCkAvGzxPkYQd1JDEp2fXQZ
mmqfoEp8fe3PZ41fTZxBRhO0BTDU05WxakGoozpRXHECq5dU254OvxR81nUz595MJMWDay54c4Mt
CxBDRYo2bybVHQsYdsRDQ3fTpN2G8Rqe9oIhzgL6jWb+CJ4lizPUEFK562NJdbOm3EV6+Fh45rtS
00vSpN+uj+nC4vCIQxAOilgaVZbVUt5vWYpsiuFyU9qB+LPgIL1u4YK3AWADE035kNovYgKnq9OM
qpZNTW66Bji99L4px6fakzi1e8uuozajCUT4pYU9iIvhwUI/aOUDzmcTdAonEO0u81m0rMCFtEEO
kxpablA/tK2IuseDXpHCC1fwvyt2lrW3Yez8OugCyxWCyPHCyO7A+srWoUvers/oeTQ7DwjtT2aT
cvoyuhxGUa7GLrbcwnoY5VsSBbYH4W6b/ZJ86UBD+pfr9s77fWf3mB/gNGnQI2YsVjDXtSyGYEdw
taCB71a+qaVbMe8fK1OkSbtzIMKBL4ye8QdrepqSwK6FP0WvEMjAHgOENvz3sO70g+al+HQUW2Yj
G4loCq78VCa28F1r7IPXOP5Ldts9VA/C7voEXJhw0Fww8FCFRxJjOeEK/OJzcTx4NHJhMwm/4la5
qYRyG3oIq/RA8Fah3Ge+hCE6GgkJCB3RX53zCJ8GaGq978l+OYt9PFsjAiqCT8q5M4T3HuX066O7
bGs+03ga4VDyqa2maqs0MHv92JraeBvW9atZoxZYlZWxizQlWZnM+fA6eRXOlC40CYCVJy7mNXBq
rirQxG0qDTb8blO0SAro+67qnlXd+6p38Zq1s4TL3Cs894RQmgTOKi6OUr8o1KaGpebYGt9141tX
+ndaZTdGCTU6qSvVdNR2bULPR4hNYit2KPU11vF0hEnl5aRjoLyougke3LJ5JLbcV51H4jkZNUez
aDK7vobnW3QeJ5tibjCjtrQ8x/s4k4o2bsxjWUEBjc2b3NDrfe6L0g3Yjjul9aL7IBaafZxnP3JS
Dg40dIWtBZP+nFslspD1I2gkz/X0KdmU3So92NklrVLq4y6b1x1ewyVkxugFK4R9xzxGQkM3MJRk
fptCU5A+r0yFcuZgGIKFnMiW4wo6idPpTwWpQwTVh4n/gfF+nZo9fNUdirrNKy0xdvisvI8Hcopq
s5bxOLtMGeLMu8YDl05hGBlOLdeVpQZdW0DCHyX9TqpoXKTrz1yJEc8bFDDDU5rwkHcD07kIdzTL
L7wqUa2jIVb/j7Pv2JEcCZb8ogCoxZVkqlKdLNHqQvRUT1MFGYKaX/8sCrs7lUxuEv0wfZoC0hnK
w8Pdzcz5OaUd7ho9s/zvrjE3/4i2gpOehtT/PoOhQgRdkpdpQOBr+H6cBjCTdHnm0mM2s/5QSW/Y
0vFYmwYI6EDOG1ohSAeqv392XmmjVZ2SdpJzOj9A+4oFmTENh411XjHj4AYELgFNwyh0LKbBYeCh
aIwEIHO35fczgn8/0GWJvhpoyQbO7LBD6U7ezioH+0k30SpdOzwN26HqdsQr3B3vDAqx5XKL+/HK
56CxUxFhq+yi4mtbeLhGjLzUirL6UhkGja080w9pQts4SfUmzHJgHYEMAoenJybgssCMcXtirg7a
h3monSqdSbQfL6c/A0d1xzPAkNzKj+pey3flnORIaoq/bod04G08RI42ir8GpGEuV3oSOQUVmJed
IQ4z/KYVAvw+1+VxaqgG+EzW/bo9tOvHMgyqyVWwAfVsXbzIS6e2O5qn+dlp3q3xdYDGMgg29/kb
NyDYlol9QkJibfGQXd2QkDyGy8ImAxoDHnax09IMQm6i9PJzbVryaAgj3cu5tXal0/Agn+otFYqr
eGNhb3EjD1CU43i2Y5TuvRieoUtaAgRiI0cbVhBVuz2nH0/9iwsZ1hDVoOkZ2A6wGyy9VttmtEEm
+jyEEIc7+jsa9REIfCMvohF4QkFiTsL9gKLoD+O9Ond6aNfhsNUWrawsvkJRY2oIZ4HKhQj85VYi
OsQnOwCkz5WNpFwNed6iB02KZf8DLtV/yiz1NuKQlUVFSOcqZI8CEi6PidFZFhEdpWczf9BnSHbP
57ep2SIcWtuxF2YWzkAXjQWloYpCOCE9ABXm1um9nuYHVu5YmoQU1e/O9I5c9zae3VdeCOHc5/Et
ohAog9HRLUl51iAub4/3Bf0iRjDpnVGDCkDK7xR8d3snrS3hZ4uLjTSQsrVwOOlZTk/ElxHERNNH
wvcSWvO3La2sHTLaUJJHSt/F43UxqS6BCqSRG9XZkkio9/mhyr+a1fA0G01029LK+uGSAbWoIhJC
jLUkqfBk4bezUbLzxFxwl9kh5jEfQ0h8FVUBhaOwBprILgCK2zCsNvzlgUAXM/q0ULMA2A3u5/JA
DJLlxuDOoOxp2p9iDKc5aJC29/dGtmurk05FILWDntOjs8mmdz2/l7YXK+nTFmxgmg7b40sGmkBa
H6suDadvG2O8alcC4gcPWLVRbVQMlzzXdcFarygFOxP93NggqW3Sw5g8FP49MsbIiYIp4WyT99tW
Px7i1zP7n1V1cj7FJ9OUj27NGDv3cHDlm3yx/ynj4kt/b0VgqQ3ZAV3VD2yv3QO6+2V64E/Fjh7m
s/ZsPE+Hdm+fto7qtb+/mIaPPfjpgyqVOmi7hp31lkQEvDz2aIWVPOkahFZmGUJl9MftObh2DpcW
FzeazMYi1WZMfN/EqQY3Pz/WzV7kUT48QZ8QUIvDbYNXQQmiNPSi4BCphD1oQC7nvK143SNiYWdw
A4W9TqLUM45VvaHUs2YFlwf+w52GTKB6GnyaSL8Rni/YzM9mEiDKIj83+3eus1kq3MR+hUgk0llo
Ybw0kaRjjed6Js4kAXsSihB9NEBQNTDNxty1Av+vGUstYiOkV6k5Vt+A96nCJnX56faMrpxRVDRB
YgGs98ej6vJD6inJEbXY/JxbA95rSu30DlgSUMRvEVaszCqyA6gfgzgbdXJvsXaMo1CLtBw/s24K
am08S/ShFQCO3B6QmrnFscTbCZ3CuI+R8lhiRHyrKu25r8TZq2m/F5kGoupu3tIQX9n5AJyiKAve
OuQEl1aabBalzCdxRtl6byfDHagq4uKe5NMPnXi/JjofRLpx2q5rnwgyPhtVH/VpX2ZDOnXMa8R5
IuxUFl+FRFZM3lWkD2o5Bq7doRH8NPKwJuQtlfn59syuLSBAttiyqCmgx31xLHrDHbOq18U5ae19
N7Zh33e7lrCNu3LVjMqxIDWOotXyxkpm5LR8bolzRlDQFeizI623n7jz+/ZwVtwlOpf/s7O4nbws
twf0O4iz7Z4MIQGGf9VrULY/MPoFuPyN9i71a8tt6SmqOQVOBd5tsXZp11VlZkt5Hpu6jS1WOF87
VvohqoaQo2IG3xV6sUVyt+Zm0DSBB4dCCl7TR7kUqVZhVfJsF9lRa3G4RWDr78itluYz2Lnwvurm
+kDoFnflyuSC7xtlVTQoofJpLyZXR4uCx8GKdJ5tBh1F77UXHovGuoxtAFrz1nNDn6ASentJr8++
Kg4YMIp3CHIoamt9OiAlmhAqSprmPLkSHRM6zb42jlPEt62sBHNKJhUBnY3sBFK5C09Wi0ojeWVh
cNVUHptscu5s4eeRSewUVDxa88zEMH4tSAf8ttORfYn373HjI9Tdermh8BHID0G4DhoAqIxdjtUp
vbakut+cTSmMANrnyLlJ/5cOOuHTPKGz0e0Vf0hiVyGjHdvRVPrIxhZ/DeBUKSRkJ/GaRm0GLVuX
38EaUNUjadKcO2QidmgeaY9zUYmNi39tZT9bWUQavSdRtMqRXAQF7bDDmwWka1PT7m5P6vUhVWPB
xas0z0DUsLCSAM3d5BXmVO/EvdkmBaicnPfCyA5pmtph5nQbLT7Xvg4GQYgBk+jYxnm5nDxD5JVJ
fBi0tQna5pn+bugJA2Rduhte9fqex4PYwRvAQOOS6ka4tIQMpwsIo2zPjfzdj19NCG1WbzLZ8Kkr
E3hhRb1GPh3AGpnf0RSsPSN1B4USMBQGGaSKwXIIIt7aKgELqd0twprl3kA4gqIwSku4j8Eov8zg
TRKIP7+z5Rl9M0PIuZBIkGfWxkP4ypcuzSzGZrS8nkfhoaHda8AFBTIk6GIP/yYQETWa2M3+nabm
BKQL+8s9srS7uHbngY8UqWJ59p2vQ3Fop7ex+Hp73ytf8dmXfJhQc4hIFKWGpUNLLVSGaZM2Z7f8
aTQQn0c7KbTYd4CzgMsb6BrLDqDbvOGtPxSll2bhOdCsojgOkPK+3C1iriTnyQR3be2LL/mb8cN5
zR/7u+Sh/uOG6R1Dxgiq9GFzouldMW64lOVeNQDMgNtChRzJIlXWubQ+QW0wSRKUVXIa2O/1kJ0K
z4mEbkeO5W+ETled50tjC2/NaWZkVaq3Z58iibTXwBQAKb96Auysh9hWMJNyuhtHeKejVY+usyNG
3WRh20lwhNquneSHRPd7hV7nBj0monG9kJY50HFODsHuiPeNNh8Nh6LPx+ROQ0Mx9/Of2/tk6UQw
CjSAYqXQ1YiqyJI1C+/K1Gnp3J/NqS8OBOWfQzll9wAhFcdkkvXWHbeyROpg46pFMg8dDIsjl3M2
mBWlwxnIQOMxr1ry1kyVe3LyIdslpG/gXviMxKLW9KFZchJxboLH1yn6EM87I2SzcSw4R66REONU
wBhCr2oTcbNMQGBeFCGjA5Q9oiy48sutlJLJGkFdPJyLLvEDx2D3ti+bH3TW5QM1CzMYkSbcCYfl
J4B29DsJgZKNxsjrI6y6v1R5He1fuGUX/r0eapMzZgznfLCGO6R9ngioFL5bkre7nIzsS5cnb25q
Pum83+Jj/yhFXh5kVUKC50c2Ha/aZfM7NSaKOro5novUEF8kTca9bZgTykfZHCJG0falCUhgp5P+
wZ8htutUfXZEmzffVSkffhW0qJ/K1jTCYiCg56T2gAQGFN/MsXGDcoB8I80E/CyX7h1E8gRYm/ry
CfSHQ9j6VhLgQQSSWZbYoaNNz04++/te69Mj6Z0XyUQfAvC5I4gPg6FqoUJV12zj2blyPaAaC/pe
UDerGH/ZgFenpaSZlo/nzP+nY0aUThBjzb5CRuvolcZ5TNCNZewRCL7gC28fy5VjcmF6cUOgSAw9
mgmqurVhP9ll8iId/fvol09Nf1cSpNxvm7uKf9V2R+ld4d5REQc3/eV2bzi470aNjme9KKBKZkUF
SH3RIRtSwwwYaUOzZSfC0baSWvsN29eX/aXtxT636r5zpVuP596doC4mAMyZjainh478qhI3NPwk
mmrwd1hNeRjyvat5IVqmTbrV+rg26R+vG7DRAlmyDN38Qpt7MUqsd9EFQKFqiAN6YPqm5g86LjaC
j7VR44rCxyIDgKL0YsbdyW/Mpp9xwAqC2mNi60db+vLv9xFoHlWOxsT7CViZy3X1zKzyvcIbz05l
x30G5V0LAMHflg/ql7eNdVyZPhThLDR1wl/Bd6q/f4oUmZu2KCI50zlvxTHP7EB6X8V0sgDMmQYS
6P58Zzf+lxoaghnqzhjr5GcBc4+N+16j8buW9HD7k5axOHw3HqpIOqCIhcTcco6nUSY2F/l8ThML
r9NubMCai/bjfMJFfNvU9XKqfkngKTB4XN7L17EPOU+znqv5DB3XIcgR/O8SZtbRbSsrQQeuIrgj
cN+gUR5JgMUc93ZN0lzq5zLt2x2leXvimsUC7lnDYZiIEU8o3IMUOk33qTDdCJh4NwK7rhfZ/dwf
dJq4D6XP6n2aVeKxZVQ/uNrghpnsoB6Z6Z0Z+yDy3Qh4V+JCJErgWmykeoGyWHJr9JxOXu8V5nlK
qwgZC2uXRZ3/x+oCh+9t0K9NYRFAYxA0GHkEgsX6+6zOnQz4VjJxxdVdfopayU/bFHVxl9gVPsW5
c8J6n0Vn+QvqsnuxFeqoUObyCoXWB+JoNGUozfslPYrpD+Wgm7V5xvUXVDtxp0fF/t28S+7rsHy5
vTFWdjps4cUHVwqq2yWcYe6Yljo6bLWI72v+FYKq0t9qX7qOFT/ES1RLLbYfmoMuZw4UqX3WFJV5
luUb+Pv2xdTs6ABByWxr6pRbupo6hHM2tMNVUWBhKTdN4bUOM8/0h0OO7k4cpuJQyz1yauRuZuFw
tPWg2iKbXjnDyIMaACShJ0ylQy/HVww5Nmk+22dpO3eTmKzQtkt/99crBT+s1D9Vl463ZDw3jSG3
xlJ651bvZeSWLQ0mKR/mNt8SlV/ZE9h3H4o2oDxCJHs5HMvoqTGmhncubJJHtpu3kdVZVeQz0Nrc
HtTKzAFxqqFhH1RvgJMtLjPNbNoqK1zvTITlQMrE8KDWOW4po60OSPlyUFCig25pxSWN2fKReOeq
MeWpRxSa4xbpim8tJE3i2yO6soW4V2mzoN8AaRSUNy4nzyUppzyn/rkxNBaXScrMPTGgiR5IgPM2
qUSvzaFZBjVdE/TFalMsYqAc8DePuy5BrE8DH3I5fvLTNQdI+x6GrgrMcj5PYm8Bp+1IEaQyOeB/
7XqCsmS60a18tZbY/zh3uC+BCEIX8WIt9cG386anaTwx0F5AyOpPOadbIgMrRsA6DlJivACBN1im
5TwBVXXie1n8ZbfhO7Z+ebHrNeLruPbxy4g4wq1r7MoDqjaYT5+t/Nanu8NtO1YB15jFU/4NnuRk
W1/I9xL82Q045ei8N62TXb7y7KlOp9CQj6mh3Y9OKD1/I2he+xBADbBd8DJB9/Fie2p61TQFnHHc
WsUxyylANLLlgMa6dVDmWyj7FWvIw+EfHoIoxy9BVSTRCQUzQxGLfg5wMNFU2EdaBtr23e1Tt2oI
Ui2IwnGBoEftcn7hc3nZyaSIPY/cz/Nw9Kv5n8IrQzfdZENQU3Rxx5gfYjeoK5joosBL99KWXVHL
A8i2iPMiO4/8RzUftP6lo4d+/MdGoKg5QaFD9glQjhk5M3SLokQQSKjCF/86hJ5vj/yKnAHeBgkY
rCVucRTD/cXQ66rTp0bry3hC8HfIm6I2A98feMCH7M4v/Pp5HKEybvjIWhc6A/bYLrPT0NvDPaYy
C1O72QRCX13DuDZ09CsreKLi/lVe6/N29zlEkUerjJOBvkLW80vpdbtJ6wPjlUkzNNmhRlkZ0WPv
aRm41ueAbj2TrsM1xaKHBJWGmhNKv/oi4oUoAc1aqILFzLnHE/apKGNRHjLrxNxTY2AbEvS5aGVw
ezlW/DHegMhQAZ+MXOZH3fbTyMHElXrIqpQx4ucgV0oB/E+XbfVFrfgq3NAIN1AHQTCwHFufpZq0
0SoZ57o3hqLW8OzsPRLdHstVCzi2lqsoy0FtC/VntD5fLiMvXCuxvYHGiVFB5XsvbaTvs/ZU2weT
1CAbmkLagzGDjYHe5pH07nv6G92WkURDmEUeq6TcOOdXde+PTwLnHWI7lXW0FqvqZDa3kxZNsDSj
L37inXom3+1hb9f+u+B9OCVJQKbjZP4Lwc62nPa3p2Rt4hHGKiJrVZJeIs8IGWqnZ1kV1yP6gPUR
Ikp2Cg7e21ZWvBn4KVR7GFQNkURcHOmisOpBr9oqriBuZYr8NM2vc1W8kOp/NR70ngDEjgZYZO4u
V7hH7bLPLAfTWTPIXJ/adNzYRGsHAjlI0G2gmIaxLK7VXJ8H08jzKpZADoTN4LwnYwfecVJvYfbW
TjyaL4Fxw+ThJljGrSVF+1EneB1PBw1ELoOzL6fj6MRJ/twZZzK9Cu3vTzvo8NDEguGhG2lJVozm
17mq0B4fl71hQ2yyJ4FPzJNmvN3eEFcZXZxySGbjyoYMiW4sNwT3WToxq6hjy3xtwSQcakgo+m8t
GAvlszTExrBWbrgLc4ugMpGFO9OprmPNZmD3mMw+6nj7bz6BFJ/2vrwzvZT8/Z6HTSRBUIOBFq61
sOn0jZ7oM2wW+r9zR/e2xUN7jvO/boVW0TmU8XCuECxAQmrp1JKkIhZt6jjNw7bw9/q0G98AN6uR
RdDwCL69ch/cSItoAebwD8o1eM97i7dhUnsF5GoqFhd0Th/M3Mp3SVv2Z6Opx0ibveYwpNoYtSmq
iJIb1l5Iwwhd4kBpJC3HvYXkdchsyKVJYjZ7SFeZANpbfjgW3DmJcdSUSkQWGYNjB0VWsHutavSj
nwygvEuh91U7bbeX8Ff73B+nHedTeZIFLx4akdtBD/TAG9VnN0wwKej/HODE06x+LoVOD7KCznjf
odhIRBulxMjukNrmdwbS21+aWUKQxe26w+0pUy58OWMmiu4QftGQLvCVD/50hUoDtw3+yOLJqqqD
mej1HjH/GNouUsxjRfV9L1355tNua99fJ+6xNywNJS0EyIinltFxNvtmU1l4t3WgbbD0sNeNgzef
hjwe7UMpi0ho6rrje8CdT7dHveLzcaMA3ALaSzzlru5a4s2eaAsWD54H+NTXPuexq3zyxjlbcyWf
7SwuUMPuDAZ1dRYnYm+Wb/UXzSKBm3z3FGV4/0+7xRq+5ks+21vs/xb49hTNNyyW+U+vfx5AVO/f
lRSZR+ye21O4ctUg9YNmSiWaoFo2LzcOc8sU3UR+HQsjt069l6Py4kFJeaDtv7ctrU4iGGORYwKV
9pX6XNJXjNYVBmX1D2y0Qw+FcqfIQK/3jjT3N3SNNVuZUGNtdEjHAwGFmA806YuFI36PwLMncJBZ
pPNTmmeBJ3/l1utgdIFNi11aHT273HssZEkWDQi4i8A+4lUalOQu7UJE2UYetf7DpNE7p4fWm432
Eu/19tRccXEq/4o0C8J/rAUqgQtH3maenxU+HB6PFFg3RAMpkyEC7XSnnZrvwLdA+S2TAYC+L7dN
r63KZ8vG5fq73ezliV2yuG69kM/OvuFlNKP2Q7xhzxOx00T2FTC4jRO1tsMBSVPMsShiAO96adYT
lZ6ZBWexB1hE01dhVv/J/XeHvhb+8+0RrrnGT6aW4WfHWS2lgbm1pSlxNYCfTqfDo+eg0dOcDbkD
OwY0wmm1xSS7McZl2mVEzakmDYNPHuuX2emCSX/ggkdj/p2Wv28PcnUZTTh+9WpT4l+X81madTc7
vWRxluQBF18YEODlF80rdoafPw30UZNb6Zk1kw7WDh18aHCGduWlSby0DO50JY9n8OODOk0ca7uq
At0UVkizcbr3ezsNUKknh2ycx2ObZWwvfKhgDOYMdlIn/z0Pfhc1wmqPnt7TY53w/mjgik/0rIpu
T9DaVQEKJpRx0KSAe9K8/Nre1xIkFHFLJaPfA4RXVSePAhecMpKCmlFuNTiveR713ALHDwCYgMEu
7HkzpzOpeDzuT2P4t8h75S8+//ri1M6Ujmae4NdNr9nrw0tZ/aD2KUlAxAO+yUPHfvVeGnEPSJX4
9jx+ALKWkQYETiBnh857SGkv3lkdr/0Jh4jH7cx3SXkPsqaX1vRDK/d2wuheuvI36HKc8W6Uz4J2
gX+e6f1k0xBPZUT7w32mHUgJNbjhDpTooNy+S4ugIlucN1enHhVltGOppD86Qq4wCNpcOCwrCI8d
dwJdvwjH5NHrHxpNOwpWvCK5Xm/cpGvPbIwB6XbUUVBMWfITZNbY+L42Ymb6tD9kcsSjnwKaBNmy
OSykQe8y3HvBaIzi2Nr29GQUU3XIzc6PUA40tvaI2mFXCwVnAMyUyq4vm2qsTuhdSTiPLZ7uhH5s
RJCkp9q9q0k4P5vuBAXEp/J9Y3uo5b+yCliGgQokCE3Mxc5EhmxqZ6/msZbrezTWM5BUpL9pxgMv
tf+VfKxCMXo/y3pf1mNAvPRxGIZw4DNuf/I9BS2bJdIjJ38aE/JNm+Qxa04LYHT0XOC1C1K2xedx
KGs52tjxeODDT0Sqfkga0EdYXtWeDA4qFLP00B7WE2tHOtZsZEI+4o3l7GAlULsB8Zfi/r70Cq3X
1cSrBQcz6QzKUDFWyDkWXtr98PHeeRiEkyg0ywx1SpynY98LkKX5vdmc2qIweDC5Kb/XrCb9xusO
ZX5sqP5hNCw+qOoZ+MMrs/xxe0VX4/uPJnQ4T8A1ljwKTqGlglsa9pEx3TF7PDkiCYoaYe+Q7qoX
07nPknCWVgj6qo0oYS07gccFWLkQAYJufkn9pYM1j5Wjgfn6Xt7TwMN/JmrXWymJ/88Y/7OzuD7b
cizdwocdp/rjJo+Zp5Q8nin/MUsvRP/CzncC3Wue/K1I//qawClRNOyKGgfTu/Cmgjaidisclxzt
iODccbPf1SaKYcvI4i7yRuojf43bwojTmQX9a5M8poMX9JJHRXGs6Jv5w7UfSsSbaCSLGIJQshEt
qGDgcuPjdYg2H/THAP9ytZDCFonVTgOuQ4vuzap/7bUt0q6VzYKXIHQPkANEDwAO9+XhApG41o+y
ErE+ZWEJ3AtlVgAoySmvHrIUBH/uFArtK0s2xnYd513aVX//9PbWsnJAfyXsOs79LO9G/WD5h8IN
za3GsbV1RFZQNZGaAKQuW+QqZnqkTmsRN7aPt1PWJSGxTQE8bLrZrX3txzEoXPNwh0j5QE7vclBy
JB0ocqWIa4i45q31yCEL7yo0X4rrSvAjL8i9kYC+1q/PGx5HxWLLzQLKTpAcgR9RdTFd2hbJPIkR
4LDYR7ssmAUQaLha5qD3sAh8YDJHMbGocUDUWzQN3dVjLkNvGpoTayTYiSHivXG1XwUTuMugdutY
KI+gq2aZ4kjg7exp0ERs1sYLumOfnb7G/LvvzJ5OtVUf3XHL86mLaDkHKqMHo+DxxeG5nAPb6MFV
MTAR902xczOIQDj8NA0x0uiGmKIBoTUKMWEJRt96ghRoMm+MeW2zAUKm0rQKs2YtPsDsgBdB9Qmb
zekQWVIHnPsOIgcIA26N9To2B43EJ1PqUz4doKKt2Fzq0ETp2fxzHAuECn/Sgf5JuX43uzKU5vCQ
O36oWVMwltV901thmrmIX7TDZB9HvtX5tTZ2FIp01MJQebmiZexK4YvSpSIGdUqgUS1AJbbnWwHj
2rDBCauyt1DpxpvkctilRSERgVxP7CT9oeFG0Gj+v9ziR7AV7DaO1MpxRo4OLWxqQS2Aci9tWUIz
87HzZewlZCc0Hmq9F9NWBmOF7Nzck1fGCIiiRfnoZPvbxld8P3rPfQ3HBxgddExd2kbVgbkghpTo
dXtlzvvkbkQoK/OIHA+AXAaaAXGFqr9/2j7c0OpRmzsZA0FNDHR0zI8GfUy3GpZWNsWFmYVHzKyu
47YOM/K7GVnn7vX2LK3+PHrg0cmAVBzq05ejkM1kdnM3y5gChKPR3QRqcgh8/S+MIPRENh8VZvAa
XhppNDenHF238WzJUGSQCEIJfvhbSJsCwaC95v9ZWWw20aWePnWwIiMr2HBLq4v9328vqzpa3rfQ
OMAqFFW/dykJNfOPMH552f9mU32ys4yZUi0XdICduT15CYibUhn4xYGXW352pRdBzRa6/CBfAF+/
TN2TuiuGghk4mhTdDyDPMXvUD6ogJ2hBCnwwNYNXtz4g+sze+t473N4R6/P5n/XFtqN5XQ4CAqkx
dHhC00SK0QEJcg9mABBR3zalln1xpQFigXsdkCGkjJaPn3q08oQ1tMHmc7S9KQg9EKMHKzfaTeig
c3BBGprSra8eHTS07W5bXztfJriY0IGC6xSiXJdbH/1eTGcABcWTfAbWZk/7IpgntmFlJQmgYJZo
6fqQVUJH4KUZotdNZzi8iUWuA/4o+j0zjT10u+5to9v7KXng1REUSSff6aJiNve2TY63R/rxsr+a
aHB9QuERQGnUzy6/wXBBZ6V7sonBH/6De482+vo1ou0mnwaQl+yQcOE1iezBCAy3qQOhiwcym8dM
pvveftWzrWTM6tzjgYOQFURhaLy5/KAscTw2glM7BlRstvOgB4A6mzcSHmpUV6P+ZGQx8ymbgAXV
+yYmZD5Mjgi86cmUv7z0WdfA07Kx0FtDUjHsp0vHywqDUPTsxaTlgGd2ZTA5cWWwrUOzdj7V2/D/
Tt0yDKMaKRCLN3GbBFb96ntz0Brf6003pG6v69kDtBXSWGCJXcb7vcatrAP0OsYrCepGxi7NTqB8
Chrd2k32xuStD+o/Y4sNmlfMruwUxmrnj+//SL03VK1NJI9vH4Q1h6OK1eDnQK+ss9x2o2AIGsap
jQXeR1r93tvfe7QKDuNBK1+N9L5k328bvD79qsES70z02iDR7C2f87nZz4YN0VhE7SLMhzpqbBEI
AC/QYO9rx/Kh6MTBLvPARqfN34KhwRysGlIU2g/dY8YSouxNaZqXDLkt6r8hoCtkGzS98bdzirwq
iOsBs0M4CaLLxdKl7WRrs+MgYdE9j6f01Dl7Nzno5N6kfZRtda5enbKFtUUkQUvSlZNmc/TpxXrS
hYOVB8LYaqi+Lr8pM3iBKMwEVs9f+Ce39pMi8T0eC4I8jDs4IqSuuBtTjQR4g1nnwSwAosBD81h5
NTsYxCA7j3bmXk7tPW5LESDFM0SZqrbf3lKrM4BuMvXqRz/eMmLzQQhaZn3C4yy0yt9yfnW2mOeu
Tr4a/CcLizmeaAGVtwIWmhzvSV7vTfhLagfQmX00043hXGfaLq0t47dO2KnsGlijHBBU0HdbRRtC
jCwsmfeosT6QyC62RRbAOwhXP96ezaunyML6YqFJO8y0nV0e2yQBHaYzJ2Hu8q12AXUGLnwprKB1
C8UfuB4bxFqLuwFBjtcnGKNXHWZ+LOxjT4CcPFUo/bkb53F1QnHNQwDKQdhxBQI3+VR0/liK2AaN
BoDnv135IgZ9x0vof0bS1XfNNLSq5rYDeUV8ez6vc25qqJAZwq0B5lu0YVwOtZ5ALFZJTGhmQdOE
/QHmIWJW+5rZLB4L8ti71h14d56deYve8+oO+bCscE7ADCOxuIjnZsYq3S5TEbdCO7SgzSK/ZOMf
QEh3uj3GtROIphodCluQcgPl6+UQi0yCjUgiEaJRKJqnwjPDzJNok0A1ceN0XG9PnC2AYcB0p8RK
ltWJvpt6y2O6iOlM53B0hYOoot3SQt6ysghdWE3svs0dEY9GlJBAiOj2hK1sSaQnPygI8QREnXKx
/wmlDu43V8TZa9MVARu9YKAHUL9PmRk6yX4Ue696ouTrbbtXaoOoOUH+EjG3YgUDV8fCk42t5RZ6
k+MtIw30ymQIe+0RAVOucXIA2YuBarRTAPZfDtEA+hJgbaGGBGAEooOevqFxF5SMqeTPppWNO1lr
rzPoqY8TVFLDQRuqfUXEXiQaoiJLe2ZWmj2Wk2uCZIkOYIqx+n0uPVB1ukRubAz15ZceRY0MBxwF
V3CqLXFM8yx6z6QZUiim3BUy2wHcsmegIj8j/9dB2Towun53ezqvvdhnm84SZAnJKGhwzamMybfq
rfzpf+2CCm+GDf+1thlRkPcdELqicLp8q9gAOZRexZH2gF5i2GtgI2hnTWy8Da7YVdXWAIs7EEbo
N8G7SH3Gp3Cd1JKB2IjJ2LDv04x+G6cmRDe2osZH8ujQ8iJyiA86tSHSoAedpvNTNgMkCWkqL383
nQp7BSA4FnJke0v6hQ9gIkAhm4vvt2f92q2pDwW8FYoTiMWX92NpVhyl/UrGVfkyj/fpWwJcnr4B
tr++8mEEEYlimgWZ5hKAjnaFcfY9ZOSM5Cza+aHI+7DLrDtknCM/22BWuPafMKZYAEGdozsQ7ric
+jrxwftSSqTnXDQ2leKoFQlCqy19iVUzKBMCfq2KP8viSNbigBqNJuMWNEfRzLwcBR9TO4JbYYva
eXX68I5FbR29lkjYXY5ImiCKGi1dxo1xl/saaLmOGZBkNP2WthuTt3bwUfEBawjA6yjELFxpnguR
FmDjiruc/K6UjgNezkOgSbR26MiUa/ybJraaSVeNovgDEBI6p4EYuxwfm1kKiANyQm53SBJw1vZ5
AHI3FpqIYSr3UHa/b2/6a8Qyjidu1v9j0Vm+m7RZYwapHWzIg36iJPpmhtZ+2pdRHyQRC8cQYgE7
eTBfvDDZcHNri/nZ9GJ7JoPT8momWEySkBfbF78yvY24FFXgVkMNgg3T2yhwrZqEjAWyRHBFCBUv
51e6Iq0LlZ8R5cnaUbjwVgcm45BWm1DHq7w/JhYco6B0BvWN2qyXpqC3oqNsiKTINP7MEWyHhbU3
SifS7VPm2XuhPftySzfnihlfOVvoLihuU/gXhDSXRnnaIOOZZ01s6xH7Kd7Y2/RWfElOJHR3YND9
bpDI3WLHXLtH0DyJ1y8Cb2iyLGx6mdGaOhNNjK4LNNu0kf63ZK0fo4LLBEMNUucASF2OqpIpqy19
bBDqPhf1z7E5UmAj/GwHJPguS+vQyraSTGtXMCgc0cUEq4hs1Eb6dGt5pCysSZrIm6X2nfu9YN1B
f6bgdAYRzVc8GTeijC1z6u+fzDUp7dwksZr/4ezLeuTGlWZ/kQDtEl8lVVXvbpXd9tgvhD1ja98l
UtKvv8G5+M5UsYkibOBgzgADdBapZDKZGRmRmtMWUSjHsAFUS1X7fXSeLfuxRx3j9rlXGkRrFe0/
DGm8Q0zVWRcYS29N6Ep5+zELKyh8Qzj9VLVtc0f4Oh+6GX0xCmVATVxV3RbIEEWhBr1VPK6vlxqO
TglmQx87Oy0iIc2nYxaUTdJlc53cXqTKM8XQlaAdQStXZsNl+bBuIy3mtN664TBzu42CDLfGbSuq
vOHSivgVF9/OsXarMkk5p35No6L0Dm5+zrI3dxg130xpCJeswHaBhlbutvkz88hMlzkdzSG2jTxx
2FthfZmJzpBi3yBhS8TAGLDwYBi7XlHRk7Gag5yldlPuB7Na2peAZpUGvKFwBCRZeK1DKFSgkaUA
yWrK84xBFgJx/g0YoHTPob7p5afbn0dhBkU5MQQH8h/M00tvrqZuyej0wZyyoo3QVo+wa46lI5JS
XCzAAGO0FSJscAZ5hJSZLt1I0Sxp7kMw3ljaMu759IsBXnlsMIT41HN/0gQN5cpQOEP2JspT8ux+
VTa2NRg5bBY/5vyD07wYheZhp3A5XCLo7YJWEmwmoRQGQV07rSEAb+lkohFWc89OjB740QXChskE
SJrGxRWe5wDkgec+urGguJV8AvAhstm5t6TtRIbjNvs7WJJAw3rbJVQfC2cI9Mfol6JvLbmER/eA
+hVfUCUCyRcdn7rdi52zNfTHsG7Pt42p3uQYEkNIw0FCaVi+SqaemXlWeDwljbW+5HPjJcQY7RTT
mN6dgfdsnA8EzKCDYR9rs7AfmO2z41iBiev2L1EtGz0pTDgj+RHcT9fHenBL9LmDkqfW7Lcn1wAu
frTWxJ/bT7Zffdjg3hoPVVTlAbFDLQ6j3pgpA6nutUky9dNEXIOl/l7g7gRCNRmtojiSvprR6+y7
l2VuzQS5hfGC+6Z/bDKCkoWJoREzMHRq6ors+urXSFePgWLSyrjP0nU2+8Tp6HxgPjFikEe1yVo5
xcPSO5jjW6blwWKZDlmkuHOBKkIyAayyIPyUzJNhLrqmaXja4qINxvBbMD3PjR/v86992O9yaupk
6pULvrAoBXIMYhKIbMNinUMKi30d3io63olJKhD7BU9b/uW2hynCBcqumL5GVRCdXvnC7TBx0FK/
W9MddL5tyska0Q21H52guyLyuajRYawZQ/vvZ+6cgHkedCnWtAQ9+gIFPHTlHlrrr9urUVhBK9fF
7JKHsSNwfV47bwjc3VjbfEtHL3hyDMwaZ259MOZJx5WjiHq4bSGvCwwlBoLlgqrJ52wHO9yelsw3
HqCzMSVDbw+axOu9FQF0IPA+3Lr4f+ksDj7fBpDNstQoOgA0x8jVwcnebxgsAE+LxytGU1DLuN6w
Ic+MLKNwt2kbDmTAZEQQlDH0g3VhRbwMr4tywhByIMAKkNuZkqEKaSmz1pmn5vZsOPnT0IGYcS/P
otFnR/3+tc1/Uv73wnU03e8dHF0q8Q4JoTuGC1F667hFbbu0ntZ0/bsgBwbU05JYjuYSVG2jmCby
UfrGB/OkU+tkLLcwVrum4zZAoXvGEHMXz+Gv296tcAcA8dEkgaQT+Jtl6aqJGdAjhzR6amYf+r6M
lv3HbQPvwx1cAZMq+OuQqMEz49obLMbK0W8zMx2Djh/60nRRQ/HXV6D7krYR4ocQAjus3Gs0N67K
cIiqJl5vQN3h4rk2HEyeVVd7YQLqH0bjdvRXiKEZ8WrGBQM2odZxbyu+F/q/+FKYh0WlU54AK0Ja
cZflezqsS2TyO79i0bqdbu+mOJ2Sy2OaCTVDBAoxayad3golKsSEZk+77a6ZfuSOG1fQ5cYLyus0
phROLvSnkPaBex2E5FJdZuvblTtk3DGpER7Xmp137iccYoGBsd/fXpXCCV0IYaL8jA0EF7aUkqAe
PIaFycyUNTWJg8XMk3EcdALMig+E/hzGpHFm8aiXa/g0qCHMQlYzzRoet3W6Z0Mc6Fi7hDtLHwgI
eDD+wudBQiYrV1fFaMzUcMx0aA7b/sGowhhSUFAuPzkOWFwberDN77d3T/GhQDQI/nqQkoGvSP5Q
wILTqvIMM11WD3JMUwM+4ZLvUeUP93NFTM3HUrggWqrgcwM3GfRQZMIKag2uO/iDlTYvIxTQhiA4
UusxBJ5pbXVMHypbIOOxPYRA1ApkUEy32KSfqG+lqMQXxZpMaxEXVf6htx/5x9u7+J43BoQfIDuA
GIFL0MyV+fCczVrKsZ7stDfcE12fcyMD398Y+SDq7M0f2xSBQx8EMdbRbbvnmtGDmbeHnff3S269
9Bk7mpR8uf2jFDHs8jfJlJ6Lh+HZbu3ttOqLw14kKz0a/sPsnprwbXFn3YX6vlgpymuorqFoiK8r
z2iuebijrVuZqeHf1VkTUedTMdYJuNiC5qUy3tDkxaTm8fYaFYcf1wNExYRy63td7KIbXT4HrZXO
zZZHPGArRmapo4lmCk+6siIO0UV5JmhcFuxTaaViXZ2HyS1rhujMHmf2FjmlhlVOZQ0FdeyjjZcP
ZkWvrTUoeeXVwKx0skBG38c2fcZY8DonzaTxEMXhF+8qRzyrBKmLCHoX67K9qjdp5lppMQYHr2QV
9ApKBpZ1QFjbWlfOVvgjSic2og0RYG+5lTR4vOXeRq2U8CmhfvYCvo7S+2Sxb5YBjTue3nYNxcMR
+SNmikBLiJ4rMq7r1fExqOq2BmrCRkFtYJ/27pfTznFrbfeed1g74xhSkFVXT6QiT4zqGPYVbRGR
v6KQi8sWGbN8ZZTBXPthNuD8Nf9sZfZlA9UjxFPujdl/6AMn2gBDqkbnhMzpWFrm92nd4sxn90OX
gt7wrTjmT/0ZE+e3t+U9Ly7CLvZEsGlBSwjf/3pblhryUEOA4kE3j4lTw6b7OoapxY91+LUs8wNK
/yEaVdXPhUQZRidGwLTrNwZG68n8CYL1pxIzZpTofpgCjSJ+GEC+gBYSEDRJ36sGsiEDZAz7hcfL
BnWnMtuSsuijIFgO2RJGmwuCl3o7TVplNUUYCZCqoM6LJj1AKVK6Yg28dueQ2+myQACXGWwAMt3Q
dTlUxw0DWSCFAtmLGCK93nnOPasFfMlO3eHzysvEm3aUMpwjbXVsaYoQIv4+gOHAhr2PxVNZOHno
NHba7k5SNVkCtAuofrKoAPlOHx5uu5TaGrLk0EbKjMfu9bqabHXAd4IP15RhcBw8PGsyjMIeVxCQ
RitKFr8Mnre/n0lATRZEXmhU/Yu8vzZa+H6VB8FmA1Tx2WuDBPDow2I883k5+a2u6qPAGOJ2wZMU
6bN478hUJO6YLzMU7O3UMvZDBxnJBRwyfuYcdnNLQKQQU7+/84uXrPhO+vJh4f/01h13QEGycc0B
VnkRCiOgJsD7G8On0m6vPreG3d7tNNzuyfSFs09l8HHTqU8orbgoWQQYwseNI0UJi20kWGeQZJtl
/Wqx9dkZm+7khfMPSnwdWOU95h0xSUw2gXIPfYl3I1ubXzZdhYiVNhMq3+OJVEcgwo/eVD2s5vQx
K84t+7snh3lxo52YB7uek7oJ8O9BEgy6SU3F2nFCwUaNwWWUBmR5u73la1u2tZt2zYmsHCRBTeSt
n8BjdfvcvB8eAU7s0pC0yRn1nLZeKxhyHw0OhEpWJdsCaXeyPjlt9XELz+A1Ga371oaY1V5/biZD
o8ymeNdgRBuJBu5lvG7kh2cZsL0HnYKb7i3NDsXcsTtajmbcuRgnuL1cRZC9NCWDYyArXphDubpp
05lPxlp/qsCieNuE6suJ2RTg/QDfxLtTCgog0O+bwnVTs52982Sjxdvwzrhfodl+dPVdAJU9fEJU
kvAqxHypZK+F3prHcXpStrWH0ZsTP3jrPTfJZk2jS7V3l4bED7nI1KzFrErEA+zdAIaYtoh4mN7e
OpUj4KgDK4kIhyEC8QsuLITLWLPVnrwUzaABYuQBYNMa4JLqmKMB8J8NabsgEdUHZjN6MLAetj7O
p3tiVI8WnY6bed/bwBLv/Qupk2V9JR57WMYP/fLGzeOIoZfby1V9ucufIm2oKejLG6AncEPWh86e
YrGpBSRZiO7WV24sLikk8lBXAE7uemM3b9rwZsTG1jW4wFoQQb3ZpaYuq8p1UchGVodOteCmkIwQ
fxhAABB4KW3muo4qa0Ke2XsobQYjSzrqZE+2xc7MbYIaaPfi3qEYSemWoH8K3Vw3ZqDcXFzMmIwF
Q/E7gl6PtE7XMuql63Jql0c2PXlvWofVGZHuQTDX0W0A3WHa2ZDJ2h9p/lrTMv6z73exGKkUWCzA
2JmMeOlY9VFTfnPBmMgMTTajdJILI1IRC5W0pqggwQEKi5O9QhLkDIWf2x6vCiFowf7vo0gHvFuy
NstHrAN7Nbl/8/C3J6Jxm+GLQ82MgGjEkq8SSgCxMcnopzn5e7R2wEG/7s6CV+uv2wtRfHg0Uv4N
7yDOfEdpQkGWxQq3hZ0c1FUT1IwO0H8cD11VDM8YHdOtS1XcEdVS9KIw6gkkn+QBQT/NY2kWfsrN
r/YEcZ3gJeCP7dS+1HkW+yDDrTb/tfBPpR81XnAXzvfsza3Al3RodSTPysWjviSyE6jvyiXCxe32
sgXnW0rxemu6szHSJBhfyKab9VC4C9R7/zMkHa9lXMIeAA+4i59F6LyCzvv3Uw84Coo2wBCh0i63
0Cs08M2diu9or1FfoqwOzBk9/4GzXBiRvN4TeNI8G/x0tJ+24CloHkGdwn97uhxkwsDUoGKLrjgQ
KZIVMCTPIe0XXxxftOkjnF9wl2uuLAUKAFbEK8RExwWQbvEOu7iiWT/n3oZaRzrU5fbEPfpmgL8s
YQPAXkHdmuDQJ6AZxGupv7dYGJ6qvQLZODBZ1fH2rirCFd6VNuAquGoE0PT6lzhA624dq4PUIm+B
B+Fu/zhoG2VKI0L+DrQzAOzJydVW8JUPwRyg5H4PvifHfqTT6+11qE4TBg7+Z0Jex5L1ldXBBHFQ
Ycut70v/11Jj9sXSQNh1hqRPl1v5imGaIUid8WuVh8nO3rIlZYuuDayzI+cBBvXNcFlgZ7rfufex
ybaXvih+MlOTkOo+jvR08dqwZiPtAng8RlvXaMpDiNv8uv15NEbkF0PBeU2trg/S0kSrGePHrHho
aHLbiNiS66YLap9oAOMBhBYO3Pnal4Nlpn69EZQloa96QNyzY7/anMPY7SQuMLWRF1l+l4ezrh76
fnWCPQTAVBBkIXWX64O7M9cL5KWcFOq+cV5+CNB3hnDy768Oo6ygY8YjBWSdUmLhlKsTUHd00pB/
D4CP4+hEFE8VvZ/5gXU6HOP7ShCeirghQRAAZRvkodd7aU7jwAJ7dVL0TjF8WRYHe6mng1sESQ/1
hX1mmqTmvb/DIOIt/ife0jJLJ1nXEe0qy0n5eiiXdMSoR1s/ZESn6P3+NhR20EwCKgG1O5mE38nA
6NuhL5iOAEDFeDCDyiyzdNB99Wr+syIdqr7gHoY5bAc8QSzyppNoM6wZqLA2TThSuR66wOjZC26k
d9tWT81QluA2S13DjBuw0xadF1FfY0W9nP+sSHlTtg6D18xYDppnR169jA40eawxGnzN80e3HMnJ
jRwVjg6cDim8L1racz58DoNvtw+SygN8oXKBUgluPJlIb9/2wpsdHKQJBZvHsinYB8EBpOmiqYIR
6hbgOEVRASmClHV1ZOG1vc9uupCPYfbBw0ztmYAoqbfZx8xwhqiw11Xz9lAdWsAKxUsNsciUoUPO
0C8lg5RNCqbdQzj+BHfe3oCzmm0JBLWPt7dR5ROXxqQIEdJ1qsvegE/Yz33x1e3v8zGmnsYhVEvC
+IJ4b4OCCzXM6zhksHneoTfrpjYvP3vrYSeQT32y/PxuRtPl9opUtv5tV0B7DfNp8idz6qFYEINc
zEsW7JvfNVHm/NPM7FD2mr1TuCBcD29B5JkmFErEMbjI/2w329xwLf00o/t4z2sobJV1Nf7+ekSU
w9ASgGQIddKpHTEEOS5ZhbSrXYC7Y17KrDHufFD/GrT84RXZX7c3UOESwKKD+kn0ztEbkT6Wt7uV
DyBykPY4feCAarw4GLzHGsCE2NvMuz+wBlzhv5ziqHpKDjhXHKTOE6xtswdiNpahr5tAOWdd4tXe
wx8+ACQ6USixAinFECzC0BwEFRsOmhTXl6VwNnfHLWUMGMp34r2JjPa+bMOXjpYfxkzXFVfEQxtR
BKhrjAmC0lZa49BUoBicPCelFk/87nuTr/G+6rDjyu92YUX6bq0z78PQIW7Y+53DrKhdMvAtMPDy
aO4R3XKk7SvNtfJKTGKllrsvx8bqvvu8RluQDjppUsVTH0gYfCqQcCDGW6a8cw7Pu6XMXBCqryd3
T42teB0y9tii6FPPL8SJ7a2Lhqq9G0MGYuQPDrSasxiyjntTx94w6IB8Ym3vXAcTRJgqFbzX8uhr
azejSXvqAA77PBP6a6vtuHjJ/dNO035Cd6Di2R+cEIApRGsNfEtgTrwOMyBewYxZ06Ng6dhRYLZH
Vn1stp85uIZuH0XFd0WZCHR2gmwYJR0R7y7iGQTgA3M2UDDajJfQSNFfYb6mxqDw0SsT4idcmCj3
rS8nZ0aNYd+LU9j69yiTsoSWoMhAtOk0K1JEaAEmFsgmqFrgFr82lzEOZqGQ4t7piuyRoBkROS3V
0VSp9s220OQIwMaEeCKdhxBCY8XMKi/N5hLZfIkWPYhVtEIuiosNjSFk1QKrIWTNrhcz+UjiN9ai
I+AeSjBR1C2YcIwOrc83cx1Pt31B4edikgKD/wBRoQUo7VwD7HLt1qjHU8JOmOOKOUvm8Ue7vU11
fjRtUDt//gOL/+qOCO0k0JVeL68nPGNuB4tbZr85eV49LI3zNo1zEGNgBXdQXeT3bDMMjCODbvu2
cbEc6VhjeMTBKAfuWVHQuTbeblVGi7JDvdc9evS7kwBjsdzx5aGcj7ctqU4AmIXQd8GnhHyatMwB
aRI1jRmnGdryjf1tXfKoplNckfS2IaW7YOALMph4AILp4HpJPib+fHdHZdKY68Ns/pyd78F4nhd+
5Fzz6VSmEDMAOAAomICV8toUmTAhgxDlp1ZUPYPkc419ovlACjSKj6D0nw3pC81hUNZWhepkyLZj
yYe3zJ8gofqza5sYhbh4MtbTlNFXQC00QUT1xQCiQIffxoQNntHXq1sAnc06soOQzG+9aIcytc1p
7M3kQ2gVv25/NMW0rw8X/M+Y5B4zFLJBk7Ghcgk64AIqYhjvPjRe3T8FzCJ/W8Dt3hVO4b+Sij2w
Zu+fjWmpvm3QUz3mVrgvEYWPZ/FU2Tr8onIfhCY0oAGQK5QPaJlzi69hDTWzoft7m7/Z2QKCj+Zb
Q7WNeLFK+ThiGESwJUPFJZDHIks6DP//mug2SAPtiWEltA3u5hmUuVaUt0MEOvmf89ocbev77S+g
ujKAGgVEFSBG25GrQG7Rbn5fUDQXqgOm4w63/7pqDy//upTMe9QzLMyU4smQRdt2quJ6P9Vvt22I
kyBvHi4jE/MgPkZcZEm4OdynDYCxIA27lyzHabQf/uT1ja3BYcfzFNFSpjOpvXpGgRvlRto8dljL
oqNqUG0UQIKoBUPjFDgf6f6B0FsWWMDFpaBn8SCqCBUD67lYNOUq1VbhpsGgKhoGwNaI/36Rjmw+
7appg0Df6J8wqTp81HZFlXHr0oRY6KUJq23ClcGEaWQnAP7vawL9tdCIK6jJDFk8ruZ9MfK4BD3z
bT9QbSGmPPGUAyEmDpGUL6BWi8KFiFsdPWCyKrGmIJrdB3DbaGKz6vK8MPTvFlwskdTMqBh4OlM/
BwEMiy3vybBQkDPAf9pYEXH+5Kuhr47OJsID8N3XW7o44xZaPfHTvvcik3SYdadRNf5BPViQdf+f
GXkwyJp3h5c7zORjEH5oJovfrXz9G8RumlxLFXKgXoFpX7wSAUCSYr4BSq8BxecgnYMsauYy5mN9
/H1fwHQ5BkBQgQHFmBR3tt3B2PyeISYYADDzKQZerbFBydMav39bwt1wZDGMio8jo0a3fs0NvCL8
NDA/c+Tb+/hIrWhvdbKGipzjyo7kBHRe96UpsaJ6vA/CcwiSuyVoksBOt2DRVAEVYeI/WxgclDIA
whdoGQqHM2cnAhzACMs4dO9++xOBpEiAQ1EnwJiTtKB9yyGrVOJqQKAA7ZvTQssk38fYGjGtMNqB
joZf4XXAE1pwNzTvMYQkRVgyWyENbRRehvnvzvKBw/54e0HKXbswIC2ozPbdpAC4QCL4a1W/TE6O
dOH+tg1FjMMiALJBuQp5u9wsqiDWMPVbG6TefG95v/r9CVpKU6XLPsVPla7UKzNSEHeZYxnjgqXU
fkEP3thVJ9KgJ9B2VhFP0/Z96RbvfvA78jGve024U/SZgWXDlLEYTsRgpEww5ZAlp3u7hqlXTrHN
truWRe7+hhdnFDrjXZ5/tJvviwc0kU7PUIFjujYthSZ7MIa9CGDagU3LmR/GcT9ZeZVgCJT/3bp1
nNH1kDnuXUsgOUhrTeFYvXYbRNMWEPJCfeo61vOqNO2BVSEGSrrjsmYPW50/oAhymNFxd+mj7eeP
pZh1LMPu3FV/3XYv1RnBJYMsFKV4wV9wbX2o3QrqzluY2mwqorq2q7gwTV26q7g/0QokQm8O+hQA
vl9bwZhO3TUDMP+CbWQdv5ZdfeSgxSlBlFcc+fLr9qJUbww0FsBuixwRgzpyIcEr/cpYqYkZAwDR
149VmHQd5JDvMHxyB07tZPbHZA8/GWx964dohLQrI7rGiip84zknCIXRxHmnStJPC7x1bkj6nM1H
at4xiI4YSa2ji1GZAfYJMD+UFAiu8uutrTxkl9mGEr3B/QMn7C7Dc2rJDr3v32c6MgZVMAJuGo96
WASGQQp4wTL41cSBB6nXnh/DFv3IenK8+8bu/aMdNrorUBVgUUMADAo1bDGkfb24bTMyoyocPEwJ
8ECm1zsRavrQ6i1tTbNNuTJQUOH5K5BBnnQBhqzuPMKwso3Nd/MUYO6Dd1Y0ZE954WvuQcVADE7B
hTHpyHszQIwTMtp0tQqvjPhW+3e914VVBHBVl+zmzsCl5E6JkxXdwVqbg2eXXeTM9qeOdmbU7oCq
cwecLZwG1ms49cNhrQfnAa+i9s7YyhIiyJMm2VZFCrE16Gya4F+UyUZzNGzNsfGBBeq2N9Ox77Fb
mntAbQKJFQFRkJixu/7cVT60G3r9Pnjf/Z+9NXzbzE1HE6Q6LwIFgZEKQZEsDw3aWTWt8+xh7z0e
A+xxAnjlcQ1pnFnjabZzDWpF5VeoaYtHChpoeO5dLwlkgk3RgVUq3RtuPXtOjWbdRvjJtfPtR72u
LL0d+pT2QJDpAeiGq5RI4YAs2+QzguQ0d/zI2/ZjMXXR1D1PpD3etqT6WDgvmODFwpDSSU7cGCCs
A9IdaTALiiNQYiz2/UEnd6FcD5J6RwyGgGtCigD95G2d34sUq+Wnyu7uZ2bHe49XWE00mZZyQRem
pHQx9IrCWn20IUH7zJICFFxR2Pg6ziVVSEMyineXB0SpJz8lbQG3yPICADAKqjLDh0xWHuzsGBKq
exLpTElfCFgmhq6qSOo7/8QbP4yWAnpu9bpr8mBVCQBEIBh8Rg8L3COyVAft57Xy3RKPr/a1ZL+M
AHMJ9alej0VQRdC3P5DiNdPBqJSugfo9+u1Ijx359bpZZChJCaNe3z00i5gp7F7d3H30/On8B76O
bELwqgs9Osk18oHyjdWo1Zhu/eLkaAmaneZSUK0Gr2Mkv0BaYrBbulrnOvNH0qxByob5npPxWNLs
c5+bT9DS/XF7NaoQeGFKzrZrHlbDHsJU5U4Pnv+zcL7Yy3AkGDIrG40t1bLAkC8G/T3EQHkkHHkC
Q5EmDFLeHTLzcYEwGTvUxun2inRWJE/fLZOXKOkCHSqIVM79mqB+3XfH37cC2kFIJuCtjBqn+BUX
VSCs0eqtBhHPXpqnoniwM4zUrkNsAJv125bQlBKjcMiYkTJLljLo1EMZBo+Svt/bGI+uvyxM1Icz
JC9CMuge/wp/QAaJ+iCqePBAudoEGL2zOWNO0nUqTu1OkIHga8abASbVavnZOLTWOLsi1HoYYIK3
OyiBu/Il3ALNNyxrR1LPr38ORVPEzWqQ+PYmKp60oCZCPogVYcxMHrGdMPbTcD6TdFxiyHyN9/AM
Oh32Ieq/dbr5V0Wsxdw3kgp0r5FY/PsiufCNxkJWERYLSS0MFEVmaWfR5BefetfTuLrqY6GQBiYu
DFaAbldKVCnJhz13RpKW1s+pfSCjcfRhrO7sOHC+3N5B5aII2jXiEYN/Sm6IlLzfyLiRNFvOALm1
1nOlq0+LPyHVHcQ77X8mxHIv9q0q8wL8Jwz7RtwYjZJjlrdg3GmTguvYQ1U7h8eQeL+grooU+9qU
vRbNwAeshgU/WOk8dG9jPUZ7/x1Joub8qlwPOBX0l6HqEmC8+9pUPXY+Yehmgb4xKgJQ5R1eygdw
IvGP6Cjd/kaq+oEgo/yfLeni2KpwzLbRxA7WcfOw/wCCk5yL+4JFB6M6hL8/8OhfmAOK+XppPNug
/AdVgjQonsbp0R6e1i+++c/tRan3D6oxiKlAhsnFXAzsG1OIIbaU829T8dly3xqS8AnyZtkH261A
e6d5eSh9A1pj/2dQSpuZx70ws3cCRBg06P36YEJBeH/F2CgbJk3wU50q8FLiUQAI8XtGw46Z1oY2
GUEnPp34J9a98kHHjaI6VkjNxaE1MVFD7OuvtPsgrG9AVpoym8cgtfO6NaHuL9v+fvtDqdYCag0B
YicoC8jtpbaop9ma4Og0n6sEYNIeBNFm89za7em2JeWKQFGCpwbaZeiXXa8om9H+2F0Kv3M+m64V
dcUZtZX8DzovIkCgh4D3NxqMUibRu3PHiTnSFFNOlReDkKIJPt1eiYKmA6M06Fuioov26/u7opld
qzZNCnEBrzxid6f70JqneHRBwDoPeftk1eUXEMOOB9TS9pgH3Hhou6A9LY1lfCg3iyXunu+nJnfM
g8MqYLMckMrZ0JCPZs/yD7d/sIhWcowWQA4Us0C44MlwycENtnXGwFuKscRnOmavrfHU0o81YycP
ramNfL1tT3UYL+1JEY2WedaxzqApIPZkgurPAbiH79kf0H8Aa/bfuuTc1DSwX5ZHaZp79j+EWkEk
KJ1HVE4AbYmKysLThYKhqopGV1cXUB0cANBEcw/V13cHJ9zraquckKQF/w4CxMiYf4S9rtahOjOg
9hWDJngkAdRwfWYCXodOMZc0bbagFqJC1cmqnK/z4M4RGli95ipSfDdMCAqiZ6gPgOhS/JyLu9zi
IEKacwQdzzvbxa9hYeKU+jmY80qNSyouCLzGBEYD7giSZOkWIj1kAbO+NlLQtyRuV57yZost9rQx
jA2WkL6CxHynu9UV3ww1Tx8Qb/EOxNV+vT6KCaSt7gNxDkDCBOoiI4t0TqmyARprzLMIZDeWd21j
GA3IIG2ukZbcPjEMl9DWPpJKs33vrQioIIrGuL9BkBRI25dZg7euPRzDxvnKcjdyCItsV1NTFftx
HTeurbyLpdQiQPLQ1G95TN0uyXU0Hu8dXFhA2xdqMDjI8juJmgKWyFsKaWJwn/wFbu7EmJ8b9no7
IKm36z8zwvEvHHvhZkOdosM5ao3xsSDu/mDR9q5rQQZy29L7I3S9IClxLNbJLRYQY6RBi3GcJE+8
Ezmt6x9YEWygqNdAZQVn9Xo9TTEhAWE2ESNaDQ1j0zwGQFSVUxlVjibbUeSnSIDBpAKdFVx1KA5d
GxuddW6svocXzMdm+WBuLPbcp403sVEf/eq1tj9l3DjWpNMUrBX3rLAsKKz/pZ+SQel4ufRT72Ez
u+mHVb6NTtQGe9Q3x94/2c55z4/TAIRdEX6gr+14NI2DEYAI5YOZV3+5NPw0NrpptfdhC78Im2FC
wwDbL1Ne5JR5ToEaP4a6vrVsjQo/Zt0DLp/1zV7yONN8Z8UBRFP3X+VmzIvgpF9vPYqL44wMm6ZZ
jaA4MrDvg0nL1byzFadDpOng9gKWCZIh4r9fnA5umNnO+YRt3hCuqgNSwmjQTRUqdg5jKLhbkNt5
yMvEUi+MdEFRccNAwN+H9UimuGafc6B0cXP2W7JtfzfBP7dPoqKmCVFM1LcDdKbBHCnXNC2Hu3M7
j0YadNM6HgbDsurIwKhMFYX7vP7w2VjaEeY9mk8GGlNLPAC+CwnNaSa/D2QQDgwOVdF6g+qktHhv
YoMRtp6RWo2H5vwwfF9dphs4VHADwYq4EPA0Rt/03ctuYyvZOgcLDuvItpt7N2gTkC9EzhbGZD7W
7WGan0On+oCRheNiYF7r98GD+AkCyetgzgtUyZLDglXLz9DYNVJuP5TjF7pAxjr2dDx5Koe9tCJt
Zz9ulUdJYKRG/9cUvjpbi6Lh6bb7vM+ZsRJRCUKCgo6VfChAqTRaY1ZlZ5ROivp0Cvhb2SXbx+73
Rx5RnMFYpY8ODCQA5arGzheL71aTncsMOih+UvXPZC/jpfp6e0GqTbu0I90ZweQv0+zX2TkvAXzb
hodBzO71mttCcf9drUa6aYt9mDLPx7aV5Y7myIMgh/L8qIXENNN9IqXDB0LNA7cSqvoyh8KwDv1i
hVN23ruvtXOo3aS0wjuIQr967n3e10k5vnr1EK0peJ3ul3XQ4e8U9EQoR138Ail0+k2eQf1ozs6f
Cz8CEsGJfJ406fII3c+8ivsCpaN4pPFT3Ogk7lQ7jVtZ1AfAmYNc8DqgDnYd4jpi2Rm0IXQ7lNNp
NmMcOC0HtMpxQBOPpw7KolCPkx7uu2FboeE72bkGt1J/CJdTzjW+qUgDvUsTUtjghmd3dHezsygi
Gg5IcJ2XoM5P2rFf1S0EVV2gjgMBV5JzGdK0YZAXY36eX7fiYSp+ruPj3EO6OfsO5ihqFjpwkEjE
pRQaUeR/BuV3Trt7ozuac35ufT9i+8/BKA+tWCDN49186iyoqBbnvi4nzVtOFb/EfC7UI1GkwgPy
2j1E3zVYdhiuxv5YhR7SpC8cbeTNRU/vOYRM5+3wovqEl/YkL+nmBvdmMOVnsljRtKV7RSNqJJtu
kEMxbwfSORPJr7jV8S/SwgbPdtap5fnZru687Us/Peb+3zzsojF4AuQMqXCXPduTGOq29m9r+3Ey
wKHKTsWguSFU5+Lyh0grDorcxACLnZ9H9lhn3yb7c75q3EdtAsK3QmkXSHMpvNSkXPfcdvJzDz+Z
qR2bVRfNTNetUvkKemJgG8NDHGOu0krWxXZK4oMycc4Tq/u29sNnq7krz3Mwf6/CT7/vKJfGpLMO
8dWx4nOYI30PkWa6j5X1Cgoae9IR5Ks88tKQlCUMjQXk0RTk56Kokn77aYGe2J0sFE50yj7y/mEC
Dfe3mDJAwYfgc12ftWDGaXZoydOhPZDSPE5W0g9HwBaTfD8Q+v9Iu9LeSHlm+4uQ2JevLL1lp5NM
Jl/QZDIBgwGzGvj19xDd951uN7fR81yNZpEiTWG7XLarTp2zcsR+b93TmCKaE87YTtFTtNll/EnH
iYc6n1r4SvIxWb9jM1RNxbfHz5FsDLKChBEPHGCGwN6DZ8J3r6Ij6myozCCGEWny01RXGyrpqavb
PKwHKffKJtu3RP667ilLBvHaQo5ortaitep8WnOlrnszyxUgZx23KsARLr9aLU47g3g9iVcC2JI1
PLaQZJv5+nFTOrem8tICKxJTnoaMFJ7RWB9RIW+i2n7r+hGCfPrao0A8iyxs67mRFYIyyBShiHZu
ECK4ZcPQAvE0yZkHbZnbQpteZak8IK/tQZrvUauioK3WxChntz/1HsGsCB4YiRWbYwazuFh8Obik
OHLzen3h1kwIIToF5wWemQnyv5l6yGm7QcEzuG5CjIwz/AFAdCTYsY3ABSCsVs3ihHUWiUMnzjeT
5UDuQNmR+sd1K5dLdG5l9pmTRyvkhkgfUdzN5QFqP5D/LjTHy5Ujpdk+QU6ide5QiDxeN7o2tDna
nBilJI/UvoVRrUNPawwkaAlZG2VlN88TdO4GGNpMrA4YKKBtYgZxzPSJDQas6EXjajWkKRruoZuU
pmuwrDVLgjdEzlhI2VjEYSsdkF0YZBCpb7O1svrirEEzCQTPyJSjjeR81rhRdEPDYMUAf3XhgNel
8lfP44ucAtwOicoZ3YNti8y/YKWSmGzrA+7CfLAAq48lt7HQfEwfm02RJd89zxm653xwRjxd94rL
PQXLcGJcW5ENAyHq+fjAra83RedgvRI1x+UGWmVDqlub61YWZhFZCtwacdcA+4SYvTYLPYb+RYRb
nFrswaHgtkq8z8wVVtcFjzizMv/8xMNjKVGzBECIULHtIClemHlIWraRqpVW/osH4rxceL/jgYjU
E9JO83BPDA0aSzU9x8VGi35lXb6xwaNmFE9s+Krq+7x572TFHY09H9CW0W8BOAmuT6d4pnzbR0IY
KBZMKtrczu0DTA8gbFwQnJKKnxjEL4aX8QiE/trte2nd5g6AGZsPTitRk0WNc7txErwk0mjaFr11
J/fSztIfrw9nad3QiGijuAHsD96e58MZgB20aTKQUDEImF0s6Ew8NDLwz2wl87toyJbxeAGbAFqN
hRAIocDa6uyRhIa9bai5R8xIZOZZQ+RdH9HSrrJxvwCfFVDqwMMII4qrOCt6mYSRlrxHcZ65igxG
7etGLi5ssy4PwHNwRcwevFCIgCApKKSiYFmYdy/5+NRZzJ+Udk/1jZ2VG8A/vAmM5HjCrDUFXfRR
zJbx/ET1UAZoBjv6fHxqN8p2rGlpKFmja4BKeLK3somm9IdBmnaVRbYW8zpyo1vNRm4rv6Zvdaqv
jP9ykgEgRHcKKDsQNwGOPP+ImkQRk0iUheVTEa4R11ykYDBE9KIjO4Fa/Ldbnv/vhc6ZlFoxDeMc
vQx7p9xnUTh03S3psx2I3zPg78i9lbGtnWydYnhwkl0JRQVEnBVnutyEs9oksjGQh8MWERn/a52A
XKcf83CkvzX2CZxkxVci2pIJeBJgfkCZQqtU8FeiTkrvAIMe1m9V96Dc/WN0GmYT/D9/DcwfcBIx
k4QapVqXeRgZhitVN8xVIA1t3KVI1F/fFYtDcRCzgDwB+FdUbRzTqM07XuUh74Y9j3ZmCXJcfY0l
+TKSQGEC7o+MtD0T9AjHZj21NbQ/lDxMRvOgo76h0g85qh7z8fP6cBauBrCEPTZnJvCIFhMuFmFy
PEYqloY2HoE6ZPfWFiBayQ5l13jKmHqmjktktIaKW9oAZ4aF1/sUm/YopTBssjDhlduXL0Q/sEHf
0px5WS/5DH9lHqRDNBw83fiFq6uJdKETXp8C8Rk8+w6o01D8BjXBrI1y7jsgpQKIezLzsOo7N05j
N+bPJd+bCD26BZrlfMWDFu193/8BTgakVxi4lVDbQlIE+00ZX3TW6rVLWVEj1TqYe64pqTcpBd2k
pd7vro/08lyf2zkR0FFewhVDhJPTspcGMOmANlDvDibFS8Dybdkntv5jkIYVY0tBHFxgDg7COeUF
tqnzea2oUVc1tDqxU3JcVgA7edBTRvyORX4qceblLWk3Rq5D5tZJpG1pW/Q2qni9V8o82cXtmPn2
UNAVyN3S9KM4O+tv4EoAZczzz+JofCzGiiGkO8WtHhkvuUn3Go32I4vuq+KhTgFfvD7vi75uoccS
pDR4/qEifW7TUJpk6IhZhJZyP7wlfNtrCO9DtUXht4q3fZW4Zf9oWgdVadwZJJO90gNbYyRcONBQ
xkPz0SxKB0yV4OgltH/sOCrKsI7R0DZplR0ofTquHCdLoQtCiOYs0gq5cjGgtIqeq3g7laG9RTno
lVq+vLKCSyH41IKwgTRjrNVJhoUEVxCifkJMUl8x8e2c5+9MLNfc94NGD6DFRS2DhrcqR3qnCCfZ
cVGd0aU3aBLy3/rWHqGIxnw92qmJ7HKoYZgHSn+BI43fRKC3zb/G8q24Bz3DNAS83XK8uAx108mo
slx3q4V5wBRDiQ+AbHTw6sI8tFKXFoOC7lwzHbdj23wyHZyjSb2WZ73oVUaERDUa/awoGtlgjBO2
zJQbnVLofYGnvZ67FrN9ksoeEOFBZxzkD0ZeGarjzPCyyJdWwQsLDnVmXbiHOcU08SJBXlwGX5V9
P/F7STlk5Ne/mMz5teMgJzorh55vUWI62QiAI8JCJOGhk7ltlflpsvbi+U6qCo6FVPX8CAdhBBqT
hUu1XDiRJCUIBfG0a1jiSvFDj9x/40DiJwt4elezbTpxvGBLz7HDgmyAQQQNmqdmuUvsQ/pCyEM8
bNrBU1jnUmfYFvYtdNkPEl95zizEC7yMkB0G3Q1uiCK3KGk5uKdUqwhpCRoow0ZPZMeyNVDQ0vIC
CwZCIgc7zhJBBswZpqE39SKs+K94kLcEjM3lBC73r+sLfJkUQ018pvlElxNI/0TmIxkyt3bW0jKs
rKMDwCtpvqBF640AojkfnD7xyFzZnwvH7ZlFIeqnQ0vTBKWP0AafXFX4VVr4LPtSq9zvpTWx5cVN
ClonoLsBvAYQUnBgJdFybdJ5GY6jl5YcS/VaWo9O00AktvViYr5m3b7udeQs9KeKrORGlh6LuFHM
pEg4XwCeF2MEBeIOaRjc5UrmQlfKlUlyF9n9prKkR87G96KELGjXP+dD40ZTM60cO0vOil2FLLgO
FMcFEW4ykqhPAJMMCzmSNk1bFT/GRpJXUgkLVmZGWoC08V7CYSrsXsdMaEqrjIVD1VgBt6dhn6e1
snJ1WnBVZEVwecLLfm5iE+aykczKsXqdhZ3+RuN7UkjbSFZ2ClE2DrM8C8IOWv8PQZOI7IDJAdUI
gCmOPJFprq5Ks+6UsgrzrLUh9VFqXt/ra7SjC1sCBuAdYMpBsu5bfe7knUanpIglqalCEKQ8yzQg
cb+zYu4R888q0mDheDyzJZwbTE/tqkR2IDRGlB8n/SZpxoPh8BXPv1wsOL2MlBkQREgUiKBGA+rc
pKmKOpT1TdcN2k5XK31TD+khTdm9Sur3tpXVjWUna62blzdZWAbp7XzVAq5fhOBQbIQRWmd1OOaH
MsUTyblHJkhKM19zQjla6/i5nM/ZHBAIc8Mtcu/z3jhZu7pXgTyzzDrMTb/pb6TyHqCZlZC5MJn4
YoDXkJBANUtsu65hW3Fo0YYKr24AgHuwm/eM3IBAcoMS33tJAm31enO5p51vVVhczPEQRFfg+bh4
zdXKatIWU8aMzchTCPN1AGheP34WZg9d+LMcJhrk51TFuZXerAuqULMLa+u3BDEuo4TE0tt1G0uz
h9YbaGPN/Ms4s89tODyriMWMLkw1xZcJ5PWQ3T/0DfUOUP39yhikmvVme93oQrYauHRo66KfAAkE
/D63WvLCbLKsbUMj1x7K1gFaUds7feyi+FMlxu1EiJtl6VuXJb4ZEb9P71ParATmhTzG/BWAGwCL
hqKreFnJJ0rSqCvbEMoIvjkEOCjdjgbN+FPX7hVJdsuy9yr0BKyMfmFdz+zOa3KyK6BcXnEO6c+w
++K2b+tuJoUMpD2Tb9wnr1YwJsGA6pTmOoVnrT1TFk7ds1GLIkl5PBk4dGFdJvKvuv/kfBvHujso
TYAoPjY7kGmBA8fXceheH/hlJJ/rSBDlnEGGCjJv5+MekN600r6G5eLTMPYq32cMFc3OnZomuG7q
OwN5fmc+t6We2wIZaJbhBQAPmzmZtix6aPXXgoPGACIYYIYeK8llHz81/lA0MTIat7nzG0XImgfD
iputjVp4Qusj6vpN3LehmvR7wwEbxLClxq9ctW9HnawYW3grzONGKhxhCfMpPkIhwmCB5DBvQ2ZS
9dPWuHxAvsgZ3amU669u6njtkTFqpyADuUPn2lEqK/usrotyo/e8C6Yozdlj1aJEFeeG/tEUKaMu
Gah1LPNCZSBmyLgRTKZKnvS0VhsfFPWZtFVkyvJtUhqdvB8aM9VubKlIHojGizXG+O+gdLG40GyB
5ATuIHgInC9u0znZoBojFteVg3I77NIHbWftooMcsL0EGQiXQ+j25lh+QJ7L2PvWSm56MX4hF/Tf
DxA8mdTaUBvF1IbtG/SpdTd+UoM8uxmG35O8S6vOtfZ15WfKyoX18t2DxYVI+IwCBXLDFp2a8TTr
Eoy7Ix31mBlFbqcW+W6wov6HlUdxuLKL5om8mOgTg6LvZkVZO6AZCtOhcnNS7VTgcCx1n1ml3yLr
mA+vuT550lp71sL5ihIHmg7wJzKsInkT9im1maK2IclVzcvijLtGP61pri7FYSDmcQCAyx3vO+EU
koy2bmWLdmGV37TkZ6T+Uf+xqicgs0iC/LUh3BSsKLbkGFpGoWm8yX1Y0UNfBzwoq1sOyoLmBkCY
5sV0uxu1uaurXzEA2CtrOPuiuIanXyCcNoXKp7jjWYdb+iGJu7u6gep1/SfJ0BMdtDe21t7UvHtu
szWuhqVFRP4H7jr3zIMn6XyXsqRRHamuulCabPlYpri+oDMgerk+vkUrSCkgE48iEfKl51bAURNX
TK270DBKeU/Vutob6CRegScuPJWR1cMFFgQQQGSivHJuJqr7NGKZ1oXo3dvov+yt6ZWeumevmtfe
F/rKSanOG0tctFNzwtwlWt92jKhdyAlabg0yZGCNHbp3nZuJP7G0u2W1ND2glRAt+5pS3GhmhDyQ
YkNUm1gkmKa49ZHTkO/Rvp2igp3bezoU/UZOJr5pJPTh6mpUvVaZQ+9LeQK9ekzWWoguL1gA+s94
dVQPgAy44OIf8fTRG2L3YS6x5FOraOIVvFYeSx4rt1PDIvRhaxTMBtBqAAEPm9qDAjbZ39c95GKb
4yvwzPpulQbTnvja6jSrb8aUcsDHtT0BL0mdxPu2XWNLunDE2QzcEDk6Dc3YYulbSkYAtdSOY6cb
9C22W3MArwtHr8P14VwcAt92kF4G3/OcnBJisiYVWczHmocVqtA+1fKvogcjoE5HqFSR0r9ubXHy
QGr3H2vzqE/uqmpqG0WMC1NoOkXkOSaVgomC5b1GomTzb0yhzDR3GaNlVjhUi6yqh6hqeIiSg1up
0YHmvW+RaeXwXl6nv2aEQ7QC6CfVwJsVJrbxjNb26KD2TrLywl+cNhAAgEhYnY8AISoRueOMJD2m
La23hTIEZlUfuK0E16ds0Rf+mhFBWp2jZ3aPttKwVf+0/YE7o9enx0odVuysDEcTlsbKJmZIBpbG
RqeyhWpG2nSu2a5JI89R7SzqIY+EPYR0JNA9aD4UgixzMpVk0cBDOa2Sn6UVgdE0qaPe5bLZBzow
4n5E1NGHtNhaFmFhhKDLQnUPVBSAL4kvesqgYmDldAg7qfFsioegWQcKuqavL9jSCEGgikgBdQsw
q82fcbKdEoVg1pRyQDIrYHqoNqNL6KB4dYKhdTZg4vla586Cj8zU+ejkBFwDd1ZhUlXWgENQnQag
RrTcrequdC05/UOSEr0ZQzvuro9wzZxwctm1pvWpyYeQc75xrKlxW/AHuCzKB9+I7JVzeWEzo8Ed
DoPsCHp2L+BTrVoXWiIPYUHznS73WxS3/il8FE55akLYynqncvDFqUNo0h96w/1Gusv0X1G0Jo+z
6IF/h/J9mJ64RlF3QGWr2hBm9AdESQIlg3SyM/7zwIT4iosM9NgA3RBFeJwuta2mteCAkJHR2k+l
eYmmlWfD0khObQgzxrpk4EUpDeHQjOgKy7yuRmY4er3uaLPfisECfNnfSCgUEcRgUUgM0O46GUM8
ZuVj0kKLBjfAdFcxJQ+kmqj3ZjTylZT30v4F1wHS0Cj5AYEo7N/KabsObakD6sg6+t9QmMuxZ5Nq
HDcT0evfhkX0H2U5sA1PpKjZXx/y0oUK6A+ABQGMl3HfnTffiY9U0jRJuYSZ5cgT29NO0m4NijxV
v+/7yeVqGnbGzuHedbNLM43yEIoX37UFMU9mGqCzSXk6hnoX6hINOlAXdO/cPPDk+bqlpeCB8oWJ
9hyg59BXez4+kqFKlDjJEFoO7op2VG+gCWG6VpnLnhbpa9XwpdUE47EJNwJzExKR5+asPBt5IWlj
OMZaEzoNH4hrpLXZb5xknKCoW9va4I7xCI2TyCzjtQLU0sTixAFpFJo+sKrCsarTKVOKXp3CidW3
vCK+nTs7cBD8odLwE3F0LcRc2EPeQDegaqADVILivzC9vayjPQyQpTCBqPgIKW7Qbnp1/yElv4vi
1z9cytkWUquQ+kLlBpfi87lVtAnoMMnGw5fwTQFgSjJAZ6+P96q64p6XuwKmUIiC4peCgjBg8eem
yoz3VqPVfWiaXWDyO7jrVo+GTRd9Uou5cYekVUKeO3NNXmEew1kI0lF2mFMUQAYhfy7iVqwcp13G
0RpEWewN5MNODmiV8yjO8J99ZGy7f3zfQ4cjjgh0WQLMAnYk4e5PwSI6lQWRw1q5ZRD3iBL2pA7p
pqRrPCIXO/HbEmRlQKUEVVdxaDZaR+usTGWw4/wA+Ws1btMYhJWrF6KFKQSHProYVCQIUAwWtkCs
kGFIJkdG86Z1z9Q2MPMUiUe3smq3BTk0G9KPMl+5NSwN7tSo8ARQYgDU0U4th3GD1oZkL8ef2P+j
9vGPtwB6iFFQnCmGkDUQrkJp0SYdSPzkMPmU5c5V01dTrbxRWzkVLqIYAhhgUxDFtQAkx8l07v4M
qgtcyRolZEnyUx11ty39XFfu9aS/zVSvS9ZIti5LCABEoFcNutJ4i+IeIQws7pVY1gZdD7EbN1M7
elppbG3qeAXIK1NJBUn14MkdO1YykqLk9/VpvYTGQc5kFqbHrM7c0eLjCtLqUmmYkx22Tbdtk/sC
ChBFDTRMHpTy0SFfbPiZTk/FttJ2KckC03yXHu1/KjSI4wJ1VBvxDX1m+BZhLwKvBvVCakYhlWqI
aZiFdMORh8BcKGtZxMu4PRMnYL5BnYAbz3fS/+TYJ/Y41wHV5JjL4D+6daQH1BrHmHlR9rIyt/NX
n4c0zCo8CQ6LA/jiEc7RsZJbY0eOWkONQxxXb5wT5R5dTerGKKT8h0NVxR9ljXoNlad9pZgPDWRj
D1nRIgklrZHdz7H77HsAM0Y2APgUvAkBQBViu8E0lCcVfE9vPzT9My94kFnaZmXUF1toBjMDpDaX
kWdVXyEKZQr2S/I96tjPv6yH3v9AUeGLePxnmQYD82yXBpbvpO7wGK3xhl+eX9/WEdZlpI4AyxPK
GUxVItz7e3IcQKvfTc9Wfky6J3C0Bpn6VbI6UNXeHdf6Ci+eTrNVSO5+90Dh7BT8V1Zjq1QpZjar
4sAYda81Cn9lXud5E1fv1Mb8DSeOi1EV/ZjMq/eGq5Xqpb4TkNLtv5jLXlarMhfVCmFEgq9IhBZq
L7fk2AWcB6nkmX7nx57SQSDFt4PrY1ubPiHq6oaUlVIHY2BBcyPtkyTOSq7gG9lyOXtQWfxOoV80
+mmRk3cxh180LttnN/GTE/QH0Bn0gezXd3wnPbe+sVZ6uYg18yQC1g96HXA54GQ5XzJStpaZqRhX
ipN4xgv6iQUlgKq1Q4htvedqvJKPuziMBYPCqlGaAF4Zw0fiAoJbTnxI1Y/afDNZv2Jo/o8uphNX
GTAZYKMDlHI+sobUNFONgRwJ2sr93owkl+LG6HFbXgM0r5kSJhF4fVXKS5ga6XGUbOiiRS5eG2sO
sri98HRA1WM+gsRLmpnH2TCpEbaX/Ccula2ZtE9Nrt0RwAco22u/OMhgwER1n1lrtfzLEui8bCe2
hTsUjbRaBdMmOeqWN1GP2D7bKB0YYD4q6a6CNnK2j3t3MFw8a67vvAWHAWkvGiZnnBvKv8I6xrVB
TKXHtpAtdEBVY+jog+PSQnlCG/Ea+HZhJQEsAqwbYRnIVtEYYKxSxglWstZo7OG1GEoGLba9ra2M
amHfoVgyI3GQmp5b2c69s+A2xYdgLZUHoztWegDpVFIH+bRiZ3FAALygTwhlT8zfuR1qWIlWEIkc
cSPfSc4LxMBSW1nJMl3c6vE4gUwU7thAfQFlJvh/F3d10tU0PYKxZ0pvSVtDNTRMFTRsZO7AWl9b
6366bB0RTM7jPjlqMkjM4J2epMfyC30iSem+Fb7984/6qVie6aqOa+6atbacy6rgt9GZ7AwP3Es6
EaWYcEVM8vQ4aV7+Vd7n73rAt9Pe9Fi2z3tvLRe5PK9/7Qmu36RGBa5m2Ou7g/OD0Se0E4DCQa8C
1dhKn9f32ZoxYRGLepTaFH3FxzRxAhbh9RfbnjX4lnTMHXQS23haxN51m5dPC2FGhWXsjTrtaIoR
xhHwyPpzJbsDOE00COBoQ5BFf2K+qZGrMfjK6bC6lsKBTk2qycMIn1V+Q+V+36ODQ3qp4vGYtrf9
EOPAsDy7Tzwnve+afuUNN8+lcDZhw/xd2Dk6nHivTvtKzmvMNfhUi4CyfsI9CRwrK7O7cEPCgw3B
E23NKIWKN806Z2PZp0V6BG+zjl1hbWm5B1ymSYJacvl0w1eOqEUfOjEoRLUcbIyNI2M5TW/aQRWy
xF7MCnf8seKrl5Cg2W9ODAnHURXNzOIKDJHX8YsdrRv7D2T4YpcH9EHJ3d/U1Q4/b1WAegcPdEme
8rIytbOBixU8+QBxa8r6kI5A7x/L0Y3DcXC1O76RN9yvntuttfdXzM374Jo5cXNyY5r6AeYGP9G9
d/XPo/7AAi3xhu2t8+inf4wVi2srKWxMlrRGnklwnTq6m0HexpEj1aAgqQeCqvI5Tcnm+hCXjnng
etHzAi0FNJoKBiWlL0G9gxXl7H7gG6X4ou/1mk7K8jT+NSJs+kqL0zEum/QYVWq+6SbzI1FrBQg5
4J2uD2fpwgQPnaV5ka6cG6POt3iBHsKmQng7tgBkKNZh3ER77bZrXgzzEKe/q3o3PtcZtBMHeSWo
/h+b469pYZRWoxqFxtr0aA8PEf3TmDda6zUV2kchfC3fNKpfV7/N5+5X2nl68xrriRv9pmx0m+rJ
cH7o9iZlxcp8LC/v328SIl6eQ0kASnkI9KkU+UaVQakIqABfcvSjNK2xda5OgXDtQY4Y4mZWicOs
STa1znEvoT1aoT5io39sW4KDDe2tHmOH4StJlT23d4OySbPd1G1YiVaqCQftk6btO5r8q531dybm
nXcS+xu9tmtjXh05v1EPpjfk+951XuJHWV6Z8zkoXAaN/1oSmVUM1P0Ms5wnwahBBzLWxG90gDlW
PH05FP41IwT9UncSm3EMyHFeVCvIbsF0nmlu7ts/0kPyZ8XaQu4GdKJICOJpN4t6CdMnJSAwjVvA
Hsw8kJ37aKTbsn8utdod1U3lvNB9Wr9AZPmGfdrNzdiB0GsPbjTl5/XvWPawv98hnq1oBhw6WUco
AX1XOXnGpiu2+nRHzRG7/SE3783Ub1njqoYPVT93KKH73MeBbt1mzZMU7TrpF/rG9XDls1amR3xX
pP3ENGpievo++SnZm6LZjcmOVg94rDW0fNK7yptMdqjZLnN+q+lPKOkSJUTCf9RA4NjpbhLt2Lgp
Kp8aBAC7uziH6lJt3WjcpfYY5GStrLIcKk+mcnawkx3BKQAeBeoaR/2lfKfH7Km6y7fojH3WfyRP
2VFaqwMungIn9oSzm2oj2o9sFciZKJ42YwMlGr2Kaq+1+JpG8gXTN2rGc/SfcSY4By60VmleAwBi
YXMUWuymZe6RPN4DGao5PpN3bTIhcf6sTRuz9Sa7d6P8eYxnZgo99xpc9q3WzeMV111KQJ59kxCL
ATQ0JNZWmG9b2jbTTx1EdyQlfilNG639nVHbZf07ahib6865uNCnkyFEZa6pk1612DNJfFMWR61M
XY08WBVkQx9KskF1Mjpw5jPrlqzx4Sy9t09NC2GD8Uqz0gmmmSz9wFJIaXybM8VN3mx1jRZnKe6e
2Pqe/xN/NlntpC1+HWvotOoycYe1LbN0mp5aEEKurqfgC+iwgrk67uio7nNoAU0Q2pKtZKXFd/GJ
NstSQWFl7tn//vnJaNAWOjJVxmiaIsCpGEi/LI9tmTfc9Xfjyom17JonxoRQME1WW1c9hzHIx1DQ
tvm9xW5YEKk4U7qdNL2N5poE9GIu4XSEQjwABfAElDRiptrn7sg8o93Vqlc/Ow/2eChj4iKTAaRt
VT5Z0muTr+yKpWh0an32ppP5LYaGWmqD6BdVdrmNkRPynUHHuQUZ3X9zVJ/aEi6lCUhEijKZb2Hl
jTl5uXynyOADyEGb60rDbc+JF9cP6KRbu4rM20u8ipwanh36ZJDKYA1TNsJwYu0G7atCCsPxBjdr
oy2xPtd0jJYOwVNrQoDLJMeoGV6+R1Lc19ArTzvuxdp71CNTFE+4Df+LKx3QOQAloFKPCovgtf0g
qRLISBDk90a1B+K61z3Gt3nr20etXs3Fzrv7cjL/mhP8NdYyAKhtDM+ht+Ctju+U0PKM0cV9wtF9
ZKHX3maLAQ0ZRJQIZ6VMR5hPdAt1eR3ZMJhIjqtxMrmTgSTCyvGwuBNOzAjHg0oKwEUJzuWUPiSa
q0wbq3rougM2qKsPLjf+6NFGkwKzcMsxcTXoCppraaHFyHryDcI5MTCHTkaKb+BykG+1G0Vx5T9l
4bHmR/2pPTLfzO6p8myzQyMVKL2v5Ri/qeYuFve/HwB+vfOdEic9kWin4HCWUWQ9xC899Fbslw5M
N/m2Yhs927VZmPFb+6n8Ae4vRzoQCo410DD1arrNLeI26iOpfnI7TPNx+/9aI8Bazz+voF2H5As+
L5e3NN303X3Sbrv2Y8o24ISq7c0UPUnZbSv3e1ma/HTqXbtaa4xa3N8ncyTstymCyARXTaTPtk7i
59Trn450BTSyeO6BkxJcEHD8mfbpfKRUhfKsHKvk6NxkKSoe6hjo5DO3bov2Pa07sCcofm0HRr92
PZu/XvSAU8PCNph4Bk4xPpJjlL12yVf+fC+Z7kFuIc/9KaGH++Pp+pouubwGNDR0X9CAhYP+fKCs
HZO8KhrEDSMFScyDnL9A6sADw6R73dBSGDk1JAyM0KkFsrdCrXHgLiPcM+zX6xaWHOPUgrB7o74y
rLbBUDKDgQ6l8yZ+m9EHnn5Uxcbo13pAFs2BF8w20U8MLI4wc7lCdMmYV6pVKg+EUX6UUTdvRj+y
jNQrQc/ma+k/5wXEkwJcOzIMgygK1arz9UoVyWIS9KuOrd/+lo7QTzQi/zEnbr9DE+KnFnhq7+2m
x+tTu3g1OzErNh9kA5vkqYLZDrl5t36I37VQ3kzv8g/p31xvT00JQUYhecFNjuJYSiPP7G80y2/j
J9N5/ldDAlkBYJKqhUff+UwC+aL3ozanq7NOxgtEGnyikvKlJvWtCqrOJ+ixjG5eVc6tptD2Uc+M
dH/9G2YXETe7PvMl/O8nCBcjp7E1Ke/S9Ggpvl63btLt+2J0C/tGWusyW9p+QDB+w17QASlmJDu5
HQq5Qjootiv7kLPacJH6kvzrA7psxYZ7WngtzAl6qBiKLclW05c4yPE2scZjHx949Yp9p01f1Z8C
kE39Sekyl3xOxib9iGSfO7uIBfzB/rj+GUuDPf0KYZOUo4LOjgbvvTiWza1ZMqBSZbrW37FYRQIO
FVAtACchIyJ40NSZfdSkuLzTJNAsyRt6NTAkMF88RsgqGLZX2XdQam0/h9Xs3vc+F13n1LbgOu00
cKt2cA00h4cCot8RaKi7Mt/nkOySD708VyVTNJ3+VNlv0lNvVDYZdAjRMF3v++ZjNMCzsDOUfVNC
7AzImeiXxNJ9pqQ7neRenEv7FH2IpN9eX5n/Y87wyAN6F5hvcc5MkxZ1O+K2zPMgbj9K+W6ajJ0E
KsXInV6TbBYIdqDtYa0cDkvXS2uWXNPByqMAWXe+29vJcRoZd6Rjk+iA2FAHPetaUm1HSTM318e4
6H0npoQLikk50s18QrkGHQQBCFmnHVOU5+tGZhe+XP+/4xGeAb0dAbPZyni2MmWHZt969MwY2o9x
dIziXxG3Ayteg0Et3opOJ3Ee+clDrkc/nSrnWDwb/NlxZHgGiLIsDc/VjvixBiVFoCPN6RZsEnI6
+tdHvLSCtg4KItz9gEcR31nUBHyec7xD9GHoArU0io2UJZKfpWbxL+Iybn2gf4Q8Aw53YZwS+rlK
p3XmVFUOYZLuQHofDOmB3JtBXKzcwBbHhW5mQBHBkIJC7fmkIsNamWOaZEctShoXsJ7RI7wBD2Yx
rT0e10wJcVEvRgBa8jw7Vi01txmew0GWxWQj5/ZaMmcxQAEM8p9hiYIMcpdJkZqa9CizGipWrV23
1I2dxuo2Nemn6i6aFJ6PB8lALsuTuaYzlxMO6m3ohhlBhmsQCRiYJ7SdlkaZss8nK+5uWkcdVF8l
Kf4da4VWeR23pPzJiktS/w9n17XjOBIkv4gAvXktOrlWG6rdvBDd0z303vPrL9gH3Eglngo7WGBn
gcEqWS4rKzMy4o/AhxXyiKo4uhN6oQui5LU67fVBBIFeoI5Ntan5sqnBXcU3LZmnsFg05MDDpzHC
3bW8ErrwwFGt68gKgNrzclmNKUujSpQSREyV/TmTyvoGgS75HZg1iU1W1nHt4kVUiCcZwOeAa9N8
K9WcpDjwberV+peg1jvoTNm+DFreMeE9rvhuyhjCsEg9p/Ohm/K7IbLl5JQPvjNI3yPn+cqXETVf
t4/sSogsIRWDDkggXZUrOrTcGNJ2LIPMkxcpHJDs5HzuqOlkG6UDUUVSshS31jwULP70SyxZblrr
F4Fj2UxclHmt0wokB5GeSb6lj/m58zImRfFyZ1A+GMAKxOJoeoEYskz54LjLNKhywxiuVC9zO5AU
g5fVzO7jXcVoTFw5uRemKI9UhLAl9su4IKRhhrr2HZbhhyJkLNe3upHOB7V8yZmPVwbfh3wgLE27
Idl0hYtKhD89S0Vh+dym4O5ym8NjWLF98E2+6PyrMmzi3orL59t75//5EHSJQNOM50GNe/khmZ6X
WplVmTfWd6NoJ6OZ8hDeHiLnWXyrn6rKzh+D3IpBVsJPJI2ecpGEI6S/n25/yEqQvsBn/u87qOu8
1qo5rrgi88C0Q4zJEqo9CsSAlgQswrZlEa/3019L1H5Sy1wdBgOWcid6LFhF+LVq1MVAqD2kBdE0
5T4mNJpMcLqgWT1OTnFKpn3+XX0WIem/Z0ASTP512uTP+nHAwrNi5rXK6dJxsNBEgKThqlWsTWXw
Xagttpf/UG9V/Vh25mjx0LvtSP1e96Yw/G5fgnGXgylCsovuoeqJ4Go1Hps5E7O+eqz+V4EEbgqo
IWqP5XOfihW+ptuNaWnO/nvP7TMdhaip3LTcHpiAUHmX1fuxg0pw35CUi3ZKyGATXiuNgXUBgklo
TAT7Al23bedk5ASpz7wXQf6Yc3Cn6DXRejtVQAJniRCbFDyZe0cr8iCxLqrVFQGnCqIqUFAvzZiX
czBWflXr+oj9/YSWT3srb+fPyo3cbKs99vaz4bYm/2mApbnYNPuO4dfWtvxf41cJTz7s67yU58wr
9QRIhWafgU/59vlde3IgYkRDPIIr8FrTElhKOjWQ6eWx5eadWprQp2hQ7DiEqqm81M8GJOg0u1bM
21Z/MiL0YT63SqWHFDQp1jW/jMzqrcHOrSghqdPey6Y/kZF0VvLA7ST7fdveK4fx5OZP/XE8hhvl
D/RYAQ2IPm9/0E8+49YHUXFmqMpqoxf4IIWIu+ajdD5DszHjr7sKHQe91dmKZ2wgiP5dbR6LvYFv
rPfc0+/G0uzANZ51C1iBbbsJ7lLyjnjOFfD/zURzu1NMUsbs/bB63fpYalO2RdUGYo+PTdFKgrTa
IySpU681OUt8tYUnxe42/pF/7batubk9T9cxC5DMCP4XZDaKnnSOW2wqLZblqfZS8CNKfEKM0EHJ
uIN7QpYNwmn2bXvLSC5HipYn7E4gihewGF1eKSUotVR12Xr6Mwbab38Dolm/ZBYr/7qSwgPtLeq4
0sKcCQ5r6j5VBlnP0CEHQ9E2BMCggxrSYRhkoo2lxSVbMJlNCgMbvmQh6MGB3APxLyJT9D5TN1oD
mseqKIrWk2NlL8To2DXCr7qXnF4s/9yex2tPAn5h0Asjl4YnvvgTTpzFLf6YyZEOaJUXNPwBugp4
SUWM5MV1JHBpgtqUejzkpTpVraeBwShtStT4NlUFfQQBGBnGncAYDk17l0+J2ikRbI2t/BSkiSP5
LBQ0ywS1IfhSjQuhW4YD5m4lUEgcvN5ek+uzhMXHUx3sJ/g3qJIur5aw8YuqV1KsSTn5RERzVgOp
qhnERUpa2HE1/DH4mlG6YdmkrnTgbWTw/GStl/mxKanVdgLDUJ49wJ+QrgfWRmY4jLVpBFkCiAxA
gQ/q9uUMnG28WIq1XM4xjco8qfakxQqpVf7t9kyuXGLLVP61Ql0nQ1DLaSVge1ekeQb9uZUcoENO
5p0J/S0WjeX6HP41tvz92ZCiNi9mxchbbzInkNZ8GL9a6CyZL7fHdB18XQ6JOk6ZUYMzzIeV0QlP
4QvrBl47rX9nDBwal4MQBqxC0ML3KI1sc7OnGD0CPA+dGp3MuK7W3Ny5KWqfD0kJwNm8+PDmdwkd
uyZ1njmmENO6FQ24R2hrws1RzlSQq7CJIliZR87KSjcSJKeW4s+2Yyk6sCwtW/5s/Q0jjMdCbFuv
yI2c+GLwFIF2DrijF64qGBHg6i5YWHlBUKPhwU6NSmnbMYnB7+lNVWDlIdB4wueMoOz2Xls/P4is
RXAHLvjRZchnQxqAoS+FGWbC+i5oAMoWa5sz8m2pR0QLbVELjqEvmUUgvSnlbI/B+H77C1bHuYTX
aLYGhY1OHeAoyEDSkfOtlybvhYFhpocgZMGLWUaog6t2YGnPQgGjNDgnHMJ9yg0PGcfU/74OWkBz
j3gaPATYh6j1XM6mHxhcp8k+Nkj27SOzhO5BE4gtHk2ddQx5moyk8ze0Z1H7ydA3YMd9ZncF6hFF
fK8kIFPEE7SKTuUcbm7P8krgePll1AwArVJFXa3hysEj0uJqy3+qAXT/4892dtQ2gwBUsKU9a0el
d9Qv3dP9hiiyx3rXXDsffAZq6njjgvsapdrLCepaOdf9sUdzX2KYofgwisI+zXZQ6lJUZtFtudIu
o6wlU43XNEDRSzWRGjPHccrUyGW3oJHniEzZtk4+CsNWfgXVR5bPBEhPLvsGmxDj7F5ffUA9gVMH
lC+Iu6DPcTlKvRxBEqKhhTHUfinqvk4Yb5aVmBUGFn4CGeU8tClTl3kN4a0ilePea5uhh8BfmfDC
XZ+g0n/IOt2IXPy38SlweidZcqbPGlGTStuIHHBa1u2ddX200Ny+SLLgTYDuULoCzidzkOh+OHpI
UguRBRYOsP9OKl9a0MRh8U1cO2AYE0HgtjwKFtaZy4ntuEwIxCofPS5Nt3I2NWYpwGeM8Yi3Y84K
nVeHJhka+AFQeAcX36U1f5yLTm/K0QPMhd9Nqq8eR5mXtiBijRlAglVTAMtBGxr5WchSU6YilU8g
FYSBTaCuQm9quhGVQtpLPpoNby/Y6hyCSWMRMV8eH9QRrPUIulm+OHpxETUkEDdhUipohBihSjTN
9m1jK+n+hVcKWUpAQZZuCGoOUXkfEE2Xk8ePnPFgBGrTk0IJwGwFQiFjNgNtKpMHnOMUFMdB7WhZ
q9W7qNLSz7Lr8ebTCj8dSa4J/akdsjR7uf2B10cV34f8Dt6aoP5HIuRy4uuuK+YcLYGeD/DwPtPk
fOnsYknGX885+vdlaNbh8bzQ4VCXuTYHGldJ3ORVaOjaowt/2qmQM4JiTxOdeHlgSeGujAqrC04c
YHDQRk29km7P0PXWxLef/RY1Q0gQib4ayJOnPkqfyVZ9vf3zK6WJy9+nfBkoXQKfi/D7Ymgmv5J9
6G2NhqAJrHzO0uVPhr3rK+jSHrUWShZLXSLBnhEe0nafNq7wGqu/xtodgRXV5acRvIMt4bdlHJoo
0pFhfKzDr0pm9fCvpDcvv4TyZnOpKkE5SuiuDWyp26sfanknIh1XfcROlZt8rpDUNbr7D8YMLBH+
5b14aZfyACDr5mbUbiavM95KqMAmm2Z2Mt9Brfo1+M0i317b++hcXGCywpKAoFyb1AuGmDX57EWJ
iOp7EU3AVvv3RlT5pBeL2mSMbtmP9OhAPgxMPtpLwHJBrW/UtOmE63H2Okm01Og7iUh18rfvs7Dp
et2EeI7u3Da5dtpU8MhA8BYQCjxCLn3IZAhNJA38jGeB2jgxH5fOpLWsRNXyK/S4zq1Q81ilRgha
2H729Lowa8F3i9Lt7tDzT/y9bsSMdMHaKYGwLcRd8HTH/U6dyrRN81gojdkz9CA78ngnkLTVqq3A
NZLbyIXXx3Gx/Yd5PLNJrVwv1MMAJw2bfB8DJFSOblYV+uZfrKAEj4QYkKxXPWqItVutjVD9FeX2
LtXntwFYJYaRtU2/kAsayH0g/qMd/phAS7LjUWIW2zG4CwTNEX3pKdX03JoiRWZM3JqLhocG3gov
OHAHU5cs0pdc4ZcZ78244sigd+1vTHN+VPKuYl3oa84Dsq/yQmcIBkVafyHo5VlufH32AHuUtiOE
RlFKbwpTNvTJzBM+eOlb1B21oYTQUZ1OO20wVEa0tDq7qJ1Dx1vBH3S0tDSmCNqA3MWMvOkuTvSW
RFI3gdJfwati1r/+YcfoQOEuUQKsUftyTsQM6hKgVdP6sXHmTOCJXpccw3GteRH0EWhAKSy8phLl
RZSMEytlCKESoA2PeZJUEKbqnv77SM5t0D7E6DgtSrH3k4wTSNS3gdkbrFrmSoUaGDZEOQo84iIQ
TI1ES7Rcl7IRVpDB36Hbttlr+mRs/XGR7eCRmEv0xrDrQANljVwDXxpMKhH8YLIrAL1tJeIMZ2iG
mgjVNFsdp0anoJRTM0yniNHJtXZ0wAGDmgbaEaENT92FKKVXuZGJPPCfvm9B0wNEQi0In7o4Tbzb
k79uChJTADSB6JTmzYVocx40icF7DddNppiG/XPRQPlImYAEuW1qdS9BiRUUxwtDkUrFbKOiRFHa
SNhLfBcc5ziebVls+X/ZTWdWqDuirTNJi+CxPVHvZCfsymKrpp3s3h7L6rQZoEMHhmdJh1F7VhfT
sU/UQPDAbAEGTohC2OUsxkekpFTGEVxhG8PO/WtLWZzfWTaslAHCiTmd9zJkFFAB0uu8PwjjVAyb
QJr57tBPkTQRrpn7GmpxVTZtpMjgGyKA5Bsl+1TpkCKDwhxkHJUmIG2toPW5kGM0KvzLrGigXuUh
jwYlu8sv7fii41rB59Egl5Q7odWUt4kfmkdoeRmMkssywXTgAbUPAPnwfgFCmjoigMRpZWskAtCN
4vM4K591JT6FihcIaABB9LxgS1pGSLW26CCbWu4YA9ShCrW16lCeq7GBzaFexF6VqjNLLgwdgCdY
CjhrkQ7IwCEXibVfpJQuZ3JCONALRSl4YZyTaN+q1ujbfePUAyMmWDuU54aWvz/bXL7vJ5CSKJaN
nD9kYWSmQcZIPK1cjLieANxAvgt0sjS58SAvT+1lVwRNsMvbxo3B7kGUIQOw5fn2Blx7t6FCC5cJ
Jh1Jw+64HM7U16Ex9hgOD65zUwx6S21D2YnGejzqcs2ZbVQMh7aWUdlX9Du106fXjJNKxqxeM6Gi
GmKgEwmxKvaKQCeQyxS908EYC4BJqCQo0rtRRm+++FLrKUGHgVnt5BYEP4FoDSVe+JN6bNLO7tL+
PiuKLZcHI+NorpyXiw+irr+yLgxuEJfzEpqqHDliWux9zEI3DSQZJvAIH2QWCHhlb8EmCOGgIwhi
djpc18dS5sOogc0gs+T4gYdQye31Xh/VXwvUMRnx5DLaGhbkOvSdFBU9Y/S6IXqu+xrJjOixHP1D
ZTBFh1gjo7bZjLRumdat4E35l5q8csfAQAZpnk4xL7tFHJGitcopMg2pstFRe4RmaWQwGO9XqiSY
XMjJQVYOYbZBk6Tnc46YmoOPACpLAk6l5AYz0RQo+QgAa+YZko/+LlZbxxdGleSxdJBGFu/1sm0o
N3zxDdS20hrcKMaEe7CGkNUHz/F4+eV9372OPSKlGWTfhyHpRWvO8obhjVfdytnwqStYHfRciJbh
a+hG4PTfiF5NWfucU1Yyed2p/LVEX8BVXcUBIMvwkV7qE4izckckr+OX6jTcy58s3pSVWwZTClYs
lJ8kBEv0LeNH0KeBDrGntgdZ8rjGkSdG7+zK7XJhgjo2fS+m6TRU8E7qb4wILINi9hEMOq6z7e0D
ur5IfwdDHZQ2G5RBVXFQstkEQmij6Bkp1OIeUou3Da3F9xdjogICxJxTGfBwBR3ys1WyrTNHbWRT
kr9F1Cm5cLAEweRi6WFOMmfU3bLH4kVWLU/O1KuvciZ9KxH/dfurVv3T2Vou03N2uwp4mwmZgonW
hfcwsiBKS+R5N0S/Gu4+F+6l0Lttb6UGA5+AuixkhFH1ABH9pcG8i6MYOQrEDT2psVclsCR8qF+Z
SHQglcqnhgWDXfdCZxapmC8rZn4al3lvQt8uq4pos+GWyWM0Ba7MfRTJYehEtyz4gjT9i9IyUkKr
nvjMPOWAuqyaQtXvFsilUbuhLsSkCarYZszr6qGE9AWyGaDPBKPk5bxqxQjCvBxmVN0Un7cyTv8M
iq6DSJCtAbmGyXrGrB7RM4PUdm45kHtzOg6ODP2QCUpsnS7anPCelaHVzm+3h8caHbVrgq4to9nA
GpZF+avp0tzUY0EgWZom/3Jhnw2L2i2DNmnDNMLSrLR2pjwmul1Lm0Y9QCCrLGcTySiGxVUPdGaR
2iBGNmTxoMGi1ueu7m+m/q3J0DTXO7fncPmdq5vwzA51Hcm1KKTKz4LVGQm9IXb5FvqjckCSqLKE
7D8reC8R5l97dMYQjfVx0ioY16huG2gyyH5OZp4RujM2Bg1DzIQi8qcIu1AcDBtInMSYic8/3565
/8eF/N/horN3IhT64mGJpvjH5iO3KvfJ/6o3v+MjFIr8p9vGVrYDiv2SuOTN8HKnHyPZYEidD7UG
r6hr5WCgf+LJLxT+Mxzr2AoGQ/nvWcEF44DOKrx9DIlG1cmxpLdhBXu95k7KfgTPECfmzsRpm9sD
W3P9F5aouGEw+KJG+lEAY4ytptvKQEtNfhdbcvXepPcAuiGP/d8fFchAagokgZb3MM1HANFPYSyg
W++V+Txs+bpMnwARzx0Dr1q77fj5CaI9KfqyZXncBKPMEthYi8wWRWVwbIMJGvorlJcUgzBukW5C
ePESf1UNGU/KcXjLHvgDtD9ZT6iVw3BhjPKSXJ+2agFrXhOVgL7XdtomgNy1NmMhWXYoH5kZWlFK
BewARWEpYXDfVboV6POuknZlK5gJqN+UTOEI2nPvy8HY6kmy48PETfCcFCZWF/BKDHMxbMqBZlAx
DcJBwbCD+RTIO6GY7yJIoE2CtI9S2Wxy3uZilk746jk9W1nKncZJhLJVAatD2jmtGjg+2JbAPee0
/cSYcMZ8/xyssyBt5IrY0AZsolaIyCDPb1pznGVwnTHWdYmqqRvifCJ/NvOZnb6PB2hSYkh89ifT
3vo63UHrhsxCAUphxKwptwlxZaDW5BSgFEBS3lSTkjFYxmr++OKzj1Caoi9QLhE8LitJNCg7fayP
cqzulbYH2We3heqr3UqsOV7z8Rg8EBc6ak+o/i+LcGY3qBIZWX4OruJ9bAlK2T2ZzV3v5o9lQgbC
pGZZKbhe2KMOaxX3aoXqFBY11MGSiNdxhAYl4EnHsjRxiM15LkimaOYo8WZjsHiY1pK2YMEXgQha
IIRXzUqGkSht1euCl3cD0ab4bgDtDy/1x7lRUd4YXMBakHxR9818kJvEm2KZzNFG5WbSsVRqVtf8
7FuWjXk29/UotKMQY+NJqTPwsdmAHtjSJjsGsTQo75J/ufKWPgKUaqF9QKd9+ICr0kbFUk/jeyWZ
w+wIMsk7RuAvLvfZ1XE6M0ONqhH0Jh+glOLlaYOGsyzKrL6s2xA8fnHPgfQHOu1mPKCXGOQSvpkp
Y0mathxsSS8Mq9HnZAcyN98FTelo9+L0HmljtdeMxt9lXSbbszi3EEsoZitq5P4YZKBcuO0RVt4u
S+p1UfRYNKwVyscNSBqpshyIXuJX921deEGnswha1pwbCMwXWNUCy6MbMyM97npNiDFL6jRtIinQ
tnojFCZKhywg8hp0BNl2tA6AWg05a7o5vgDvdCNEpehpifQLnf7oHnYH8ShKMVEML4lEK+U/wgo5
5qSxlbEIzBzAx9tzevVugvgEMubI/SIcWAB5l3sd7TGzH2lNc+KVkvDg0pAj3/KlP6UaWIH4dNvY
VcwPBZil0oE+QJSeIUZ6aYyLuEkWuL459UnpcZX4GI2FE5RtR0ooMHFziX3PD7x72+q1b1nMgslo
UTZAtptGNwYVN8yZNDanZp4cve3dMj3UySMOGmpATju91WCb409Ba/dC7w4NeO5cWWFR6f0obFwc
wEX/BqE08g2QowLLw+XokyYOh0k3mtMcPc/3uQShPZL2rtYRXyGyPbkBZ2v5oftT4KVc7iPVyQS7
ewQPXqjsIG/LD6Q6hIILPY0uOUC2VcisbtwLKem4+8ZjibJckxws3wvoLTj20TONvOnl94ZaJTVJ
5Tencqt9Zt+R3Ztg2rbnjW+1e/6htiXcR82mdlpn2HQHSHx4w7615nv+OG2YGYUrp0x9DeW+uEJO
OD3C7IluZ1d2Y3Y2uE4hxIR7wPTJ7+/JismfwGI8E1bOBxp5UXxFuIwSCV2iy7q5Cgwg20+AxY5q
YXbiq6Zg6gt4TPhOxk69CnmWCrYAGTYQkgrYtNQWqZpp8NEz0JzivtxoeX3Kk3cQxoDNonXbIDgU
CbqxBAU8JMOflvvu9NchFSzGR1xdFMtHyMB5oe0fFA8/aNCz6y/2W7HnSrU5JWgqAeZ+K1XxY/Co
oKtaFs2pBZsuZM2N3varQSMALb8xPmDFTSxYMzTMol4MuUEqoPcjCEPqedSe5PjVH1oyFN/QbNxK
WU46jSdaeV8m4XZ8aertUN6VabCpQ9DAS5YSvEVCYpaizGj1u0bAYk5QpZXAm4K3KbRgLs8CSkFK
V2VSe5IagdTSAYg3LnBHRKMQzSoMMGF3f6LRVeOHih+JnpV2IomM5MLV9YdvkEHYgu6Y5SzI1Deo
AyhOQVXZnYKiEkhsTBIB98doMmb/KhJczID0QVq0CiRNpWYfFcGJ54W+O0EboQnMLLET/SWSjloF
4taTX1h8YXXdF8Pq9aYzfhQQsezYegrNSdgbcZfwMQrSEAOeM2c6TqMpjz1RlL2B9iyZJyoZx83M
fM1c38JAxoGrScdzHP0eIg015OIRDGqVqHsWt3G2n9CqsxFwm6a6Z7iS6wuAskRdf6motIpQw9Lk
lod6m1sj+c4JegaJbEK1zppMB7TNTrvpzXDT25GrW6hjm4IdWeEuc/h94MwPLDmMH7j9xbVEfRX1
0igUqQNDhKCDy2UCW0H8pe/ybX7onYoIBDShm9RJrcL8Ji2p7cYa8A9vqQ7nio7migTsFG7ilG7K
wPRc+Xvqs6gHyQwRGwiuYLIGU4B5zc5JSThLY3m7K2dD2aG2u9AUBoQEfuwUL7xpYNC5dQrI79eP
mvikOfiEJ4zdft3IsxiF+DXYXBapWJqDyeC5IVNyRfdmZ8CcSxtlM28iU9jFx8nKrNqMzXuO9NYO
8+rePmnLeKjlXgCoiEGgvoveE2oTgr+uFceoN7ywOOniXcVB6LR+j8q7FGXY26ZWlhApV7Rki7g7
l7TXpdMcwIUBRuaSAycHKSpz5MFSRMQScQvyMRaaS26bW76cGtm5OZqUaRbCGVu54jxNDEkVf2bN
f5463IlonYcUFhwjcNCX41Eq1M/ruo9OUlsSSWmIXjq6YZgIIEwh6BiO+HqhFhFNQEwFEIMhc00d
AJlDJx8SILCmAx0MBEjxLr7KEH5gEfOuGlqcPbDduFjoECeVp77IWyk6iXq1SM9mpxL5s2pTRYxb
9Ho/YM7QXwQ0IZA6mMHL+euQ+1Q0LopPmge9QhLKqV34Lak4M0W9nxftsWLM4fWj1wCIHOxMiGJQ
0bxaMmT6ijJOgvjUOpPd3X3Ku8n8w5H4PjNB2OUmZm+/81brgvbdDW2DsSOvc8yLeYAbFkpAAELp
7JEut6CmlNL4pD5DnMLynXLTOGb3envj/yThL3f+pZklrDyL2AahiusY6m2njPiuQtAIZFckNEHM
JW5rEFxA+uLYWbUVWakpkffn0gws1j3yo9176yOo05EiYAG8AR9RvgXgPOSgktqDCaQwQa1PZGu0
H2aSmYMFxVRXJ3CuqancgzWLseRru/l8yqnrTI3RXabymHKNTKgYa6YMbrByn9Te7Um/vjfwnFwi
QrQoIBqjnUEjT6qaJ218UpAY1POQNCagd0QTHodtynqL/bwN6ck9t0aNquo64LDAx3lqPhIbrNAO
RKIt39Rt0QRXuJPZmGqntAUyWrP1+dRuZlclvRm5xUExa7OxWtK8q6Tb8qR2eRdvKPMPqNo2nAW6
NmJYo9Va3JZVS/xpPL76bDQEQ0ERUFmVFj0O47ivE1GOT70jWf1+O5Ngo5HucXZEW7QLMpn8Dsif
beXGTvD41DmDo5JiyztSirv3I7Py3TgSL7K4h9D9h/XD7QTvAHYSXVsC0rMzMw4tboto+bTOILG+
abvZaithAwr2hR86YxWorxL0cAUAX6K/EqklqNFS9kQ9MTKur5JT0ajbHEKjhb9VOe3AsRJ910Ue
yhLlDequwqNuhCUg+CUnqJyqc3xtn1aubHHILbzxrJ4P1tioox/WRilxeYmxdTOJw4duPPbRiFL/
7SW7RgniSYq6II9FQ9oKPciXaxZlSS4UCRefRM2qu32WngIEo/M2lBIi9RFkFhGPzvue2wxu4gHa
UH43LJ9+PVZ8A9pIAWxFXh5B3OU38PMQKgIXJSd12tTavR/t/epOFD7/YaigFUGWTMNrDLC8SzOj
OOLlzSfJaXSMe+m9srM/5QPosraJrblQ8bBTAoRIxUhFr87wX7NXCYgBkNSgmGC2PXSu/Fg8Nlbn
GPa86yABWO40C57nXmQM9tplI0DEKQR0HwkyAHEux5qmwQBB4zE5hZzj38nHJtlMIGerBAYG+qdX
/NId4ezBGy0kQQYaBqh9ykd49wL0lJ7mQ/P4ppGKINCP7NiZQQj15D4cDq/u98P3t/823Cf3XEl6
VuPiylCRW0Y/OfLXBmIualmzzIhBF1HlJ/8XGF4/BDthXsTXVHiLhjLa2MCYKaFPgQ67p1Ko/L4e
89O0k1+6XyH4zIGvcEFE/DR9tfbg+a9wrHcJT4rSYrWcrTynYR1AXqR5ocl7xWxYD1KbVVDmPZXW
eEBVYB+4rwJk53Pc9ED+sN7US0aMXtJzc5RbFaakTxNFhblttskeR8HMTH5rHOu9uk2tZCNZ1bNy
bJzWBtebG3n5s3HybX7TvWqQljhy7+kzKxJiTgG1n3kjirnSWL7J4u3SUc3KDR3FHizRKhz/mDNu
suuw+nLGqV1dln1UQxIwP3Eg9Zr1Rym9U6Z7uTON+nmRm42t275p8XC3ppzygCXXa6Miwx7vH8U+
taRqH8msRsnloykjGroU0D2A4iKyodS6RmowSVrNh6em/uSF15KV5loZBMjyELZBchyPYJoyvs+N
okefa3hStK+xfeByNwLj0O2JWjnsiPpRzdRx0tE/v4SQ5yGGkkHuSC3i0z0IHOwnqNMyHlTXaUm8
Lc4tUO4Eacmc80tYEIKnYkyJHj8I6R0/uYXypYtOcZKDvXxQPow+M1HDvT28awjphfWrywIVqUwU
0XpxksHFYQ4vybfizPv0c7CCOyJtptiWt1G5LZ8losYM4yvXMGZVNHjwHi4gQypTLue51EkAGp+y
jAx47GzqR5XVnkPvQYQYyMXDCAgkQc+hUOe4mYeoUYugOAWglk8UNESEjFFc+WraBHV2887X2iCD
ifww/OF+Yzgv1Yv4ke1CL8JbSdklYI7/kx6zh+HEM3znFcbgf42DqR4ziTHSGYa+HuoC6jowfpL2
5Wtohp56SG3uAYchJKybgT5xtLXltJydhqQYq3JcrBVzao3tIQ2R1uhfbu9J+lW2GEGUDVJm4KtA
CkH5prg35qqT+QKuV1ed6jnJzBF40P3AyMVfvexpQ8v+PBtNNbRZVlZzcZJAIGxC9O853Qu78qhv
WFcc0xQ1cerMl7o4Y0zc3r8rt+l94AaH8AnElIz4em2FzieP8leVkcDtqjCkKXix+1+Vuo0TxmW1
uulQ2pFRBUYApNEpEUHlpMQXhOI07GQbW6D/LF+N53iTPmsP0BNmNVNdvYawUEh2gv8ViUgk7mRq
oWq0PpVLSHKS7kFBOTw1j/o9Is299Ce6Zzmlld13YYtaqXbmuiDk0uqU7KNdS/xN5XSvLAT58iPn
NyM9IGqVQlUfQYUJI+E2fZA2/L14YG251XEsdP2Q4EESUqbGEfl9IibApp/m38OHdAw/pZqIr/7H
7bN6Rc6LkeCKR4kZfWcLSyjlw0UlSSFmUVSn9A1y3/sn13HGPUGkePTJq/m4gSLU5rbJlbmDRYBI
4O2Wei7lHjIDXTcB31Sn7CmoiHjfuth2jGaRlVOEvL6Clww2GyQ5qCxnkHNJVXBcfQKbU5wahAd4
OggYF8eaEWRsga8HegPsjNTFn0hpJvRl2JwiYRsDHZaELrgKGPHL9f2H59KSvUcxEC8mmdppSmrU
FTqrgQ3RoCcapyoH5ac0tW+vCcsKNRS+4/Kh4GFFDsHmUJACNFC3LVwBQDBNGMjSFYzSBx5E1EWu
FHoUNz5MdMJultF2ZTiqaKoq0lEPEAefnNbsC9MIdhDkrVD8yhlbYnWIC5Uc9h6eRXTNRUjURJGC
rDmNfWuQTKsys6sngTXMdTPAuANazCs4Vpd3ErQm/GkKAK+pBYtXIJxnQr45702xIYBIim988quf
f3WNFfaWwGKkpAOyZY6BslkcO4iGAFy8ND5zoF0SfeAzyqneKPyrr8b2JL40MWtXXm/9S0PLLJzd
vAIgbIC/a82pzVGdlgXSlw8K65q6qorSw1m+4swKpwiFGhYAQShEI59Oczd+Bt95YyJ3twFKCTXB
yCrdjTaQ0amtR5HsQtIRxVqy7wES7R5k9Bjru7a8C23a0hoK3i+6UB3OhZJlYEk9gfE7fAKbm2HN
c9gwXORVyeRn5ED04xIBTzQYbi9Hrs3THOo616KYoO+EffZkObyZO8JeQ+YJGNR0o+5R8xUt09gy
oqofANjl3Ya1PbNN+c6u6nnAYWG7INzrHYrRZmmBSH/X3zcOMsL/Q9p39UaOLM3+IgJFT74WTXtJ
lNSSRi/EaAy9Lfpf/wV1gLPd1bxN7Lk7wGJ3ZqBkuayszMgIt9j9LNzMfiO24abOy+/7fuKmjsIP
XboeetqVstgGQfsKCKaLlrdHFSkisil3fkqRY3fVzbDVrd5FEeNZOg4P+X6t6n2DEeA/gT9GfTb0
RMYMBIZVNF/6+8D2vv7RhK7+HiuWGOKRx9wERLniJhcmsDSbjmyT/PcoVwDKHCFBpunFMUoEu2Cx
BZYhUDJmJn53em6DTTH8UceO9pLVFluTuPcncCFURSoCKHRcSiJAbjwRm9rHIKZugR0JSisqjyxw
NEiGbdl7fjKPa5f50nnAzYey5ayaBN9zvVplC4XfSiDtK2l/dkpCxT6y749nyachLEHhArgbNLJx
sSOUwxV9iJP2NWRxuh+aIt/VuVFbpDVNkOOI1Yq9hWAV0C/gb4D+Qq+NyEPu2JjoqZBmLZ4vKj3F
L+pp+wJI29/7w/quNfDH7NIMv8n0VM+FGGZAxXGU9uqL+ks8uO5JtLWneusfN+on3VD63NHnnenE
Px1h53mEhp8eaNTpS2mN9O/K0OX5bN37pnm1LxwuqRlYmVt8E7g2EuMQ64CWPZPQNVHFQDURmUQv
O6OqVb5CYK/9yBNaoFBDe92utmNoK8xpznJ8EP820H2ToOkggar66I92uJb/uql0zmf0cvq4u6HO
WANahrR9lZID605yaW0xIYGbW6Zt9bQ/4P/Aj0ZjJ3bqjSU9214qrhy1bzTDvfni9qY0dESQ/KJ9
7bPNmGwATC/IF/BaQW2ZW8H0mLo3My/rHysIGcj9IS13EfkqtRQ9gxT1EvT0ycLHZFjJSa9tU7NH
87kD3j1xFDyYlX0vuVlvCf3fclf3VMypKGzq5LFInAGqUokjQh+3fBj8p5jRvmQQftAo/mLKoLSS
QC/oaJTOpLnyLvoVB9HBAIMFVKoGf+VS/M5mc/MAAhUUDtBT9c26dL1vmMm6cNJa9vrx+fgF0IxA
m11F8yeBfkEvGKXnufyM7L7gDDRwYnv+VUCgO8BvCgAVPTzsnT2h+5/p9iw7hILvl76ETgjQFcQq
rf/86re5hTNw/xgunfaZ5wG5JYSlELjib7u6zsBJNSIs1HcpIb8irT0p7/FPXdhqppvXzavRvsWr
MqvzzriZMUUCkgWhMMJRbvvKRZT6M2HKa6+iV5ZN1acSmx8kDk5mNJGVc710JegywJMorcCVAvtx
vT5QiY3yVptxu3IK4o5XpjK7JIqtIzOtfcTyY9ZRtqqjvBRJXJnljkclV6SWZriw+fhm0vJJqWj6
kkB0WrN74NZkR7QkKuyILSLNJuzYId9U23AloXJTCYCnQDlnTjDP+Bps0OvB93pUKkIHyCZkKyNq
Gq4UB3ZzBoUotMvQay46eCA+KuXm/s6afyy/wugoUADtN0HgxWfBIGKYKTVBHCOop0IKIJu9hhla
HtmFCW5+hbBCTmrwm9dK3JRYyjAHD2S46QI3EfalVZQIf/uvbhP0b/fHtpA1wJxeWOaSE1oZS2YW
YnB4xLj1jjhoY6R/OvrrF/ANWE7RqnFJBbaJX2s4jJv66PeCXhjnYg5JCfKpDUOAY0/KvkMfJ3xK
sA/hU4CHlz7QmzVsKhBHrni5G8Agb5d7JPe6XweGgOlmTg2oBjhpLBGQweSoAgUPGnIQ2dPCzb3E
NgF8kVYKpzd1Bs48/yYwMz/oChnmhUN5FB70B/N5eNcf9NOwab/Mp/C0lrb7f6wyUriAW6NRhEch
1xDI0UAI1L76A83ekufyJXSnrWkVv0IMPqSQqxF+yK8vzJl52W3/YU26ZiFROe+zf76AW2pI+EGS
TsFSl7Kjp5a/YUjDbxNyyGKoBlD/kVQO6X/f390LBYHZqona6dxtJ/JEVoZA/FxmCIPEX8NOQz9r
QJVP4iiyGwU7tHeTJ3E8Gnhcvijpa8uAiJWsJllZ79kn3/qPfz6Cd1tMTUmoYfKNtO2dEDSNVh/J
hdVp5fv98S56qpmQEW8FAzTHnCUzGEypKFW0V4BSvziRurHuG5hX6WYoFwa468eUy1aPddK8Dkfh
Q92qeAgdprO2MmGLtxw4Qv87Ds4dilOdQ9lebF6Tv/Iv4SP5A02po/JSPebFyoCW9+WFKc7/TWNe
TpEMU1NLpc8JR+EEIu4KcOEDOQ4ns6fNj/tz+K14wE8imLlmIXFkNSHmdn2N6WQSoVWI419GtP4B
3NKPbK+q+94e3kDtDGLI1+w9yKnGVtze4i1zYdjkchEKIwLCChOdIHiE10dtY36Yh+ok4knwN3Oj
pzWl0SW3M6ewZtZL0K8Bnn090jhHF2ou4cXXVCc8qkOt3qjxuVbOdTVtm8EpUFmqqJkCtAqyerIF
I1idyzREY1CxrzMf5Kn5tsjdgq0t+/wm49bg6su4ZW/7Whb9EY8OJd5K1UFF90n3FEo/8sRWpgdf
cKsfzWnap/HX/cWf1/bKroi+OYCQZyIXxKrfudWLd1lthH3TIpyCSJlrAuivWbgEn9vxqfJrR+x9
dPSv4cZv87XAVM4kuFgBkAEhIXS9ClHAFBTOS+aFwmMwer4p2IPymDdA7NT78R3idrJ2LFpX7imS
YCCUJO2f+6O+zYLhEwALQOebBulEgL2uP6EojTCMzIZ5rY62Yyo01kg+U6lxwoK4oipYmo631kM0
7tJqp4d2lT1Jwt9pBKVZVz2am7z+HQhUNqxWWFmQG482fxk6kKCYhG5Cma9KgwimrdE3yjyZhXan
HCvhb8Ne+/Gj0cytjOvy/kzc3AWzOU0hYJxVEQZ8n5iL9W8K0P1JMkgpocBtKeHBHCJLY0/3jdwe
dM6KxE03eK7SERLGXp/91ZuONo1um11lM4IMEnlOEjeWtrmfWVW7zafzEEUr52t5wS/GOZ+/i3GC
/1BVA7Q/exBsjsN8owsNRLxySxfGHZsKW4wsJSkpRESz5MePoToqyWfTnEEp4/ih7Rd7RYfOZ/yE
3jMxyLf352dxEZCMxYYEGTrh468C2jqRFk/MmwBBaIPt4DMr7Xb/3giSXWj6AliegHXgegZaw4jq
RveZ1xnCF4O+wTbRpxRkreYatcNtlhPLrUEVVIdg0awMyr18mdyGTVuKjdeR5lOLfCcYTlMElLKy
kQJmgU1i7jySt3lmM/m5a5/lYa+22+ipOsQ+uqey5jilL6Hkhmgj+Iys2OnRDwtC+q7aFd2m0GkP
3o/Kqqo1xMbiPplDsxkAKsqQCbqepWJINGMy9cZLBPGQ9Koj9B0dw/E5QnOLUihWZjwJ7K+PhQoZ
QlP9C+9wyqKnPgKyeBZDSF3po8X7pCntVCG2gF19fyFvQwRMLwhwDR1NPqjEfCewLvayMo5xlal9
41W9HYpAwRX5EV3kYEStafWi/waEc7Tv21y4Jq5Mcv6yEeNA1WqYDK0uO7XAGwnDszx6HR4q+c9+
tV9w3ozctQT5ISBxUQtBLyRf64rgIJFxClqv/ds0aI6Hfs5z5j+PT/1QU8Sp20hdaUhbOINgTxBB
oQux77n2er3wgwyUaq5CRwLZnAkSZT36RQIpsRjRwxVTc5TBDW727siho/V45pq+NkUKsw7FcRo8
YK7sUhqpaAZWUW3bYIUTc3FMF4a4zSx2UlCXDRm8rtnoaUmbeN+Oa6xHNzE+AojL0XAxlcEY7liG
0fTJexB/lf7b/a13m0fjDHB7b/RFLYoDGFBFKurbrrXC0UVbBMqeml1ND91btxLv3y4QeAxmD0ZA
24y2Bs5/KVKbJjr0kryiiIpNqJbJoenJaBvTWACZLgUrp+v2zkd5Aw00SNih99fgW7QmX40ByagH
L4j0bfOYKgH1feZkkPuCvHJNg3itC/x20QBgADYDLOcK0nd8D3angKYKxbjBSw0TadMILd8J9HtW
xnX7sgATwvfDAgJYcFr8RTCCazs0IhUT2VX6rk4zwwWOQbJ6UiZ2W2fldhCEZJvWeFuwMf/bGe3o
RIPe0SAbAgcsTgFFi0nnAqIXOEYypBs5AJHj/R02b6Dr84ivnPmY50we1Ca4HRx1amRWcjh6ZtlT
04wsAtSh2Bu20bvxqpzf0tRfWuO2MzNNpkoj4t6uKuyAqVuF5SvA0aUBQbsNqtw6JHN1nmVtRFqy
7ZVk9GSAvfxzpGIbnTT5jYjP92dOunm2YIEhYQQKCeghoKmf85pJ6kMpI2tHLywLN0w/Se0aANbH
jTU81k96gPYG4z00ersCdDscP6P4OQs2sXkA00GJ3uPul/ojj3RqzJwcw9f9r7t1f+Dh+K6mgzdc
Qhnh2s/2up6ZY9WPXpUEx0gFFMSsQO0c5muSz0tLCjS8gYclUrI4wteGtKLVpV5oRm8ymodAqbdS
Fp7vj2XRBPonMc2oJ8DQtQldUFqm9BhLKIZ4suSiisGQ6d+HFpgyYGFxKc2NsDw0bCw0sao1dfQK
H9p7PvzCJtDFxq5BH2+FMz24GrFumwthbWXjyBxtULN9U9fMyppYWvEfSwuI95ku6Xix42Byz4Y0
7YuyjsXRU5n+qGLjpG32CHqjzf25XXD3ePlC7wFsXKhs85CuNNWxNzQyelEfPudgxUim3Knrn+Ma
29jSudRAwo3LZS6i83H+pDJNquRk8lgX/6kT087xL4o6kS1N5mvVsLXyzG3Yhjf9hUHuBDSNFMhG
H8Bg22x6MbbE8peSv6YEwG0qGb/kzrk/lQuxKSyi+gROFaDu4fSv9+kEgscsA1DJy+K9CGVDSdz7
WgpGs4YGeFYHyu8ROhTjFDxCoG/H8mB7/wOWzgmaEUGpOGeOECdf2+9jsZLBZTl5wFBOVi0H5UaQ
5HBlmLcJe/g9HXizWXlJx4uKO45jHQpZFelIXujJViztbrRrqL03tp9pNH6R9Q2alsHCtSkF0P+2
lS1P0gHMPgyl2Sj57LVtnFX7upFf7g//NlM5fxj6ckDlKYJr44bQU2JNnav4sEF41ABjAQt4KDhS
9Sie5dKN1M9+Lce7dEgxEQAUAZqNzifuXSkpKJUnijzh9ASO4MsuMBW7PF17gSwd0rkjFySaEBAw
+aKXJOXmkJJp8oahS9FcHoO9wqhqSKWDQKkPf9+fx4WIDME3uJyQocJG5pV9m7BMzKEJiCcWDdkU
UXI2UkGFSKzcHLM8zjZZLepOpwxrjSsLJxaGwSCqgBYA0k1cLAJMraGMLIThF2lfv/YbqbemfN/8
Fdsf94e4sG5Xlrg4JCOZLJYxhmhm+a5SQfkBaslw1FdyP0sDQrFjJkKb+yl5h6Bk6WRCk3v0jFNq
4YxUb88FBHdDqyArYdzSml1a4m6LEYJGil/AUp24pvYHMEKrJl6C/m1ivLI1guOlcQE1hE0P4Pkt
s1oQlqSPzXr0dJI6ehgAiCXasmGPoHQn5DkvUSD1X+8v2dII8SiZoZigxLnpmpLqCZS8mYQRoiNB
8Ua0dIM5LgdBpdvFK2C9NVtz5HeRZEgDw/BTE3cvschDARw/aCqkw5qC9pIjRasAsNQSAZUCOIKu
zUD2Q8+MShm90QQAsS0eiz631SF2/VjbJekxFpwaCJT+SY36TT41bwIyDv5vU3sgqhUhPe+Nxu92
+nV/oheczdVXcadwEMReECKEQUOAjmej20kxiHHADwa57/9h115OAHcMfQOHkLRIpQSSklKWo+oj
Bb9Rk6Mmdm7cY4nrFZMLYcgsfAwaTlmDk+HjnTEPkjidInjshnh+sCl94pjhrku/VM25P5FLTmYm
WpTgtOG7ecSbL05JV8vF5AFc12573xhdQcFTMJananff1EJZAfBZjEkEdnZ2n9yOLUYNfnMqJy9J
X2rpLUv+pPqv5tGI7Wh6aOq3VHjPy0OT2cBUgsku3ty3vzRUBB5AKqJhFbgM7h4khsB6iJ9hVpUh
2UDg45cRTYEzsSRdWb8l14PkKm6H+bmKws31mZFA3WeOIm7cfrCyZ/mlGB/lwyRFIDhwg3Btgy6O
68Iat0HrYSoDodAmT61Qe+wAEjYip2qDlTfrLexuzkbgYkdLBV6U6OC4HlUzIkAPoHrqKZ0NeQyC
dHvpmeaPvC5pxgD0Kp1Y3XZCbfXx75rZPrIjyZMv0zjZV2xXSTGNj0FaWtL0oA6vUWlAyUc/afnK
o2TJMSL7CkQaWlfRAcKtsz9UymCo/uQBsU2oXMtPLajnrS6pRcsMo85mIMO2CqP5H7JE6DFAxgZ5
UUim8mnfamQl08Gd5+kfCQjuJWYbASDiu6wa7Oz9X29mRFkoeSOWBBad7x1M0Ok04vFHPEhImI4Y
ZtDQaYrIqdt0TRzqOxvBpV9Q5lIVeAmUoEH+cL3wcWz2vab3omfowauWkswufETO6SBK1jTWxFHB
NW4PtYBG/kkDQ6U6iW5bk2wbwJE919GQHxMtgr5OqyUHA9Gvq3dd78pRFNA6NdtTLCm5baRifSyT
wnDyui1TJA998UPuhtZBtll2gIXIntKRhM9DGBiUpF1hp+j3WvFSCzcLuC3mBy1STii8cbu8bJsq
Dttc9or2mDX1KRufDIaSgWGsbNMld3hpifdHEC8rqqlLZS/TXeAXACCdEAnVTpgXWzF60FMwg3WR
lYTQvgvc+HP0D20OUdBB+HF/LylYP259ZxZavAkJpFZRD7pe3xa1v9o08SFEzG2mIMG+Boi7xW3h
WFyamH3YRbDSCNk0mHkie4l60IoHvUaDAWKJWWpFH44De9CBBERSNR2PjQZdR7ATxY4M1E/8/L+M
Fc8hhDS49PieKjFhCWu0SvZUIhxlobP0JFp74s1P6Nv5/McGt4XiuiVi05SyBy1X2U61TWYVqaVv
6n1SO5Vvpx//X2PiN5LUob0qzTCmCKl3FcgsQLDvW1h4tcro7DVxJEDXg1Y0bkjyUJeTkQuKx4bd
oP1lyntDlfFP67vZrwpCL+59e7dXGsyhZQzll9nrEO4CZY001SEI+jzsTDfKH4dsS9I1Qa7bbS+j
jAR6Fw0uEoVX6XpPmhJhWgIWT68P0bo+5g1YuVFVWjnm88xcbwZQD8B5zrUk/ItXERVYBikuQVO9
xtUq0MhPR8GC0FutfpzFeA0fuTBvaKtEDwg6sJHt5DWM06SDOGoUqJ5WZccK0DHBzuXuX6NqRbSk
InmEsgRg0zdZsnrQSS/rDEPyy9plYlNDN6MBCywZk2M+hJGjKZPhVkkvbvtSB9Vbq4cPutwUm0oK
im2vJvHKhrmNmPFJ3wklXPq4Erkrqp5iMBN1peoxx9A/BEIr5VcPuJmwEkPe3g7or8PO0JBDA5Xe
DYtUM2mgJGeiN4W2SmRa/NIGVx3XWhxu11GBwC3eXLP+AHpruOGEM/3RmGkiXpBVugGdWkGlWjYd
5NPq7f2jtvDAm23N51pGHRBQG+4Y4AolKlNFT5zeI2a+y0PsSCitJ8TumdPpkdXqjKJlsTEmwK42
kSZtE4VC9jESANB6rRU7Af6m+33/u27YLVD4QhsvNvI80wijOR9QaaB9j1C78nqQaDVgAm37p7L6
YNX01TVQpETOMu1AVhsQS44f4wLaaO1jXb0XpH+FnCvVcum3PBkrD8/b4ww8lIKJgjdEpp93GmLX
9zWIDiVPFPZ6VtB+LCjaEo06dIvpbRBoOa5494U4YTYJa/Omm6/R6wUa+iAXY/yJlz2PXQawvm/H
RRrTgCSW0CBuILFBu4fKpFoiP4a9Q9TY8jt9F9TtyjH7TgZdezPQGoEfeG76Ajcxv/+Nqki6fgwV
r69905F0aNNVkGvcdmPFvEIpCS0LwQdaTOmobxTaVgBiG32offd3ZXvM3vnmS6CkKaoI1QBc5R6T
Sc0yLRAixdPFgaqhows/GnRgMyOmIhiE04fGIocqdkvduW/5dgdgCi4Mc9ESaRJdZgqmIDFLcEqO
BTpeMrxkrczcC8kTC1feXQsZexWkoPNpABU3DsTsLC5iJ98QRICgas0Lj0X4CgFUEIBvBC9GClLo
ad7k0KalzJRdUq7gIBZ8A0zD3UHwYe5o5tHQiZz5QtC1mifrEY0ymZrKZ+8DxALnAKlUK0pBM+nW
pSMzGvyCmyhqp0y3pl9uR+UUxbsgSB3TGFa+69bbz5+F6gGYUwx05HJLIBlRk8dKr3mCKm1ltisD
UGJPop0Xquv/exCsqMoQ0VPQiq9gq/G8tl0oKr2sjrrXogW2OtbgSZ2zifHoxvHLCPzvY92fCmUX
xuNBF9eCydsbByLZOP3InGD9b9KzbZ+jRGJ2utfITg+aS81/6eJj3L6k3e+0etbfBtBl50O8meY+
sHcgt8ZhpX1+vm24o3b1CVygRNCHXQ9Rr3taaYmCKyVvwJ4ieXoymkMMjvD75+v27rseMHewZUOc
ckGYdA/PX83qS0g26eUILIlRrD3YF2CPsAU+Avwz86XxHWB93kxhkym6N4RoqizfQpTetIM4Acut
FM0O2YkYwAvdTv1T0j7dH+fiwl7Y5mYV2j4x2Gll3TP1TVQ+Ff5zkB77FefxfUK5tQOyQ8YxAWki
Ors55wEIg5qzVI6fFYFgh1SpDxHRQPc78CDkLK5sMxZRSG4qGZiOqAFf76li4vAelUFZQY9TaPzt
QFj0s4JgzbtgmlCVQZElf4izAWwOXTFCq8jEXw7snKToy+iiMPe3TRITyLNO6WRALANYXrsLev0P
WpOj0gJbb5FZ0SDWZwOy2h9KOEJ4c5qzATgFk76J5Qy3u9pPurYHYYjQuopSIk0oRsAEWkKuzD+0
EVKrT5r0ZzMxaBOB8QNkpbIPmaS0BhBJC5PhvSet39t5pHVo05TFzIKqMLp1iqbScyvRsuIj1ocW
LzK1EJ4y0HmBIwwFUtUaoSNoPA01Yvc/oCiXsQn6ARkMIMDHrzrrWU6HzFfzhwm+7r2FBiVI5NG2
cUzENK2ssvYzG8xjPegFWyMdQJHVCMeJyAHEo5BhY7aGuUnsXp36L00LWWaxrEPxpZWkwtwIk6oE
PzOzhMchrVpUblQo4Nccs6KTzyNT0uPoA6G2UlH4Bu1dbhYTJDB4cYGqA1wRtwnatIqyYmj86aw+
ornB9x1jP0/nS3rsttOHUG3Ym7HTbJASGJZ2YqdY2QyDrasUOWqD7ZsEjNzOW+hmKo29tXZz3gt9
fxzSeejOxnYGwdT1NRgUA9HTqCNnv9KQYuwqdLmB2YOWZYhLaIBUbTK1oIUYhGrlxr8JRWfTYGEB
hfqcJUHx/No0OK0SiFT35BzGVAKG5HlgEv05fun7OtmYoosyx/B32PTlXDZrHqLXMFoBvPFO8fsL
wAeBFtvvh/HsTC5iAEWq6iSJdHJO1bS3py4bqVSJulX63VoC7KbZbLYFeOXMCIQK1k1PEFEraNGz
gpztgn5W9POjdT7ZR0lBhn/fA97wgfKWOOfEWjzMZZKRcwaufZXOLeXzf7XOYAdbNJtAl4FYFZVt
N+roPqdP6qbFGXkd7bVocmlzXY6Zm98IDflao+JLPkCAg484iXS3eYKyDbOP+xhdyCtH7abPjB/6
HOJcLGjZBFWTy/8x2Ng6tbuO2pU1j69zAstCV2y/crHePCR4m9wJilkgyUGLhT2c3K8v82GzD2wL
3dbbtcHNVzTvRy5nk8sWIVRo26GaDXWuPR1KV9lZUDs72d79DbS4VUHFMj/IQUWo8igANc5Ko4Ow
1rmgQWR9hrVTv0/PUK/XfAqShLC1f8d/7ttc2imIwsCDgiIv9A64hUtjv5BqNpCzC7SM+CyAkcWT
ppWlWjPCrZQmdTiFKYykO5MORxOnwiI5eMLvj+UG/jnviMvBcAuV6gIbJOBMz5XiFu/pD2VnvMWm
Fz5WtNKd9FAUFO9/pGIbwwl1qvwvGwWsUEgmgQER4S3nAHoAreVs7MWznVE88ZFWqBSoR7vGx8PZ
StbkV+dnAb8tAVKbW5sIwLU8ZbxWVYbR+8p4FgpxV7CDmK0RsNww2MwTemmCG1Cla5k6CfJ4nl78
hL4lPz8hKePu6gPkI58bmlLzpLQzw5qz3XronP19f0FvuiN4+5wfAzm3YegxhmicVQiCUfvzNXIK
CNlEm6Tfa7AM5wLW+Z76jvr73zIk8da5s0HEoc9SQx3PZTo8GFqxbQW2VludR3BvEbmjwUocy77W
x7MUuCFrHEJ2Rlm5zK9e78/loiGEzUjZzggyPuWtIgGtTHI8ncXwDEJ6s/lbTIhDd/et3PCuzHMG
7UkZMToQYUCzX18EURoNWWH44/lNprgHxI/R+qg/7I9Hkb6i9RrCJvS5/xFZjlNSKwSV5suZPVlr
Lnvel/ysXn4Ft3JVomeQsBDGs156oXoStEO/Rs64NJ+XJriFS6O5hzXHwoEelCb6aMn9SOv2OAEB
d39Ob7JU33M6o3CRMNNUNAhcz2kTyVIx5NF0jnfqR7YVD3VDoUezA14jVWj0dd/cYths/mOOLzij
7G6ESYLJ69AXbh1OQwg9Bze3d4W10a0jiKed8w//8f0XAjbH+fkCFh9zZbPeFGi4IfPaLn0WBZky
hdNZGk8VnnJh6RGoyBQT7VuRquxn1DpCsta1d1PXg1kwuuP6hTtFoojPjaCOGiSJaEzn7EF7Awkx
6r57vT4UbjztfKiexFToLfOIcvgYrNyR31kebs8Ce0zmpCg0jm5akFAfTbW4asm5C34O0kuRvkeN
gnNKlelnFjWbqX8KWbIPE+WlibpdLPibysip/tGqlGWNZURbpFKz5mcVFujz/6tOEyUrDT5LDhlh
go5alojkHQqs11sR9fBUSpRhOiun04eIgPqAe2H4Nbh4r6SIVYrazh8CS6IWiKa8t/s7c2lXXFr/
/vOLKHMMRFFm+YiGTbZvn6EWmOnvRHAHlAoZ6HXqNfXWm1zlvB9wuQLgC25RMNhx3iwvjK7rRG06
ow921GNrCEzHR3/hmDwQdMgr4QmJ/j15zaA/gof4ynAXvBjA1NDiQUQIoBEPwIg1EqGxUZjO7Z45
H4NrF+MmFRwrxuzaXU8L577BxdW9NMi5TXABTICaBOQ8VCotkSVoeguC1dRI7OGrTSZqAFKZQwej
+xUAxlU+COKjINsa3jfaplc2deSYLVUG0wrWGiVn0/zpmIVtkaoHdl7nCda1IhdQdW/waSL9NFKq
/WTJSl5w0YQCPeDvWgD6c673dt34wFd2OIAZFaCHszXPw1t6XpnihVBYw+X7XyPcjkrSsG00CUZA
JwaujcKK9tkGjlWzbHdyy2O+U49ur1nQkseGgkwnYsiXcE8O+Sly13IQy/sbzI4zvggXNu9mAchF
y55eknOgK7/iNnIkBnquxBHSv4r/qqEdCaqgkauLSMz/a12D+XDB36FWBzwroDjcfOsF0ryA5ZFz
jzrT0H6g8tMC/KmhpXXfgmYbqQEa5qJbhBMVyrc0XslYLj0XABRGLhyVKA0SE9x2R5Irg9IS1sKP
X1rtoyw9bdO+GYEVhq7yqrzIoI4FZ4Q1sg0L6ZTbTfsoI4F6f0vMLpPf2SCwlnX0xQMiQKTrbYdZ
KrUo1chZ0qhMnqq32rSjHZrxldqux5VSwzynt8aQb4L0J4pvfCVWN9ik9GkgnkUDjQE4R7JCW7by
DloIjVBF/8cId0mMVSUNcQcjJtsM2ltcU4gKZ93H/XlbvA0uzPA9u0lXMUkRBOyfUbd080fTvWXx
IQw9Qz2l0BTvoau7u29zcfrm1DOQFpjBb43jiwuoGHRRSKcQvQ2SYz50wcqP/24quFmef34+P6Qm
qYAPI4V0loMAxIWMKJEHBbxScgOipTmNggmQqTzOp59iX2cvAgg2FBp0QV7ZMZ6KA1VMEPlRJYgi
0+3HMgWG0YeSQ2/i/e3kbWIeB7lguMFikaGm2bR40Uygz1ABWq9APVL6qCE4WS8kv4cshdwLlB9B
SltPuBGQUpoCagyZ8bMZx0mneTCCsCVivZhvRLXrG6vEI6Ogk4CHsJWXGRTZOsQmTianylsh5oZi
j2ChYDRTI8AnSnDDurE2qahEQWnxo+7rYXDvL9nyNrmYU65DiHVFZmYt1sxuGNIP+hbNFMhKTRZq
XWvaKUsPZiQZ/7tBvp9HFxsEQJKxAkObeK6Pou0yq7PT3eRGW+MPOoibx+lZos0DGJdcYoeH9nWd
dP+mxjl71csv4OpNLYGSnFrNW5Q8GYID7EjHHlX5WKVOOT0FxBnKrZEbNpBIpPoA25zdAbKq+N4Y
uknTObnxZK4Kzi3depcfNacyLqYlLFSpKjR4hBSAloSijzD13yVabe+v9dINfmmGu1FG1kzlWMJM
MKLWc9RDpzM3MjJNGVs5qYvROirIQJogHEYBnZtmc9K6PBWx0GBohjAesrqH6K3btZsMDjWGsjo5
Klt0MGzTfez1X6WVVnPGeTUJyoPz/rPc/3wHN7NJCXgl8TPxnAHR8gQOiOFgHFEBc4DheL8/u0sJ
V1BSfcvnIPRX+IQTCdOhHYtcPJPR0TZBuhUh6C3aphd87P1f7LGcrOxlZUkXQ5RLo9ya+lOFvk+t
EM/hDlEZoznwhwqtwUJoG4/duS7dNHHuD3Tx/kKPugxWHADReTCyFIS+ajSliKyXtC9yu2WOtKbN
vngiLmxwsUcQlCwrRdgQZIt4Wu6Q/FzYhUHHcSWsXbyzoDiD22qm7+DhlFizXGVgTkFH2cafWy4O
pFiJKuYL/ebaQrcTcE3wPmisuT7eTTH18oDn4rkonArNckDGB8dSo+RJHXaRunL21qxxUzeCrDGV
C1ir/c0AdsJHf06DABIPJuH7G2HRn1yMa17EC7dFpiYBcSAsGandIAQOn6rY6bqveI3BZmk3AL+r
IxzWIZnC0xNK9RiEDcKmc/QXDAT/R9p3LcmOHMn+yti8gwst1pY0uwldurq6Wr3AWkJrja+/jp7h
nCo0rLCcJfnA4eGpQGZGZkZGeLgbYuUTJnhOof3OiH/nPry0NRlUisxYm9QFex72NIIJBcyHzDvX
SqqSqum+WGVLWZU5B7w0OK7nxSyKNfDuvQKDIVBUQWJxwlP0eXuh5lziwsQ0ZSUPzMgnCRO1ygOw
v3lp1smDzGjeQv5j9jS6NDQJJrK2a3rBhSEhH2wKpOre8OCwLSleB6xZ7u46/lSDjrUmnS8u+P1s
JHNpfPJSkLvUbaI0Yc+eshocDYuHuj2DLPgxAT36wp5eHOrkhnOUriwbFkMtCyOqAPm23QxURKts
46d3A92pUWX4tVUuNa3PXjOoooDwHdBfYFJHf7rwF77k85iNSvYce+owZnc0WdJc3iqyfXcfGUJi
o1NWl0F3hBKAMbTabV+aq8KJIPsduVhGDskp+JYtAfkblVfPTaUW1SkBlEbrVEHn0hUTmLS4KXm7
4zXloPgLD6e57PmV6clWodi+qCo8WM/CuxFakD+zsT2LDQV13sgwKNVJ1FwNM9WxpSNvpR6JVuya
pQmLfwNEZ/KbQa09pA1uT8nchfhrRhh6AtkMhDJukZymz6gbEKRfj9LCnM/tXwnk+8Bho9UIsIDr
JXcpaHk5QKKeW2RWzczT2ox0nureI+n6n8K9x4hJBlBeGbMwkjBtmehToYpcvkMsqjFvjgZg5QoV
pKOjOgu3x9ygcHmgOgeKDvA8TDZQ1xdR6LYMcwbypA0by1FSrWNLvW1CrShywJMOUbakmzLrvejT
A3h8pENDB/T1VGaORDd9JuPxbcVk8HZKr5cH4cEh8UEPT2ioXQLpz5UnwGEDth1ETOjwnJZ8Go5r
hj5UmHNI1sVm25pghM8NaILzd7fdcPZkwOIJ0FzF4CABfT22vCtCzwNA9+z3Ly31SUl2636IpZ3o
mVkEKutpNA0iDdV/Dtp1viSIM7ueF9YnM0vxZa846WhdXNepyb/m7mMo24W7F5AVXuoun3thSIBq
Iuk8gpigdH892M4v8Ue9z557MxxUts9UheTDE5foDKQlyxB5Ir3YJqEVv5e5Dv5ePUXCLM0swWZA
cOl+Qc8mUYfn22sw7sRJqAfIDjhbx6YyMPtNLsByQONtKjP9WcErfsh9Q4mWyq4/YIzYoVc2Jvdc
3ceNyCawQZW80VKxwVP8RizPbW11xRbE8h2leQXweGlrpGCaKP7PXzDZuknRs/UQou6dgh6qbEw0
ZECKgNc7RGcMta4cd93kaJdwoIPedgavxHZeLmCkZmcavcXoUgeFM9Dp1+uPfoKyqzu6P/dc89I5
kkoFwcJi/qBT+p7pCxuTUFqW0kzKB8x0b47aHZ7t2aX+snchZ+CaFenukFyy+b1InlenUY7oti/N
1RuA4UQH88hDNu6s6yEGtcB0UYcC+9P25c0lqUqpMdSoQ9VEYf886oIACW555lFeOJpnLrRLw9M6
X18BpwFipf5cD2Yp7qT6tU2eInHh5bVkZbJX5HRIW3Sj9+cKYFNVyetDGcvWECDlBpky429NJthD
GAWIEHQ+Xk9mBh3xPyazVittu90nRmn6+kDuCGbzGRBTOzdOx49sYRHn3BQPP6CSQGeINorpGnY0
FIAE1OQYgFvdOxaC97cH9n3QTY+cCwvT4J5BB0+BrBaKsmhPUeWtaDaA8u3v4ZxoKX1Qtsq2Uyvy
Dm1O+K1PEg2QdttT71FW+Xwk1KoyBdD4I7uuQpCtXcrffyd9b33fZJmpqBLcxMf3AWyH/CKyfpER
GKmZbp2DY8eqqe/OgR4ahRlDZWpUAWkJBXUXBB23Z2ruJsbr8a+1kCYuEMutAtjDMJyBN+RVzicv
iZZuh12/1J82u3MvLU0OSFEqmDJXUAeOMeRRFiXBkGUbuOhRcPHZRY3yhCixhQ7GEvnZdzB4a75H
j7x4H4Q4TWJF/Lb9cj/KseRAOHp2TL4V2EcxlsN7bWQ6aH+tz81jRgoosHzLhbtauV5ECc1eVyjg
MGhpAfAejU3X38PzJcc53tBjLor7FOyoR1lrix3PnWKG0XwjqcEM0KuSvbDaYwAwnYdLu5NoKBGB
xa4i2GVN0Ac+lZ+OQtTYsBY2+NyzE+wSv8Y3uYgav+VaN4SdkFQGvdKEgajnlnwsDGfutATDLOgG
UIfEu2synMbhfDYXWxpmhPf9/j43bRe9YNrwkCa4Byxnt/Damt0ulxYnAxtc1HmYFhbz7ACmdoD1
1DZCOtEWtGbjbRVh5yyhhmYnExEd4Ogj2yzKjtfOQqEtDnwOgEJuGw2pvxc/NF1bgdRIqC5KTsw5
yKWtSabHR15YZsMez7aabJ/AL5mq0rDVdGGJhe0HpcIYR4w9GSCLQEiIaOV6VLLXO0reMsBYo02i
NnNpo2AXMqvYNsmdC80kozTUr2Qru5D6O665+wd+96BAUg5H4dKqjtttui3QQzfWliHGi3Tk9bcE
5TAkDI9Rb4Mn9yipzEqtTA8e9IXNv+C03EyGEAP/ZWxy9rdS5LRuMS7nejDeXoyX2mxNeWXAde/u
FLUh0fpw/6k/6q+5+liY3TlSLbSQae5p+b05B8KW8S1o5cTrD/Sikx3UdnIYKRRqAVXDJ+s+jLVC
iWSs+SDqJZD1K4GtPU0ZunRPUy4uK6eX1mEipg++mNC2gNKcGdCDtGug6YS/lrUmB+7sfYl/Eb92
lYUTbPYWQV83IB2g7kPcMvlgavC9bKCcMa+gOaZEE76FJIkWWBruRsU+pm9flGatBbsmkC/Ubx84
c0snQ7AKvM+IsX+ArfMEnPzge2TO5aAPzBvH3PeU4ZFM6BeCzSVDo8Ne3FdyEHOeg2T/uZHOL3wN
KcPmmGFCM2bB0Gw4fzmkyXwGIpdiSEijSAnRntaIR9Bx0+rFsycTQUdORUBXwkFeZ2gvIh/Ww+0J
nUs9QD8RYnZj3eTncsZFo7gRiOrOWeFCFm4rcJ88OAFqsOvz1JcDJh2aUnnQ8DciKbMV4+ohP9zf
/ohZn0J+gGG5UfRBnOY/qiRzIjmsmHPimuF6IMrrY2mYlUsOpq67z7vV6ig949RhsoU4lZm5wJRx
76GATeM4nEbCMpQNpKEAeLBehWSLtEurDxAfPBRIMB25Q00Wwr255UbjroS0yzjpaOO+dqwulCPe
H+d7zYFUpSOPxVeCHo+M7EZRxVE+MF8nKmc/WNbtSR5j+skRC7H18aEBeBsI0yfHfd7h/OEKlj4n
raEkL7n7XrWbiCY18PVcoDXsUn1kHMktg5MtJLCJIHdItJ2DdybdSkyhifIS2G9mm+KhPcps42kt
4kC6ns2YpSkxzWEjbrZ9ow+qP2hJtdDAOIc5urIyiTl4MS0zz4eVoVTd1d4/hhatc4R5ZxVIM2mi
hTvRitsHOtMX3GVue46ZBKToJLR94Zq4HqAveryvNDhtZTTZu/JJYTZprMehDmBJ3tVaQeWk+5RE
0lNqVJ7Tt9tOMzN0HA4gSB77WxBNCpNFBEk0EzdDxQI7yh6l9xGKEeomI+3oJ8cnFlAI0L7Qh8Nt
szOAiGuzk3WFxAWVyCnMJsVR7F2NTQCq2yqG3FpFQ2Q/IplkKBo+IfZehTsaeQ5B4zfNgxJqebEQ
nfw8I/AxIzMRxo9C+rQDHV2jZYi3LIvwz/aJt14q2ow773qjXP/+ZI6RQufaqB4wWKqCcq/N+56K
1KIqDOukOPGQXKfLrRJoeW+nw7Zqlnzs50a9tj+ZbCQhuiYexweVgfSxO5TCvROCpPYudF6H11Dc
Q/tL+kihqAf86u2Fngmtr21PtlYm9Q2XCxh7FKmoWTVlRqj00D3mpVUAJ63z5VIp4WfZFhb5MfiF
rNDIzHu9o2q26kMhR66dQ+Mu0Jp0E0tEqiM0UEqtyJ9Ch6VPdQmOtrwZBkFFw7vAoZ83FKHtkdOA
FjaxwPVGl8v+eojDLIP0R9u9hUPbv6Z0PHykkpvH+u2J+nnQXX/15Fkw9H7EKiIQQgXvEZAGWRxw
26G3FrpSDeRowdqMR6BpYcTtjlhP7nvVLqIfhqkyOUWzFFjhH/ncloP7eInG4+d1BGYzkA8Dugwi
LOTtJssQyS2X9M2IgYmBZoxUsHfYlBdqUvbARVobgbAqXUqBjD862WkjNxEuYMSOgElNZlFSaqWu
eR4gkbAITC+OXrvGoxYiupmYAkk1ECCNDOwgAPx+f1zMXtLysev4HnsWS8D7o1VZEJ/f1h4LkKxj
NE0OvbRi0OTa8OOnIjJraPQmORGC9yVs1UzxBZ8yCkThClHwbB5X4eJTwMQEursmZs/ONruHFo4m
6La/ytalpstk0BOecPe3HXWmBA2TI+IbXUu4NKYpAcqT+5oWUKoDPzwB4zuYx3iN2XXqDo3ofyN+
QxYaDdmoQNLQEfpum74YIB5NkuS3EUAEEW4iwBizD/qVVdHar8oMcTxSP4n4H+/axyUqz5mXG6qR
mFkgjkZalOnc+r1IORSCj7OXEtSxeuJbjl2tpV2F5O260lefuQ3Y/RlPx4U32MwRdmn5+/a8GDTa
MuPIZTPuzDSg38lMuiXQaU4gthxpzhKN+dI42UkIQrFDm1IUxkl/ZVq+4zTbXcUqukGdfaHzaA9z
kECsTHAE5kv1tNmtdDHH3w+Hi5GC7omPnRC2s0NXkdpMNHfNoedOpT0dwtSkXmN+1fjxb6R8rhZ3
Gi1XiODrUIJhKdPCV16N9kK3Abf3PQKMaIlGee4WRF6Jg6YbUkkCcBTX2xSqduBSUzogVLp116gg
xvhwBSNTNGCjW+91KJcgMXMH/IXBKZ8TOzDK4DUNrl0A+KFiyBIWcewGLe6QdNy8Oo+rCG+Qpdf7
ktWJJyHR3VV5B6tdvKETtazNWvxbIwOvL+S0ccgjl3Q9leDPqEH8wQFvwz5UFG9zzKBBmYoI7Dnn
iEzZMS2/MMlX6RgRCy1mi3KsdkmpceZyG0mSADXFLQpNm8l6Rl6YZrSfcOdW7ezorbZdA/O5FDux
P2+zSyvTRczSLkL/Iazw2xgKsZ1Wm8xL/pTaKOMvJfBn3q247/FwHdvcIR0wfaL3Fa6ZSPwekhZb
fIWQXO3u5Pv39l1+P7NEAd3Jmt0OezT8egaXEf4uWXrtzZx7V98wCd26chBCcMlwZ4jLp4rq+wdu
Bc239g3amwu32EykcGVq4kZ+RAdSPQ53PxDxw3RN8ki41VeqKxYU3W4bm9kW6CABaGqc2jEdO3HZ
oneCbrS1FfSPRS+Z/3W84UZGxjHfe/3rNSu6qcKl3LkwkntWNWLrzjdLjTb09Bluot0eCzPzmMFg
fpkbP+fixC5CSQYQd1wjAl7Gr9YEsBrXIb2vN6faaoKFuZsLN3Bojnhu4GegXDhukgt7gszkWZjU
3NmBJnO7ajidlbfBm38EhQvhD01xRw+bMkmXxjnri1ArQFulDGgFP/HFOkAyrQ1b9qw9sasBT5VA
3UHQ/dyekDg6LuF1ZkBmY44KtwAYH8GCyk9WsZLDuveqDMCSWM9oLVRUp/a1CLICLBfqbiRriRNh
DjYZ9HnbLCUed2QkBGDg4mv6MxOtPQjDpqxaplYFEEi2CVlN8k7QSOQLVXzhQJ/YazT4vFBHicwF
p5ibLAZVBij1IYkhCJPJ8jKgpluhZs8P2gB6Jgsq1o1F43DECy9H9+kdu9ZKCDypINS5bXqG3wUT
d2F6spGDNhfC2MWd0x/BXoj+PcivHBtNIYJPuEdQHevPyL2pvE+en81ds7WSxcb2WR/FQwACYhz6
5vA0uPbRzkVTl8LiegcPObI4qeowpFLRD3ps/8Zbfnxz/GVqMtOi4wMnPMDUg6Y98asckm0UYbY0
AjTL4hfQLtzsuiKrCBY8EZ1w07c0sm+SW4S4WoWn8pV+kNad1txzu1C/l1Rzw4BCxiPesTifTtz5
XBCiPybWhiCfezq6xsKOnMnSjPoyf33LZKGlrucSjpIBx0ajKSiZDGiOkYJfyljMDRkyJWi1B3aO
RqPx9Vo2Qi6FvTxwUH29C0YCM9PVO4SGiQ79l9u+Oxd5QwP+l63JxdBTHev0KY2jW0NzjHLi1eHN
P1N6b2ySV5msVlamfqkLVudyb1dWJydqg2pHGbQsdx5LANCd3DgrcdXcE1E76JtNAbLF12FQPUtQ
y4/bA567qsBng6yACCoWoHmv59Z3qmSoQxEvDVltGpe0p6B9vm1izktGKRbk8wB9Eb4fzBfXRTH4
jM+WGFzUA5SrFISrN0G88hZShjM9ZeOzBWQaI4UsskwTb2QrV5ZiCkNp0U7WP7iPaB0+lCBkaCxC
4s07HBRP4veGfFL6Gwdu295kFmZTnJvOy2+YRKGlwHsu48vcOQW1HNqawjISzIQblEcl9/JzFab9
vQtu00/RUcRaS2sH3eI85UlbKJqgF1DJmyrWq7ZPGHSI5D1HhBAhBhGzkH5jYx7AnLRBUYnkOVVC
rselPGz3wAFD5MAEEfJUrpC8RyLkfQzRiSW9oOq3AS0nu96rs4a0xVA/A49f2wPTQf4qVijhLLGl
eJ9mSXRg06JByqJis1xNenA5qVwC5mO9BKLJxX/3+ucglQrkSpksA8lrjMCskhQAzr1A3oYCF1lZ
JA2Wl4nuByug5qvWvJCqEehKGTLETbWSE5ayoywBs2jEZFKjZmxUJ2iXj+gWCgBowySgEgB0OvGK
VzpqC5qIbVs7Khp1w7cYU1US5CXoJf7J2Rvj19KJU/B26zdo7IQOwjm4z2WAnIWTAo5DFoz1trd2
IDoLDQ/j9s6YKTVcuiyCxevd18si1DVRcj17G1H1TvtAc4+MyYAXItIjU1jYiDM1P5hDBRkN1Njt
PzoGZCjpKkHiwDt1b6M1xnYbWjmASSl5EvZgQHtNM5XPNTFSVSo1tYXbYn60InKbqKmM9B2TzSHw
YFcUu5g/Q0mkoY5DegwfeDQKFYS24VMSB8Kiclt3u34JGzf+8iQJCQbXvyxPbxA3ZeNsEHz+rDyx
mRpCHcRk003amGVzWAgHZk8AxBYcoAV4ik4hHugJjQu3S3g8uJ+UHpLMAA0sVC/mT7oLG/y128RZ
z/oCDRuFsV2DXAScQZ529+kY7qZRib6yTl+WZD/Ii+/f2cEBMslDZA9w1O/j7+Iop7iB6hl34M9r
H2Zub4YxTPqxRhe/PYnYaqSOJW787f6sr84eAIC3f39+g18YmMRpEtSrRCWDATmwHNMDsPApbVDS
41HOkyAxP2p/QM863bTVQtD2HW3eGtvkasqlGA6Yw3Sqb7cvewNoLXCDAu8DtsHNJrd3uxVLtJME
dm9t6Vqci55GmOu/12yy6zo3gJqcR/Nj28G2/3rBe4TwOhqE7LtobWZfj8/x/W51BoLkaCGH8Lc2
/S/zU1QqxWQ01wYYevPEbPbjA8DR7iS1358qoB/NYMGLZg8ZPNgQ9+N5OkoSXu+NbkhLhvFxpIZA
O257NRa0Su/vV+DZ+XCW+Bzn5vbS2GRula6FAHYvII3A6+FKUqM7i3lecNvxDpj6DtYOJwpYg5Hb
n+yLpAlBg19HPFIVRramDdU6flj10pttLoeAJz2uIOhVgOl8GoFiX0AqACekX6jOl/GWk8TBvfCm
rPf2c6N7d3Kh7VSoZJ6bc6idbo9xLkIE0A8dTTQEQvEF12sWSXXM5Q3LnwPxLe9f+/Q+pl57Vr9t
ZQYQi7j+wsxkjBTHJZFYcji9nsZT01ObQwDEVE7e7l3iYT/whGyoo0zajVqpYgjySt/oCaUpGri7
alQcbn/QrPcAGwLUKANExfQ+zDw2p9le4s/0C7WPWlOs7ZTV0EEhLtT25w1BvAvYc6hUTdULJDZn
lFT2hHOlyaLBvdGOlSR6E1qZ8nV7SNysH6HuJYgQwkGH8+Q9QbkulcUxTKV6qUuEOg3GwKmR/bI1
fJKd0LT76Y7JqYgwx+hLT0h4DyrN+ICuZBBUG0vyzHPVDNSbwYMEYa4RazV+78WN5cSUwrgeXEvb
tuq22KQEZX21eIzW8UZYeaJaq0s7lp27yS5tTq5niJB5VBXBJgINZD9AvzUS6nYnA25GzHey0atc
1a2RgvWoPdxegNlkIJqOAF8B2gnw2clxUVb8yHSA85Y6ZZFicNGT7N1xoAnqklGEKOgyVc5NhF8U
vHspCT97x15an9yxvN8MKS/349C3WnFQHiUarb9EDtQvsN9ZC2MdnWl6NCIqEP8g8kA28npxB9np
GMoX+XOMdpjKzk23UBNP0sKgQV+4rHWBVnnvt43O3uWXRscY6cKjar9PygzhLWL2hydnCygX2e5L
Yn+2h8PhMd1sOHWnWpb6sHRczLgVOAOAD0D8Dp61qWZjmAfQ3ixj4cx+gaSkRZpXA1dNt6R1MxPj
XZmZ7BiIjkVh1WU4LIQhM4dAxpxSfqD2DioQt+dyLtsCaDciWdAIglx3+mR3xTAThiYXzshFkpEx
9c48mGpBPHICnnVha4zecOUtuNxgDfsCSq24ZCa3TDjQeRsJbntO5MjVIJpeqHXr1Qu3zE/W8NGM
RANQjuo/DvbJBmyRiRcKV27O3T7cQXrWirdIi3+Crsv0VWH7WOm8VmpKc1wYnvJjN0wMT/ae4AtB
Akab9uyKO6dYU6fK5mLb9wygWpvqVWI/4l71VHGDppvUCD3jTXmNeD3G81x5ZsuSVFp8l2v+Nj/3
tR36j+CniFg12nhmAR2eBt0ZpVYibNbde+jBRmqzUSBm9SjHqqfFo6TfvstMIVchCsmXVnYS80PB
VKRAgxpFAit5hezAsVQMl8U7l7cytPmufIBAg03MaC2rxWqIGiVJgPATZL3lAEdhKxLuurF7f5sL
MUFjEIrtFfUINhPkBXjd2/JvQbnY2j5GAj9c5WINxwv1Yo8rjo9itCw1ZwEN/Q9lrnIV6JA3DMj8
8DHSUaD00tPlu9vb4cc1/b2AqElBgRAtFVNBPjn0+kYaF5AxvL2EXJXjkiUquyUbk9OrSVHcLzLY
WPMmut+yNbu0p+fd8NcoJv7fdVkv5y62GcjqtWRfAarwEMJFSL52Xm9P2E+szWTGJi7f9nkiNMxo
i6BZUEgtLtKF484hGYFUlNGuGfWkxAvtirNTCAgM3sAI3sCZf+0ccS/mZUWHMFqVtVE7EGzsmbDT
09YuYiCOuqp7SDw6WkLR/Tj/x8GimIFeZxxjwFJN7KZBLCUNli4IXugB/WosumF2ic+MeOISkqdg
nOxM8cNnN9knvS9kDbIChK8Ptyf9Ry5l8hmTOQdusk/oJGjHan9iUCiDFxiyo/uo5+T7WOKM2/a+
q6U/NuPFuCebMRDSge8qzDefG5VHBAWKAdAYggBZ9Z4KRBogIJCC8k0VD1DAje1QstJ35rNpNQ9P
bJ3+YIAiTB9vf9VPlO5kGiZPv9Lz61Tyo9H10sgK6zuBUb03N7tXVOiD8Xb91PqbEFOSkFLUQmrt
9wvHxc86Gz5BAjsDQj0Id6C4eu0QCRuXdZwJ7bkU176IHPEhOSicWqU4cp8FB1ollpCQCCLy0FZA
y0hAlDvGf+w4o5dxsusdml8E5HJbwgUm125F3hYWcTZzR+l4D44ElgjCp9n/HtUxnk1EfGRBxFXQ
YQHFY8LbYmW6nRn5q1B4KZWDwJ0WFmjuuker9MiUAR1vvHyuZ4fDq7KkxKqDeseG8e/KoVOHDvTT
uX8IuJdOpEHpsypYg3ECnYLGi6i8FPXCnp0+BdDkCH0CGb16DB5feN5OfDekHKkUajRZPfHmEzxE
Doj8jIelmZqx6dcqkGq9FRpoA9k6d0BWaeI2AZRE+P737QkZj4eLbfTjUybzQQFSBjT/QJ9pwNq5
sCUhvQOY24kXxjx9A0wNMZPzkQMFQxNSMFSA4dBnPjrnIOcZAbedLhSCUcVqvObqCmQ5L32dLJwW
k9Pph/FJkOf6Q8OnJU2fq/Q+fXXi00Cv/MbyGY2BEie1kFybXAU/rI3OfxEnMDQlV1SP5Q1RzBHv
/RbihKdai4t9HC71dizO62S7O5FCd6mANszEpnW3NHLaSmq1A+FOgLZuLrEEvVuk1/heranbAG8B
YgVGHIU/J1YZv+ilgcVqohzayCbkWYwAdNpQiwD6knlbYriZHeVIaYSjAsI7gHleT2kd0CBFBRT/
HPC6EKlCZQW2wll5f0AQ6UVfpWIWuHEZ5/329pjG7d9rieuVRtoQbDTA714bHsJcCpwe7Wdc7TkP
IgT3zI5FRS1NXJZwsde/9H4TP1AyF9gMLfVWTPVow4vS53govkImbs1S4tNjBCzcfkhZ4JZo4TXr
g9S6/aVzGxmFcHQyQYWVV6ZY5y6GMlvk4EP90qhxG3qMmWqcnKi3zUzTZd8TMkYaQJCII1ZqPGAv
nLtpnLJFOQOEoIWGOpEaHMDSeYiPoh58tGYFmntKF/SNZPi2YLZabNNGjlIZyE2PoabYEC1AvO4b
1FKAOW7hqUdeftfUQ1KGdTgO3yWxn2IcWY1Rlb7eIa3jui9Si2cMl6jCH1b/6737b/czPfzx++W/
/gf//J5mfeGDSG7yj//6f3VZFa+R/5r8Ruri87X+Lf367VS9Vn5Z+e/l/4w/9tdf/tf1P+K3/rSl
vVavV/+gJ5Vf9cf6s+jvPiEZVn1/Bb5q/H/+b//wt8/vX7nvs89//v6e1pAtxq+5fpr8/ucf2R//
/H3MrP7X5c//+We71xh/DdxkafzmIwj/48f+/Tc+X8vqn79TovgPlLRQv6eR3ZORjYZDtJ/ffyQz
/5BGQA2A2azwrWzx+29JWlTeP39nhH/IIAof4YvgVUSyHH+rTOvxjyj+H4AE4I/AHwbGxVE66Pd/
f9zVivxaod8SqL2nflKVGMy48L8cAzRHuO3HJj+cVBLIuqdMQAJY2HrFS2Oj1PlqEz+kd9VGeHLv
GDCGgwJR69XBwJPch7ROYctmZg9aZtS7/KW4K0rSfIX3OQts9aqBdEOj99q51U6bTGU1xYTAKZIS
pQ3tS80hHYGWRYzMJumN8ONiyv8c1eUoJufQv0cBDP33KKRps28roS8tbTGKCApcmVbYpYkHfAfy
sgOL4/5BNAId6Qs7Xi/yRl2fLH+alpG7Qq0URN9T3GLpK5AOAKucwZqD0T0HSNw+ydsYDIFoEUXU
Yg8y+lW1IdklC2WbGcvA88GuBNY08FZNDl9f7tpIrsvYQALMSORw03aSyXjdLmqYhbD5h6kxcB9J
v1igv+GVk+PDAQtFTYcC2NrBsDuKyCmR7tKBlRZLxALw7Gt/nFgav+TiAAVHg88PBSw13F3Ln6Lu
vOAq1y9CrBcuSpEBlwY2ngyt2IkBuQ78Ki6K0ODTwMsf+xJ8UEaVwHse5ZCK850iM9BGFajByb+g
mdWJJ7EUlMwGLKXsHrKozUU0Yg1pX66zmKoaK+1qSQIEqeJBEq4kHKfzTeEsPSF/bFQR0Fg06gBk
gfgYCcDriUEYQ6F9PA6g7wZw5UGEkHGSLbzSf04+9g9iCNxdqPpw0y7jqOP8GJzagVE3Y5C0EtJF
hdjrTMf39OMchNwMBGmRlJ3Wb2qpCthucHzDEaqPjEl0DqD3sHJWrdOccb2CzYRBednRqGTBh6+j
3H9bxs08WoZW+Dj4C8+iC1FyGxqWxa1714M/p1r5BygRLj1yf+4VbBVMIXqrBBl9w5NtKZRlEqSs
4hvcWMHINhyh1RFdlaqKPpjuPWIx9E8vePX1i/HPwYG2DkcBKE7gKteDSxTJKRMlCgzejOx0J1iV
5RjDKthBVtpeYqr/bqW5ujQgagBUzEhTj5wO3orX1igqBLpd4nyjVUWTX1H7dFfYEHYkn5XeGo0+
djh3ugNSJKSl9SWM/6Re9sdgx+w3ADnA42ArX5uXnFByWJ/1Dc8WVzkG260dW7RlrbIai9LDrXQn
3AnIA6YqtMRUSlaDz+CT+uAO8g6EXLZiuyhP0mvJXqIP/p7nnzPz16dNr9M2c+l2KDEznat7ng5B
b660KsaEuEkWEaB2kOdAkoHOSDwiF8qlesd3Iu3HB+CcBpwPJCXc91PhwsulJIXwhdP6Rkxci0Pv
MWXIK1ZtLVkPd9QT9eSvqz0EdfAf/uDseYNdUzbk6zd4+h2KFW/1KNreds6fpwpYTMZjC40m6Ged
LledgQhOCWoPIWeaeFu8/Yu7gJGCbuFh+dMO7kAU4tHIgqMFxG/XbpFSyHOzYogTMq27SOsjtg4J
zju/028P6OdRjIMIHCgj8SaLhqeJ/7Ulm8dtC8F03+XfxbgGChR7Ra2HQVrY1z/OEqip4ckCJAPK
VwAzTPKGwGuivzzrUT3IKVOJRZ1VVokfAlW4dMNP4LTYVKMpZRRNHZnDkR67nj2PiUsHuVk8T0h4
1++qPfVWnYR1sQ9Xii7vwwNKoXuoI3UkeaHflkjzJhCUb/MjxRUY5qBxiLzcZKQZYlOKbaFAVBmZ
XdjOykOBBGlBmzWyXaxl6sftNZw6C5BYLP7Dj5Q2YEGcIhcZ0R+GftwniQ8lTF8dhKU313TtYGHs
aEVBH7LryOGNR/bFTvTQSJvUXg80BJR45ENkLb1pfwyBx48iGkHlA50WcMZrAy44NHOpp9BW0YEV
1RMGiMBW7RJl8tQK8gmIMcH1ilAJR8qUVYAKxSKqexSbempwDS7PvXUIUfmF9/lPK8qIteJAvgqq
d9zR12MJKK6Fc4ZoE8mpbBtIDCS+4yg1/7NFx8WIOiYMsJBJAp/aZEmUqC2bqgcxRRKUDNpPilbN
5cLR/nMrI0AFKUy895BGvR4LMGtNV1RJjMySRKVaUWJ/q2wFrZWF02F6Do3DGclMR3wOIippnNQL
D6taRXEdtsBwmhRyiGwOSlYeHbZ+TPMLppBDuk4hIG5GjxI2CgJDBu3S6P+6tiaFjV9Gig/GBceN
dpybSKy3F8uk6mVfy+OsiAmSUxLkuTMe/iiE7lBqnUDFFKGqoL2PBhC9aeDwoWkjFEAFRSLXKxu1
UDi3VzOQGnxVfcbtEaIytpBEFW26TQnyJC+F2Abdu/QBJEQogHqSG8taL3uZgczUAL1CXgAKn8/x
lCVRyqeuWtWs7BHfQ8oUkPVGuBcLjwEYqZAZy42HNlrn0JGpNKWqhU5H3iqIEYTWpUPEwKeHtRQD
KKIlHpBqGhvRefcQ5JwjqnHIKd2JE100piKHBL0tNeA8DgnqqPIkVYjjDhpl/5+571iSW9ey/ZX+
AdwgQdBNekAyM8tbVUmlCaNUhgTo4Eni63vVffdFtHQ7+sSZ9ViGmUxgY2PtZdTg701PYtoEocTd
CKBzO8WBlYgK5+u3YtjxQSXsjmAtuDF8xM3r8VW5DrxtU4xYlUPbmofMdem1aiNrDmM+sbz2Mo99
k7nRxCe8zH6qeDa2t85N0JLg15thW574WDaW+B1WI5H070knk7wqozW/yaTzYDCtTIgqR9D7vZfg
GNZBhGg6pn3ska4Q/HIz40PBEBj3wO+tSjQGR32X2KpdIsUrrq1cj3zTE8QAAUhYHdsUCowAeTtU
A4hxv1pgR3FXyGKd6363AfMk7MWtsoySsWITzLEu9lHiaWvoOltNLpJJnckMbPesXOVPlewTp2fx
nke66qIx/6RpbyRMwwQgBJc7C28LYRZbdaUIaz3FjOz1IDTpUM1JezcE21qE8OqW8/Mxh3OUOOlV
qldB92mq5niy/JCTEtKKnSYStuNh365LsxSmWVVpTeUKL7rGYYyWg8cvStDZtN9e+iFALCq2aNSN
KBO0cIVYhqpL3LIdejkUWwWtERsbOa92rwWf97ai06SfOum5hHjZJeHK70wYZE22kp/l2dYWh3T1
23joZ6xAiBQGaILihZ72aV6LqjDAHhBCMcPcay3nTmE3heR7Hs/zcwzJwjstpvQ1XyIowBcLUmBt
0wV3qhy152xNePyIPR3SM50lIj4I/O3XKUNOQ01gV/DmeAn1XWdy/4m1FRRwipZBdbCUOzxrBrv6
ylATmarc0j4/tzMrxmOXJCQFK2pE2LLDctqbPTcx3tcaqZcyXTYs71LCLa7uC1M8KYrw6UrZdOog
nBui+YwqyW29OlQ3yLrbpWh66stLObZ7V/nMR67eZ6nDdeJneSvAgSyqaLXjdurIpvvzrcNVGalx
SfRmBOI8D5EayWOU2BR4U88j0tAF1OUqC6JFjnDoi6RWmRp9bUsxjieeiC+j+2UfYG0Pcw9+EKKI
Xga6UIr3suVPFNKGF5kK2TUdYdGBkGnw9dQl42kmo7sp8j1CNCZe/VU6pcLVcH63Ty6h/qGws4/x
HjPEFaop2sxJMWEvDZFjqOChFH1QqEjWes1NfiMkLvtNQkrjajjVb9tjvznSZU3cdml/rnpa8Frs
XAAsj/PogIDMtW2w3nBqKVr6vYl9POlD6tKdNsvWTXGleWtg9qIXJpoyckrCI2e62CzdHtM5JvfU
+BUR49wSevALST86MrPyXA6s12dFabOk6jrDbePRdsyH0dJxa7KZG1a1GlZWFU64+IYaLjEHncvZ
gyZn1r4aEgVJTQ8eFHhJUY5QPzdqrHTSFq0+dotW4VAscupOQMyQQWiFbiHOIr6fK923aD1ZL4U7
z/u2PZlODnFjKR8xfuxL/hOSqHI4lIyE6abLh+lxxI4aqn5Ve6iLVTvMar2yKKbLBD5u4WWMqhTM
BsZ0t5jXDo4qGPZMbEwuoVFd6BlTMXIAetkXHyugfGw1YbRrhFCZqItdO1+nidLd0fMsfC+NLOOa
7NAk1TncdK5GLWlcu6kY8eRiHDWyTny7Xq++5cNBbbHsb1xXIMeITc6TxhWJbCuY2SNPFCAI+9HN
jkKOtDr+qQTp4aMYZy28lG3cDeds9kXXgEiG0r4GR2A80xUmqXYfmQ+5K5ATFQkLqdJ9S+7GXhBZ
IbAbOxJKEgy2Bbrbd1dMPKtxl/G67hlYVk3WdwWt6FagtM6wXcSxx+Y0YDPnDvVpjyDAWswoWQ30
GVImM5XLS5YLm0CpG2++2tsO2lDiUiorP9L8EgXFY2HIyYLLQIohVvAx57r0L51LtuUgpmLHQZAK
6xrZKjCEzaL5j8UOKDwQOy3vrQvdjGMNNoYX/ZYVMKRXIsrPQBOjMCxZRwaRgXffQuntVgVcAN9F
ObvLsrDDUBGBFVUBtySwU8FA6dYXEuEekq7Je5AD6HgrLqeYxLR76RuM5mC2sk2Of1M+gsMN0UnC
miIxK4ina8dep3TOP/a8bDc8unc52pluQzaF12gg8n7bTwsiWHJUr3T5VeahgEQu+mpLTLxHcZVA
h4bqlckdS2sCrf4wLti6Z9sc8BvXSebJC2w0Aug2Jh7gEVLK+SdZcqcqyicIbbDixA/LNCpvlCn0
HGzT4qffFtQfpQI6q6+J24fPpMTLWCMbzuzIlq1WHmKJA7Tn0WfmqVFVvjIN4QJA0K5mUbAvekom
1xBiJkjOGXXPIw18q6cCTpxNKmL9KHDQxocsEv6x3VwZHVqGQN46C6hzOXDcV8iRvjZHbjjDZhj5
/i6iDeHshkSQr1VlMc7yRnO/FeC/8QXDNuA0r3qb4lAn2FLnTsOZvUZhTb+PA8M0f7S2v1Z22ss6
12V42PNuhkHoGmfvs+3XN56uVNfpYPVcWyjdHpZxa7G+2zX/xrMUYvAuKfiRx0Nqj8zwmZ6FVvsu
VGCbCH6lyt799Aov5H52Uf4ZgAj0B5NkE0XIi50c9Ew+juG3vyYG1M1uScBKSthVqRT6QaqjdKrh
PcbBigGs8FTaQoYTojrTH4OzuA5Hi0Gm56KzNq1cNu5ghnSh+Er3zLe70TMMGYeJqbduN8E2kmxy
bNItASG1RzIT4g+Xcj5ka5tC0iWEv3JxKspK7hPwV3AvUeJUUtrLEQ++xGL3vImR5ayRMijL5Aj3
ZFti6JuIz7aQOjv2bm4PC7dyP44MzVDkWzQxe7xPz5hVu/iO74IM3Vm7r1p9WsURxg0UO9lFjcYo
upgjQd7CFFvQhEJiwQgKaPvXE6FZcGdq2Uz2ghuOzG76Vsn12s9RIW8SWEkN9966zJ6Z3tL1NGSr
Tyqj2vVHzwHGH0xBMDiwi573k9JFYhsxYO/VYlQROoVVbEM98CHn9wVBJGS1j3MEvskY72Ul4K4z
NTTp+jeAuMXHtgWcSd22YI5L1DSwZ5vPrawnGIW9MHzc7nyO5xBdJwqpEhcA7jkz9Q4LUVIP0NXi
t3e2VdsVb4etTOsJxzXS1bF3pmoUky8PueeEZY2I0yFGxmjRFuVhyPj+y9OtTA7BuvDT6o49JwDS
5WnAFQf8aT4oci0EKu1ZaddW1yjdKWLplxjn/NbkhaWAVzhx/MR813HYIOzxek4MCsgA+/ggHnG2
EsBWYxi7E5Vh6m4RE52sEI4GVGv0+Pl00C7NwjHduEdKUbmglseQRa4XzCg9n3LZIiK5Z205oqq2
5TdbuMB/zN28/yAJIIVTu855uNhmEr2Vu0DA4CSidT3LWs+6Gupb7U2V9v2ankToIn6uMLTpj24K
MRQKdtvje+BdPr+h86DKg6cEVSSympEqL3w3NjniC9mDmCIYPHgDSS2c3CdmPmg3zNsJ+TTbdjG3
tEV+YRxi3swzDudbNmwTPSmR0vQR6SQi+u6DNghDMiQF9UYOw5CeF2gOsxce4WdpworEmAoRpKW9
Nsj3hVuBS4x+hV20pQfAAOVQDdmsMljozKy70+Peb7gzBbceRhENRVW6cRsO0Tq3yDgNlKCTnIYY
2SYkM9g6iQFjN85ibfAit6HFNU/Oba3FDhNP1JGCvzhwGad6tsvuHlQ3peOV5clSYJyhBHIBJrLA
sCiZ88c50uHBl66425xJQGXKIv2WTnlwF6kH8nG/iGT9rjpXkhOqAQhmttQLaJLIOI2vEdzqo4PK
NxD3SGq79YWuO+vOBk8XSIAnBweFjrVx/GAHPv+cFsrjEy3a8jPmQY4XLOB+dGMi/FRNjp8zusgH
OmXHVesuvvW5HsK5nzQyArGdzYDkuyzd9qkhssfLsjadYfkIs/kFHUQfb7XIB/YOQgFRF0q2PQPY
Hla5Xi6BcNJYziQ6wcjjmO12gCE3WaItAoGJwWKzS991h3iFuAaMaB53l0b0YatGDrC1ZrD0jQuA
5MtXixO18PWseJhce5HQsUDSK4twNI6y9b9Ym6EJ4Unx3JKdJw1XmX+KTJr7RyKWeYLZGZJ8ZIsb
8zGUyrxRUoB72SPl/WIsOBlOSefC4yK9VDUTffdhI7bqhpFpTN4ns/j2Wa9i+rGrvudNCFxelzzQ
rk6XAej9oFfcVBjgg/dit5uAZ9PMP6kJikBSIdPlB4UrgmvSosvny2XS5IWglyrPIRKfYZgc5ORx
F+Euu5wdtOy49rnhic22LGpYtqz6DshP/zSmY4d4sCGHe/w8WUGqKfLFdzUH9d0jU9cfcUVVbWXT
CGIVePnyofIpoQSXZ7atVeZXNJ5ZJlV39lWhpluLWNaxplrCVgXOyrhF7BvdrsYJ5QPK+DHFEBun
C76bGTzC++aviMwJFaEm+M8fh6jDWd8PqbHXLIYl0ONm7MzvolLP9AIZEdZceYLLCGwLMlUirpGw
5VcKB0KgKVb67DDNuDI0HQTGS2VpHubjQrP+fsJ9wVZzvuzJkfEg0hrg9yRqn2pCDkqthQLk46Hw
N4ti9HqAuD6+5B0uq2/oz4bybFcFRPfaS2+v9jid79zYF9DLd0OGm1zIHINn9K7nN6O77A7WiFN7
EnYrFJoPGn8Cd9lVpQpwWk6sEPAJEBj8R01wcCo+JDhmLSoBJHGVtEmK6b5Ktv56Uc7LQ5+0ipxZ
tJyITsvQr1TdvnqBgLk24lWGm+fdDq+AcDW6PtJp5cmU9S95D/rr3idEnPmO4HK1Y6umSOpMI3OR
Q8W4wjJXduDI0T2zNbp1D2NZ2Y1bDdcNqZpcdOtSfY2ofxpbeNgZEfQV1Ta45HntRXjJRkp/rH5U
3XmRi5gBF9qxwUgnyHoGlWvHa2mHMN7tUGBjByTGNT4NbAHo0GdwWhhEB7f5Pdnh2kcyGqoReEV0
3uEWlYDFrIo3GDdh/8JNtLum3EHwaFpELB2colac7X5I71pN8p9t6NuHTLRtewnj3GFrWgxRTqEn
cA9nbsDOG5KhKCrcZcyM0C2cDxDkb/bCDLa/4171iG/wc7jou1Iipimb8QPhkoHrssS7hsffaADn
bS7ob9zDNgJQ3BzB3yEz5mc3m/SR+Tw8ttMQ8MHjrTA1LU284eK3+lfJ5PYrGaZUNz0wSl/5iZvz
WI1srEOMTYRsrEU9yZxEL0mL3+5gaGpAh/Cbwl/OCf4jvnubHXWCF3RV6NEg3VoqoSta7PFdks+q
aIhQOBXNruTjqpbiXnf9dLvNwPArDYY89O8JojnNsiF2W5seEpOob/M7mYh5q7Yk7x60ynPRLD3Z
37+0mWM1r112PbgI3X6eBkB6+ZxlN3xsbXry2dSToxGOmMqAdJfWZab13QoJwHLYVIQZZNjIJ+8m
3KWKHuYYh6XYKW2ynIHIFw9RAYC1wCTjvNVRkR7S3s643/cACHAd6oDMQNkltxr3qHK9wPaBLzn+
c1QWM7Oc1wCb2FXqTN41QzTKqYr0LnVVZDynlZ7LHvcI1YniRNE1CJSpsgcRo19/xlMS97WaF+TN
hCXra6Mpe1zaLP/pPOg+UKox/Ljoe9Rn3hEUPUSXz9Dj0BagA7W2+xCembdSKy0PSOnmn/Cw34FS
x+v0ZGW5vag+mm6/0svlkaypvd0otAJf55P5mHVCXrxb1dAMi9hHgNVZer8A839KpYVqgMRT7iqN
LC+Jk5o4lIdsTREzMK79fpnBEOeHBeIaNTweQacdWsVrP7bo1WjbFm9qZR5oKufhMlMKrJqSy/Ji
TExKKqh20DHBZGZnBxzY6D5C4sofQOqA3BalGX9mhvGvu+uMozjOdFHWbHBDXI+dXt7MPsx7jd4r
RqXYWgXOaQqoq8qzTMX4LXcvq3zz869xXcrzkjEv6qxAua6TcRvhkr3P8/3Oo+lLo7CgVda4afMG
/tLooSMHqme9xqirF+Xip0eaA79wIsOBr6I+/yY6tn5zjkLJojuRHhx6y7jZQoJbYmLhnQIgefTv
fV+A46HyFc3f0r32HKbiFTo98RhPLT2MiWIXme66o4KDiqu4x4QIllRlC4/jNlu/52jpWlxxhbid
iqJ8sUAgPmW7mjNKSeIOQJatrcEvJ/XX3RIhy8cuy1xWJ6VcbxfcyL7BWXK8Bc7WXtkUjiKV6kf/
kzJgRsccp+RF6Lb8PY34mB9ASkqWSyYkikxYRPimCxtddnMRX5M1khaZB2N4h6csNhEgWvOjC5t7
WdxaABwjYn8thw2R8FTDbAcmu6m4wnV+BJ0KCDOEW8m4gqNQBvMKYzWGTZsn2yesgSP8b8JtT5sf
EjBjMNpydRSi8hezHhsP+w46sQ0lMjRBmuUnI3wMdby2ia+AUvQxCuCaPyYOl1icatJdwwsGJnBs
RDNRRT7PRjTUBcQozi7qfNzMjH7a6+m9iFT+DJ/FEnQAv0/feGTmJ2qBZzQx2ybT5PuWg9zMBfX1
1pqpb2ZmI4xDBt7e2F2btGISnTDox3P5s+z7GcLmogWekYRYPSR5L3916J9kBbzjC6YgYv4Iid6e
vvJ8f6TrNmNnsv4DOCVKXIsx69L4kukrpIjMbxPmtzPES1O7VWyOk3MRe6EOpZr5k+iNi+poofkD
g5HDfuShhb4jseCwNV1UjPExzYmH4iNb87ya4fAsD1LFKZpfjh6hdpKx972jNtS5LKf3ALgDe3UF
pxsBqaLDaV70MxTRuof5A+go5g2uYxvF5/NIEBjhkFdRwPikCUPoXBVozJejajn4OWTAyzkIVs7o
cAac5SQTFHsuo/5uVTG6IuRLxNj9eirv86WcnkIkFauwidpfm8NcsQLFGbmIPTAq3NIoi27hKJa+
MPrVlOE4cwjAEPGaVivmrIZu1dqDt7ZsoN3XBS5p6mtG1neVcl97NmHA8g5x7NpwWCnkUs3mVh5V
C3AEfOeWpxOMZOVuKz47sdflAFcqULtbnzVbtpsd6wWhAwfMHFt3ZkNLTV0wXEeuUf0z+hdUkj9c
XEBSADMAzluAulOE+MKk7vchZIfpVhpPkPLKvDhsw0mI9DyoWxaLC8OeMmTo0t0eMdc/QFLdIISp
Jqk5uPgSgNxNTOdGsZsEsB/m0E3auWPqzz2wTc2286m4DmT4i7npv821MaKFsR9IdTHAAyQG/f55
/TgC8CCYOPc0VU8Eo66bce7C335KEmGyDesOCu1Owf4gpKjC+rh0doSxtGp/gDWS37Cc/FUK4J+E
hhw3WvjE4uVnKQWQ8ge/RoCpT+OQigNCbsO3aNX+GmBEfl6gwTwUQ7r+TT7PP58HplkBOmIEccGf
A2cLmAZ9ljjIRAMj2AVaVzDf/mJJ/Y/fCsRK/EtwX8Cr/v0XchjsguoDS6XZRuCOUSLPWIq2lQGU
OZMgvv4FO+Brhf53ghYG9vB5RKgtpumwDcn+GNrvMoxpPiRFAyXkWG2M3UQrrL8zXBxw6Sa3cz/+
PeNWcMu/lFxYF1Ck4HmIl/79KwoOSYbDAK9ZFt6eLWQCkG1N2iTRPP/Ft/uTkgA2Db7fV7Q2mDWQ
W/7BfSAm7Fm2ubQhtJzhiyUx3+8AbW1+/Ksf7s+tBffIEsHQiOGhMOrBGvn9W6F4ZbvF121I2wN7
Q2hr1mgV45L09+gcX89B3BfUo18LErk/vz9n3JOlg7iZNcOaJGdpjrZi2XL6FwSYf18WCZw2WAm2
F3hJIFn//hS5GwzAQShqMGFIHlDWczRvhE7QnPfDTzfOGIskiGz9i9X/7y8RkmmUKAgRYEoJE8Df
HyvGIm7XHRgVkrrkERhNDOWj/CvPtv/pKTDZB2kZTgygxv7xCrnAUQPJKWv6QvsLeIqBAbnqv1sv
/slc+yqB8NbEHDX5g0OUbkNPx1KwxoOcg/t85KE/19tfcIj+rBd4CmiGGc0h64AEgya/vzFucXVy
ViZNpqGOzEIbHyEBmCuA02kzRVzd/d3lh+eh2uaoFTnSC/+ouumqIF9Lh6SJx9gdNSn9Q75s28f/
/pR/X35QmXzR/koQfXDC/rEOYAA1odHEU3B1pLcc5/DJpcp8a+ec3IUBo6a+KNAc/u9P/fdq8UVR
RanIwZVGgf/jXZYulJ0f+wS1MEaaVgd0FoYZCPz08l9OZn9Li3TN3/Rilk/7u8zodwHTf976D20h
VfqP61dp/uPo5neIlZb5z3/zm3Dp/4ZSCavjv73/LyXUb1Klxw/9h1Dpn//g/ymVaPKPL3uUHGzW
Lz4kqsH/FyrFxT9QF0rQkfBnIIFh8/5LpsSyf8SIe4FEF38QQVSH3/dfMiVG/wHOI1IoEQCNwkIR
3P43VEo4Hn8vITnYbaAzgnHLcjDrEYX2x+bmHEIbmPiqOtPCX/B+IAc/LukFnH2X12SJ3XeqV6Dl
IsMFft9+JuVC6p5afVuYtr3iK2e/MK8KdSl4cT72ew+rjgDI1QV2ZYXgwIWhL/oRi8WcQESZkVmT
l9CGUzterYvhnxgOR/cYeabnZbDkJm0H/UDMqm5iDHww1FndHfgS9nrLnHw2gWCKAPztAD/ptKFb
jt4CmriDLil5ElaxRtqoO7eYy2Fwjzt+FaJN3Rfpzh6Z/ueEcRC/FsQ7AGXh63mShPlsw5T9ft3X
cLnZDLR329Or0MfhsJgAClfWg3xl1muaRncdjcELzR/GuAUNgsaPLXi/NVotUAjs5vAakva1LHrk
KiwxmIqurRjHzDpI+t6umGisHZr60YG2nl/oKVcnjGCPGNcAxc/6C5qMt1n3hKPjgaSjPuu7dL1z
ezsdJwzfSliqruv3Wfv9ap6LDp/e2Y9ilezEx3E6iwPuEOMkKdg/6/4rFn30yNykzsnOvi1hXl+G
FqL8qWPktIJYtPbJDRgT6SnEer5vMd24Dkshn9Y52g85bvVn+UL8t44bWClnElcuChfUi16tWW0H
455tsqW8Xnt4/3RMlbel698cwo9iAT7+hI4XoAKYU186VcDPtn1zve9PQHftfZKAIDaPHTnJ1vlG
SnabkpaBYWTvcmN/EI98D4xo63UHmyPaGDD6rtlgCbqmPYRybnvuZFZW+xbV3eB+gY/+gHIO8eUw
XEctlRcFRl0AKQLiCJhYDgvytKzfLhXoAmRK61HqXz0FMN+5bsCoxz95kBt1ZTrXXxEFXlFllcSH
MAirR9xBtjT5UJwXKnfPLhfDZdwX62Vb4O1U3RrgrDCpmu9Tcoy8nJpOgMvG58Oq3qkqQOgqAybY
tNvOc3WB8T8+tUkM+CwLOeHC3BQ24PWConOxuB52CH641uXqal4WoslMcSoEsArZkeItXgk7Aqhv
KVhZedFgzO7uvnBalnWnrJjLes/3E48gUk53kLMEAqxiTQ4R88cRDliJpRh4BlY5jJ3PFOXqAjSx
D63jc7IVrgYt5RLD8i9YFKKhzubbde83edApODvIEwDXUVx6qACA36fYcEkPlSIbLhPJ4wsA4hi+
k+iY6tjUFqbc51wmyY1Z5I0BJnK/IXy7QrbKmyH6KffrchsX6f1MIw7OApr1HflaeOcsHEC1e92k
Hq5MxsWDjgSYpkBxGyiba8o2Xm9jNmbA3/YCZJxFV9gI+jVYll3qvmCnYY/yr4lNDR1Ud2stvpEU
/Qsdp+jkx3h9dhDCHB3GDI9gDF3bguBd9aSZ5XyRmxVOwcknaHBw9+j5ddZt7HmYA23keGtNqZoC
9LFKF6xvknV9AyUR3u4qSp7TbVKN04gHKxU5Jnz/4miSH6XikBNiINhEuv/WBuQh4nw8zft0lsfY
TU2x8PwKyKV8ZkAearHoN/CP7tM5dXdfJLG+ZNckic/5bp+XnIKl2gmsSSsf256/z3v+CrbLTepH
eZNzIPjZCG36tLRn/cjFBdBVhqWe6XMyDv5ZkWm6pkUCHXtO0GUFlR8x8R3eEl/qK8DWUbVuY/jU
IGI2M4C0wzJm3eXAc3OCRzfKHYwNdkDDoq0liKIXVsYj8HAQN0Q/Yj+Bw1DDbCOc9A4EEjSE9Lj1
Japh2fbNnvX5adqhWQeQk2E4nPwKK8uqcW1pLRmG2R2I0pd7osNl6UkP9kpOf/KFpQgI6218A/hd
35qWX7BuuG/BewSfDiTqY8fC9Yjg7rZEBgUYqVn/noFqfxb7EsnCKd9vcm30R4lxxMeGn+1iCOU9
IC5WF8W6/UoFKV53Cb8EnbaX+CIhbxC11HRfQx4cRQev0vhcF934OOX83do4bxgyoBpi4/l5scE/
SDqNz2afAm6d4RwTD/BYOzrfkwV8yHoXJTUgkWU/yJZ62EvBYFtuP/d8RngDWxq4k5KkRhm48Wp4
W/uvOQJ0lbUi+dhEuML22NuKvgIaAnPXEWqeedEDoJrjto8qnnTJcRtGGFrTWamHGUxiUhvoP4qT
2RGHU5CNvCRezldoP4aiGWB+/Y3BOiIFDiXdC9ANegZa63xnifPnZTksV3RZSINRKAEdDFSqGTwc
r68SYbq1jltNn+SMQ8pzijLAQcn7Bf7p+jVp9u1ZPCj5TDHf+MbixcLuWPYBrKYRLM4zu7QE7Gzu
Hjyl+pHANuCByt48ohUpKrrOWT1mYO4acGCqNk4UwDoULQTTbbcwOw7XXhl30Q8jjL7aMDwtLH5e
FMcSc9NyWcotueBBb694H5iwhkwtH3vAjEjBfvyzw1/am5EbRDztW+cr0VFUSP/Fwot1cjfMpwWJ
uTWgW/9AAeWpItUAuSM4Q7blIwhFQAOjG6XbBzLkOImXtnZ2hcSzHJ+yfWw/uV6z456QM2P205i+
o89vSJQjyNI3Aw+/Inr0bT40GIEzzLwR7HzLx6W9KkB/Ag97PWexfy082WA1hkJRU07kr6928TJZ
XHk3dcbCyDG0wAV7TExat7wq35Jm78A4xPK9TpU7lQCTxcpxfpXWn6A0SZ9Y7NYGbURyHWHufx8N
G+jdOQY+NAkH8EvNvRdx9qSxnaB1s5t6FPCzPBTAVu96TPteOWgyNXc4ZtqRqoMLQwaiiyjO+xSA
C0/Q/XVW6qMt1+wjy82vHTbsT6NyK17OpE8ycuw9hdvPAb2XwQmqp9ppNGlGxZcwWBof02GAk0OL
aBC9Zad1Ce6U9/D3ENFzmYDvCBR8vllKzc46CAE2cMy2l7HlZ9GuMO7i7ymZr7piOdEW8x5eYsAX
gOc+c/zGoGfutLvEITT/F3PntSQ5kmTZH1q0gJNXh8NpeHCW+QIJliAGaoDBAHz9Hu9e0lUrMyPz
ti8tVV1ZlZHugJmq3nOv/kzlcrXOa8k/7rI9HlbNho6qzL77QXwERijv7Bq2u5u9G5iM5tHrArGB
8MvvCRCwf/VI/OeGiTcpd5Vzp9U4HADV2Inqz1bc6dnd99VYfk1NlCbTQH7cCpn1orOqpRRAtPzj
AETwqnq9D5NEOdu25O24UFtWBWEz3S3ZyRSq3Tb13tOs4cTOdqhTH67ayKt70N/8RLqHPMAJAN0M
ZXZnhpOqE8COLglsZWytLFUJK0O8Y2MXD2pdgjcP7vdWrz0YCPoVdg4ky5eA+Pc2bklxMkGUlqjj
GC8c0OG25LVDS8ltJNbfehEHxxgTjERPUXVThGsP1Tz7vBU4Elj2A+C/gYdLjyVu+T/CHYYD2Og5
KJzxJLPCOVcdqH0vC6KG8qU+StmR/68C+42dnHU8UQiDu9ptRNxK4QtzU/cDBPFaFIkKAI1ieiPy
ESovvcnUIErKe2T0xC5S68S0GU+Hu7oOCtYUCN5Spo2bzF4y1N7rc160S/dbzoWRdB6ZT0XTvoO/
uzwfS3Flt0uKYtOkU6aKQiTlU7a29tCk55oXrdkoIWHWqT+dRF7Z7MTWGjK4DyLjOZLGsh6B/zMU
oKVBbcfpy6CzH2EMhhklvlvVG2xggzcKPzh8i1xIDCuU+dxkAmUY8nvSm7WsHAuCklzcjl1lr9Y4
CCyvbZ+kOE6eFz8zZ3D7TDxiSK33aD/BLmvWdmsubg/d5xsO33xt42qBzu+Wou9QvcXyXAHGx5gV
6jvO/2xXImsAnUmTrYF1cZcaPc7qzJMfNsCgD/4r2j82c8cPVm6xWCHz9W5u++cJypjNHBFmmhUk
NXBHqjm7tOzYxtRya+QHj1HlTe1xJzlC1reuVPJUNl31DCWEIuDR1HGBuHGN3SfRVeb+5tNRRyAE
f4ty6MftYOhd1wXeTTqoX51jetuKaCMRR6rwDh52iqOqU468xvSbuwUS9jDjGNo4HTzFKEtKFceY
ThaX86kf/XVfGbW5DWVrnLUBxWJoID81hOY55eZLyCB0jg2ZBYfSc40kL/vGwDal6vdh6bxj2YUr
jPkQcYNYy5bJ/HLg/+JCNSVNyx7A2Xrz9bSKLQ3ro9lHLIZgU4PN7Cqa9LIZxzpLjLGvYh/ukOar
py3KZyw3oN3LXR5mTpy32tj4wjDOyD/d8LTmzqOW7ikcUHpH37qnYfitom+YjKNdDvtJ6ehY1AU1
LhEihakfWzq+DTxjdIpyjElz6hZHng8Rj6Me3/lBf6VT48Xl2L4ZuiC2ri/HD1+4P7rMzxOupXit
9MYiSCQKncvcz/hxkH43Q5D/cTzeiCuIDERm0zBEk5cEZf02h11wg9HqFX3ZToTq0Mnq9CJJO4tp
76tb6bgNJ1AVHjACoUvTF3sXMyfnoePvGuHNL9gG+00alrCcJqY+cw5SqkMwkgaSy6DqHdbSuXFV
sy8gT8+9zSI9QibmtfGe5FobOyNt1z0i468pzcN3DkJx0IX47bJQLYvJdmBkWRaW8WpCpyWd3Xp7
vvp2i56GmT8Vz3qiQ+RoA6Aro5FegYZ+Y1MhPbZpasx4mFIQdoSbap9FgMRJj74bZ2ab4iXxCY0v
+j5Zca8V5fq1hNm4JXCZJb0IzNsSjOy+Dzz6HWRfp2giEnq9tDy6+LY/y8liyTM2L2TY3kmcbt5h
vIK8s2fjNsBe9YgRha5IpuEFf88mVOOlEDWrKJnanMmO83f9ovydP4Kne5Ko8ABPyuzQHTkDQQwL
WnTkUWD2423UR1+lgqnvF3wl8Dxk9dpnp+jtrQAlw/XXvyjPeEJTk9gECE7NreHXOPr6QFN5dcHy
dfRRVG16fESH3s0QdUsuJJ3dQke6p8lb1jtrrn6vLvPhAIr1ME40oDQvJmaOgcq5uLUNmR1n+uWg
47+BBWdPLgcwzILcznDFTsqMJDrf2nbeQsGDTk4Bwu+OXfGjGKXiYLV/l14fJo3GvoOsve0m1rFE
zJUSvj284kblbsKpHpMw7MlirNYHSzVPvdUf+ytIb3hLtHVKj0PYtbqdlcHQsCcqNdInYX/ilJ72
CHTLbphl8TmzmwafWHqqpuB3MEznkXK9t6xqryWXMf6DJ+6K4U5VqjvVQcuYorHpsbR7TlN7PQYp
liw/BWt02fsrx/u+iZIFgK3W0XJQYjIxavgbaVkcOFnTHHPmfWy88aa9ZVbeg/TdYl+Bzu2w7y1b
vxzedOSpu0E0JpJ6+B65nCpNW+4FXg8QgfQiqMcPXVrJeFn/GRU2vGhyRxwJGVHL744smsRs2X2G
6SXdL3Oxnpqhf3csFq3XQ/A8piTbehWblzlhxj22tOkWOM+++rgPymVHMy061kVQwm3qSrIC3czf
taU/AtmPC1SK/RDJIuAsNbCYyvUT8QIBTtf2sYPC2UBxbkWfphuY3hjH5MQy+473KWMHhjNBaBW9
58X5HPWxwfW8mTLzaPn8RZubxdkG2xYdbpAog8WTNcO/osDOg2B26ao63XpO+TKnzq05ZOYhlAq6
48pe4jKhpfeXebtOdf5VmKwM3MBEeh+ZU0SxyJunzp4/RrDKTV2zFko0NZ9RBhVcdHNPgDdTDDlK
iO1ZbmCVIyYUxqPt96esj2g3fVfErZMdsoqJninsYlt2VK+sLTr4LcBc5pm/LC6eOxc53KSwvlrM
ytFiCZUpzrpp3pS0WEbqm+SoeLK4sUgy9lyVaE6UWzslhPv6nDQHZ+Ypz+s02i9j+EDhYWKzhSaZ
QFhqK5i3vOknpC6OkZYGU/GCbigB/+QUZT/hkn85RetvJrHUYPGh3HBErRy94XLX986BneZ0p1lU
7HvVQAJG4+PV4wTZDeVPssxjjVMoKqp3xy7744oFM65zHMHSujGN7sFv/D18l/8nTKmTi3QvuvWX
1JQTxUSDsdaug6F1JL4qL+Te8N330bOz31E0ZbhQ0xgA46ab8CJwKQIg8rkFlGTvGPGO/TQQqlp5
IIPT9EAYxxlqZud22MPYQKficXaYGYBc5kRUgAU3z66o8/3szuchG0IujkXv1sX56IV/qtPxxkp/
BxPPlTMXP1XdFrFxfQLdiWHl2CWW7KjRPfDss6f8YCtDR5zX3H8AGTrrSMskHXJKJ8Le03FdMcV2
XLUQnbScTWKnu8IH7vGjoyUqm2OIvq8C9+ggvxZ6ehsa8cXPnT/I59YNsC1LtHLP2eFWkzdKtcZN
OPw2++ndIOccm62z9WT/HfTNtOuGsYoVvWBir1Alue6ifOPq5pN7tqSiFzFyqjxgCPg1r0G3xTfY
oN/+SNdOLH++ZQi9CUT1pYb53S49fzP6ZFxDMzqHErDsUuh8vbHwlj6vGYe74bo8Le6bocqP1p6c
QzRdMCzgWOmyL9HWa7L05nyjl4H9s1hXd8y/KVswtgYTUafmGT9XTxe9xIuQWJbxt9S1f8nVkkTY
fvn0rm5Hba872/PNX+zyhq2zwdu6dDhgWI5n42fAHcHz38/3bA1JtMXCJPFnWV+V+WtiScXVrriK
qtnWjvhZvGYXEia1u8KE9z4em60S5gAHUE+MsPK3oayMY2YA4IbrTcBp/oyzeN2wO7D6zpXtb+vG
geK35frAONPZlgaME2AxsGpnNCfK0fQGqXJTGA1JMzBZhq/3k90XlyrIurgb2AGKxw3L7Bkcn7Nf
GcY2nA3JirH03Xbrg1rLIQHoz88gwNWFj3/eAQsdUuXyg7Z58yyjmZOq89W7MsBOpp29zAlllb8x
nXrC/ZCW28XFV0aAdr7VoX3KrPUoeBP3lCRfvlEkqcjOV3BVqem7SdtbwgfSHe3Rd4QOY7eQtVVl
no0221dsE8N6VSb/dMlFfmJUNsyn1W5dk6Wh/uqxgayonN0amHs1p9Y5nz2VXK03bwuFEgCcnngC
CUgAq5WbdjXXS4b5+AC/1u1opyoK7W54sKfSOBYoBj2gXMP01h+5ukP3ZyBbc2G6Ys3zFwp+tgs6
d/4leNlpQMp41U9L5h38gocQrL3aq0IcrbJIsFLFHlavIvjViZHsZ/5N5atTBil6WVGKdt1kJVMt
NmMRxObCRIWxuE39y/Ou7hXx0EtUPklVrlvZZDWgd3EuU4PZl35Uo9dvSfzhVpbDS0PVVCzUzVL2
+JURXk/zhGzRhJJxfxF8XXcxxz6lxGIOxr4MeiJefG4qhmDy7C5Nkmm1bPyWAUIf8CLA4J0BIwuH
W68gMprABZ+9rmC5biy9BszMX23CBtQUtMSHG0F3mVcpz8KcVuYmmkNlYjq3SbPhwoD0DyvzsJ6n
PQevReWXrIM14Ecw/aTKDQP6nWvSoeM6LLBqW4q150AZzmEkme1gGFaRbTqLuse1Qr2dc40rBf/c
ZegnBQpeRrzXjZdzsgKPx71VBi/BzD2tFSRYSzl1nILSr+O1x8ayBeBtLqnVcjBxB+H96cdwXy60
zphYF4ySVsSyG9/5NMyegI0pHAywwrrbBb1mxr+25ofbqhuj9rdp2BTHaHDyN9sbryAgxzxcuNpN
bl8esYylcTrzWyzW9DRyL//w5fbJBHuIUx/PFF57/E5GNZjfObUN+Uxplf/AcBZ0k0zEQoX9f+WD
/PIG17zJq8D8kMXq7/1m1O9tMM+vgtlzXLVOuxsFjp/cZ7gPc+wxDi2cX7brWhdGQli6JIWm4iC8
S6PipSYr4WYWUfOQD7b/ibsYa2FEn7D1IqPbLsrJX8eyxYbIgpD1tsFsd8GyKXbWTMQ/9rjismjV
vatgjU7aqNMd06mBqrYiUnRI7UszS7nFX/eR9fhZCvSD3GSWNHg9OwKHMrjlgVA7K0JP4Asz2yfK
vu6sitr7ZUNrA/awfuKVpNLypGrXYs6UundLp+BmRaRNIOTVPeMGW5/mknrEr0Ci85pUEq5aO7sL
Kurhqs38/VhhLTACGb5pLLXfk4fPoU7DdgdSviRamutuWmHMLEdxLeqV9Qy19eiKsD3adje8N7a3
3LB8vD23AKXf0mZ0wgyoySyfOaJ0earr5lsHDLLdInC23Tq8jIbF+uDByNZvVbT1xiislD0ys3Nu
iRQZhPEREANPZ4Rt0q5N9TBkbrYN1xlNrimq/SxK2OwhkuchHWauMIoLMejry9MvIq7qOR4m6iJq
vN5O74t00gfTttyzlWFRXmbWvVoyqL46PgC2PyO9MmIY5ziY2hF9UohHSYef/A+XF1nWIdPbtZzY
vTNFzTldQcTkvGaJk2XhtjKynCPGlf/iW/5bYMZd99M8jfLnZ4S5+Dto8ZeA2P8Q4fj/EMe4Mgz/
cXDsTn40X1A6/zc29vrr/wVjRP/wWGYB0+aScncdlYM+/q/UWO8fRDyTGgtK5THrJMjy/+AYnvWP
f8YBEZFssdHVDyA1/jeOYf0DvCYAq/AdywG8/W/hGH9DoFzi4YkChYEiYc5zWerxVwRK9F4q047e
zs/7WRxmq1xfXeERTUYqzI3AiWL+Fwze//M7YqIlDt67ZhuafDRXfOnfko7M2ugIjxsoBhps4E7u
kR2was1cgrARSV6KXawP//Zt3P+LyPxLpuxfiRP+XP8EvMh5c4k8usbw//X3bHuvaFOm2psZ+/u1
AVlqNrrMaekwhifpbc66IIEZJAq/KqrsXbmt4W6WzP0zO7L61J09tXFG8s0bDb8Od//5j/c3YIuf
jpAsYstsNpMStRj+jYdBWvHTMXPoANtlZdDcDD6d7jr4d2THGMWGKRm71pmbq+1//htb1z/3vwGs
V2ob0Ni1uCtIjmGnxl8/F9yKQZkzf0EA9wxG8WZIR1M5K/0m0Lh5LFoTMazwbXmnsk5a575QdMmV
OxgWMCgJEJsFNa1i+YMYjf+CKPt7AOP1pyN068rV8pLwdvAO/PuT4s5uW8PTtpsubWfSXRzLv5fu
gPYiBZKZ7GuafkMaiFweg230jCBv/7RXSBKbvjH8VgwRH2rVCOOCxylDp/INVIb/4kPkPf7LxxjY
5nW1nG3ClCJqkHv2N3yVw9YHyeXDINPAOxZZKhP+NOVZiMo8kHz03VYlOpcbydc80+5n35T4KUnW
GtlS0lQ3S5l5v/wxJ3XDaqbhwZgDh6SYikgbFcrepxPNvHenMPp82xU5I+Fh8qwPJaMFlwZ+QFD+
ReT7PouqfDuHpArd6yWq5gc3IqN+TVufdUM2YBBmRyUbcb+WdsNkKmod56GM6hXHkxwZFqLdhyWh
IkXeRrh7MzmDb1jWWt7nvi6QyOlySwpARJbtyOGW4X0c/WB8CqRH5dmlc/gZgMZXW1mwofmoKmPc
TYvHzvKRiCoRp6MReBugT6R6lG8y1Feo+qNkAbh9t0xNuhxJdQhSUKYRHaWSbC2N/WAyJFC3nj+y
IPfrzdpEvAx+brnFzVJ4V8plFQJ8iHkuPdNijpvJnNxrNCbDITks2ZZYesIfSuwfF3cNXHkhBKfF
20EYr7kx5gonMKI98jKIM84fU2KZ244tycH7PppHZsUrjk+u06Kc94thmp+YyMAvInvlF2ZeTfwF
eA9RXTrrT9j2LXc3rhDgyBfjcA4HDfegRV4ud8p0vHJjtX31Cvw6hHTbUfhdLSvh7Z50coYqaibL
I1qDTxP7TcXsklQaTOHVfO+7I+f0mpre2SBDhYwDAz/CBqc3R1rXhuZXKHMhdmUUpZcwC92dv3QM
rupsctzE8Bp2DLfRGmOcH6dkRrk9urQtPIM2U1NN575uUhI+H9bQCb+LVqMSLITQyPVqKBpqy3rw
AOnkKS0FJbtVetH8rNyJGk46bR7tGM5YcRY1/b3HHmC5wTjavBmcLNMhdXL/qfO6dj56xgSgVNaZ
fgjJDmGYNGfCQgaPCo812FN7ZZe7PRYb6+RU4UddGzUhUEYrrrCNYX91PkFEgynK76X0aO8MX3BU
SWeZLRKUmh4sgFyZZfXPuhvXb6tCZOxRS/dOYU9fXmuXF1OW5nMwmjU4dmQ3/AzrPB5GLZ3b60zy
mEECvHlSOVsHmAdPu1UTy+SSxzCM7c4jT2MEBbMXvvgwYyNF3hPBA3Oxi8hzAz7zXJ5dtxut3VyP
RNUMITv5Gj1YXytjsIIOMbXfrCYnbMQSjXbidirlQXqeQlrnntihjP/4Y1Y+Gwjhf3qj96iE+fej
eBiqmpXlELkbIkCLkyVng2lHCBrS4IDy1qF7KolSY3bOTOJNtKbYFpLmBDYMtZrxd2nbBJOIzEzM
LPI29TBwfq0aO32wKO/JxbH9WcxLcydnGza6x5SeqSY49sXI5ugWxoOsHK89dx7ZD5u2950pJgio
ZMsIbZvcVcrtdktvGT9tGMnLNe4gURZBNwyP0/yk3avjOGyV+APwCNaYOoIde7kxoRNpQ9zP7JCL
9jMT7u1QELdgiq6IWWronkVGgz6Xg5FfFoiR6Fz1CHVE3uGRVOPsx4NtyqTTBfoZSQ28buZ6JyLa
BZzedFhImjysqZ85FxuWbTfgcLpHey32pWAySsYViu5E6/dA7CEe1AHzSDCELkpU6732Ucfg7tqX
F5u8NdCupD1Zm8K2253qy/BA9kAgYgbyxWlR/bInz8wbb9qsco8OjOO+JK+q2yDhDzF+OsUaYKf6
xELrXEpLTjtiB9P0AYZaw3hFMPabfrX7xxqUXR6MVamHBWgTTxzpPWdvikJxnsYmT6ZlXu+NZi43
nqkLJk1QkzGhjFC2alh/O9ngol62rk98AvDtxs1wVT0g9NfGQ82T3h0LTa944EI20uPEq1Bv9TDn
u54nlndbuLdDYCOIah8kyTb1FjzXiG2B5mQM3nCaK+9+CkFInPC5TUP7RkzLstPGyOSMKJDA+qqr
9bEzo5/B6h7p1BMf+WPJsju56p27FvcFItbRkwMeMEdaOO8HtBBHgYCSaPhUdf5ltJhVI1lvvBkm
FOaNvxLsyesDyCs31RYwSb2+pDqad4wT/V3TRZjxl8FCB7SdIzddsDWyovxhf0ieuEbW73kGA+Jg
9PhJfz+fEciKgNun9RNwOizzodO/tsSbmVtMRYd8WedhZ2JQIabRISnhJL1FLTHoCp0uzkVM+1ij
Y9naioREoT7KfqXBbkxwvlqAwVhGbu5IWMRSvuEDTbMPw5uViomlYWVpgU2W8znPjgUJmZRa4BqM
6VK8jheNMStMInKdnluTQ9UuO4tPWNQJZIVKH5veWbduxgAJkIK5IJ7BNDvVzQCzOY/ezdSn6y4Y
C2LsKDV0HEmCAGOn0POt0CUpJWGkNJTV0s1JMZlrh3RvlhPjfainBCB6Olih9G6J36N8XxwXEaVt
cc/TnZKhtyG/an0sUz5zjkHPsWKXoIlfvQpyYIn6ykP15oprGbpt2l3zY194Z/ubckFHJqYlDOaN
nBqCeuCo71cOIAa7BmMsxvDVN5qEc/2MyD+Sls1ut27xmGC3RfkcUNtHm1HXgxsvTu3b+xBa9SEw
ihTXSCT+dFZmvPSqK1QiqqI5DtcpabK6QsYigFCAbLBfZt8J39mUW6tT35LkhW5duO2RCJiUm2Na
9D432/5AaEOzZfwTbZuil3dtXTf5gdukugsNbOiYpbtHt/TkaYGkeJj4xxfHs94mAunIaXHtS+tU
2SvKAHguTLv12yMV9hz5wGlZWll/ysEJXjIlwcvbVH3xyXq/Risl4XwseGL446XMYKRtjHFBus8b
iJlFxtC8OsliKKKyG/k522RYrvRysXBUdxhsQYqj6GoGvFFAFUCYlKMPKqus3wwxi00oRXSymIt1
6Jj8nEI7TbMT7sTyStGSRNvi5lgckn78epj2qtdiq7t2SlLdFW9lQOXH5Dg8mVfQAJ/tzDepIofR
nuEpiitL6JvJd0j3gPeHfcCYDCS4SU0dfC6mIoSs43VTqTqmTpmR1sFO8YSzS9+2lnPWS9U+KoIq
VnLznOmoZwLZiRYOST4YrWeBTnyukbVul6BjS1JXu0BPOJV3QrdNkloAYvD48OgTEr1jEz4Q6fkh
4tbYh2ZopAmBrOtd7hCLY3aQIr3n0BHRM/bfje2mLOecrLOUxvDi0KsfGCr2pzoi6czWbXbfo6Vl
5XCHltTcdIsia5YG4JQFBoCHFO9+2uoPD1LuRVHsoMj44G/FniJuIQ2CwbjLRHITBlN1A+M2xJ1Z
k8aKV25n9ZbCxloHW2+1cU5qFIa2qr1dJaMxKU3G+1jbu2dH06O3oVPtl2ZB1A7hcItCWHu9dDdB
1VlJlI3qNhJBE2tElzNcgYzJ+giZj83DnSNEetQ+Q1eHUeIZ99p46iZtsIScqGgGwxAiCDT5JuLr
5nvH5L3FkB5sF/Sd1yXrq33odOtVUSQBQHmfxDDW1CGqTyCVrmJrMaEWOz+9y3x3p8QKLJa6KVT8
WiLLDTD5+WLfGTWLzwmjaC41lA1e8KwIkjl3qKYXoIiVVJFdCIl7XrrAR6NZwLkCwks7Qy3n2m2G
53wVfyIdDt+I3WKbTTPsQ26DDQSFrTeF0um+y8pqX5kjlg7Et4gszPamzutvkktTwj7y5uz6BNkE
9sgE3+md38JJlzjrOua9chhuGUEbaGss01hNv4jJC2ZzXkPlkZKWRN5pyVdciP3givVBERH2HLh5
eZj7qdmxbQTUv2v66KLKAflHyTUeSjIdTLTyncm5+xVRGf7AnK0M4S3uGTT9I2HuxoXMcLFfBjd8
idyU3mkcK302qk4l8Euv4YpPQ3jo6OlV5ZgiW77BvoIIp+VpbCOiC8jXorWyJq7+a0gbjYvObgw5
ESagRjMpSKG8STvf2ukxe+I7wSXmkMOU5inBf5F+DVMAhmWZq+O8mPeDi1PFMbikrbYhna4O9sSj
syEBcJjZb8cjMvno9QwwOV7qZdpBT3AcCdoYi7vlGebcORiUUseQ+oKGrnG+Kp/w4lrpR2cExuAu
iPI3szDuK7ba7Qw7/PFNzz7xbVsJBHx9ZM68jzpUPQltslSzPnMW0Loxun6iXlsPAlIM45DNXToX
N7bylmXT1C4ydxoFioSBamGCSzCXGXG9Z7zeB0Zf6Y7i+Fcd6Hwf+ZHzVpdBdOkXIEOvzf2N16xq
F2iSMwYRfQ5R+IQgBXqZksPbdRb71K2q3fn2wnyWhKpGuw5D+bAk4KXSb5qEC6zC2TwfCTrdOMva
3FdlhaitAxE8EQfZ7aYxwNbrk0DlUPmk0G3re+HlK9lQjqIZ81B1uMDgQqYOiRCnlTqy22YmNEcp
lEMxTnyF/ZqzhzOga3J7WoRNCCSyNavmkwCFt2qew+9+Gcsz/2J9Fwwq949pr7yLm3UlwVFSEmqq
WoI7pna6NSpv+RCGJe81+TADCMnSH0zP+3A7E5OuH8ruMvm+yz5ls2OfjVmeetdwL9JunHt3qF20
FtoLjTj7QEPpndIQ2LkjB/mE8wzkK4N6PDayUieWJOjLWMj5oc0redsXEX9bE4uk0I6exno2GG24
+rd0J+uz1mO9NY1RyT36FVFnYhDLIRKNwCvAxOvowQLzP3QCg9PrpKese8G+an6nCLBJpMLl2+EJ
J1c0nHeSvVMW9harOtdpMyC3qG4/VzRBSZSKnlMB4WXcmmzfyrnVZvAtOdTA3LajVZK2HkXnOkZv
4MRg90Ftej+TMUBWq7SHNO6q8hUVjeTWEoLogUD55TRLvMGVEPKLBMPoQLqo896yv+iUNd43CSDN
yV2iITZ8MEzKdoJyPWIwSzpaiNf1QYeO+Zb7lLJ5N6uDaZr5p3BD8dN1Heeb7VNmyXEPCzCcYM6i
G5I3qZEQlZ7DqQ8fzEACMfHQHKLSNHECkPc6d+UUN2q09+2SwZvo5mFeunzreupBtbb1BVlKvEzd
6ouY9C8MyRWBspY5EjQxg4uzb2My95xIElqpvbJp5BIT3FTM6aFWRvc+S1RO3bISNvNLNFQ+8G6j
zOxSW0Ow9Suj6dlvW/onp5mBo+e6ZpBDFevuUqJ54xXLWxZft18ciN9Y0seuWoQ4TARrGrtVzvO+
I17rJ4C4BJzS5aXL2qfaSef2Cy7BJat8sslOfsjqYFqY6gzN3YTum8LY9iQdzdK0TpaSPdW5Wu0Q
DXzWbpKx4Th/7Zk+QSz6nflpRZ2/7NJKq98RhZcAtupJYxyVwVNIusiZ0AD3YRKS8VJICDpDI9c1
IlitDqI62wQL8SoHRwZZvmOCR3VcL5Ufnj2Aehg3KRZyJ4F+xmOzMnC56eyMUVprpBNGqt5jhfiV
4YLnCemyLJjWPTcfQd+tjtQ9x2kjPsCAcSYMRF1eQzKCyHtHpB6s25y8Gv8PEzhBeFNAzBWOq6Ic
OTw3oGwoZgj+tHxsi+isO5dYeoeDZRrKHelq4nuynPrZpiFgrU+lHiOu6vQcuLp6ZRdX9Ur31AMX
mrX7e5Wk5cNQht56a0JNFPsCPzrcoHZvFW8Z7Xlpe/m2n/OiTha61kvWLvNwrJklLkwu0uFekrAE
RmUrjActOPnWcJv6pqk6g1zyML+Wm4TINvsG+yOl5pQ95F4KhMiRAKhNgPjcxWCd1Z9IMXPdWizm
8l5wuSLpt4XkTM8tu2IBmt0xObRDa+yTQWtNAp9BTNCtZc4ExIlA+ozhGUxCovfYgMiKsvn1DTGC
835gUZi5WQdYkWmdrsHMme9Oj8QgjfbdPAz8cswMkD6CUd5z2vF47qzJXNZNpweoHiLurTFesxwQ
KCCVO93kk6SYaNjSQbKc5Zu7NrtOR0rbmC8+2R1rnFmBemN/jj5MIq+8R781InyPnsGqdi/1JfcG
r9UTq51Av+osv2SApGZM6gDpPm1BykQ88ECYcUH1GZCqLbSIA+WW68YiscvEFVUyRZ+immSm1RKr
2lbziKw7UoFto7bQwcPqFG5AhE1a+EeAAvCvpnP0feZlRCauTc86AH8VTeyXI4zJTNHGxInks+cS
dy5V8uoTNelPCxfI5Bazf8Qsmv5P5s6ku06kW9N/pVaNi29BQBAwqEGd/qi1GsvpnLAkZ5q+bwL4
9fWEpbqfLd9rr6zRHTmdtnU4QETs/e63GWDJluwZc938lXgd9PyRhvuzxur5AwYe1V+DKsYnX+gQ
DLzpb73edmD41YrxrVznCHVYOevj6EbSO0k/cvpzUvhzcK67DpyWoSccq0nL/qpvC2eTUFZ9wJRi
kVsCFYonbIUEDJN5vQlrFWIW3Dahy4Fay49Y7dkFCRczLHCKZfW8tjo8WCDlnNJzBc8VavJUfkoH
HEipeXqVfsVECMjeQSuTn3rkipDLcDUuD8AwfXgVc94eQ9klzSYNomU+cOXu8zSFkHddnNZ54xeJ
BmFWvH1uLvQFI9z0D7HW3SMM7uHG6XKMZUdIiOC/kB53A/VjfMLic4U5tuTMq+smToMdNMGy2KVQ
dxCbrKUrjuVsU1hBixAfZKtK9xKLXnhtSJFFcbYEBkFba2oVB3cUz9FOgcYv28Qpw0tECED1wWKx
sSEhLLbFMsiLMR3c8sLGOLna06vxcuuMen/nw8X9M4WR0UEZL/WDNySV4Z6PrAqbxp01N5bWecHH
3t3oQlFSLFhCo0tMME6mBcdKPfF7ytWInIrT2pX5TR8Mobh1GaAKAAmH0qpZCELF7d8z1DxWJXwl
fCoRCXx73+0gTv5m/C58XOnd6gY/VMFMf2LKGfQOESN4MdV/9hLT6A0yYwcvcwhvD+C5wXPaDvmf
i2iT+Zg1bvEkvpEbSOxwn1YbLGAzVjOCkVjB+GmGeboNWH7IUSo1f3IW5vu7PgRcOdtEatBY9xZX
qEqR+3tCbAcJ8TEiUAHDCRvVQiVfognguRxaFugYDzw6HFrt5Ki0JHMsnSi7+cSwtHauhy/jXsK6
PEBroHrNkFdeMcNcml3oYUXj4fkeb8fCto96wLJx70cWskeFXA931QZFMi1GNJxtIXp9rJzanY+2
XAtOjC5hujJVk1dgn10s/bacGl3vC76Ohg+Ncfke0m17W4Uhex6HMOwLbECjAw1OWV2NmdZXvbci
Im7VoNY/4CjVX6C0yH7HMS6WS4gv+UyuCgSoGWayILwDtxkN5RFXRj2opt62Zc2cY7FQ99x/m2KR
W1SSsbti3wYRGWkW8vjwZsJW31CnBZnMNmckU9uwiR8guAhxMpvn3mex4VeGa85T7i0qpR8Nhvsw
BTc5B52u6n0axn/3oUi3uMNQ09UpCQrJBFy0WYdgeJIo/eYdkhIXdgYiTnBuPM4RdbWevopIbmgO
eFyGR4kuBsMCUP7qhPKKkyHxcXvdxFV1FeFXFRG2RO7XX6Pqk+UD1PE2vungCEYbidRnuLLnCb7O
AFAiLrHtzdZTPQ2MEumf3eIswyFad22HnyYPqOy+oi2JMavD5+qpcVt7udRzLqLPYvXXNtyIOSrO
bu90w7MN9Xh9EpGpDgJHY7Yl8ylUe5xsrfbBizL0WImT7xtnwCbWr4Pkmz8ONk1+D+4zRS1nBkOU
NEGbKciHwYN2zAcMujkpXrw1IX5rM+sOehuofNbflW0qPq7jagJX2tCdD9iqx/i/ttgn3EJNRCFc
xekO++fLvHLE/RhX+QHOjoMTYL5+iVMbIeFaO7S/EkobPm6fPFnDL6z7/l7Fa31qFsSjMvaZ5gx+
cMopl27RlHc70Th2s6uiVV1RzPFJorEx7Y2kevBcf/iSlyrm9QlTdbSTpP3AHLv422m66WuPRWDK
qlqi3VpM7X2aNVkIk7QM8Btr/W5n5RoBAF5I4VbH0fJJ2XN66rNmP6BzTHd5sqo/Z5TGn3tbhR8t
St8dAZnVSeUJhtR4zP9dpmXgbfDeENfTkg1nuMD2bYJbljolcBcERtMLIryihsad1hmxj5OEg+jj
IbEBKqlfmqRBppKN2poPi+1WnENt8ozjPyzuYgYBCHR46bvefAEDCOGVY4UXS1IyOZxzdUM8gdjj
szSgMC3XKN95M+IjBiGRcyzR6D8kKVxw5lgV0Z0x4cbXwerNpwKE8FkMfbJ1VJjfsoIww1NG342b
RT9+0W5YgBsyimLoPWVXg4fN0zYHRmkZS6M/gfevu8MESTzf16pMbnGKMbkSTc9oVcZolpBFQJsT
rYmrl0XylVk2m50z0bElpW3jZt+E5Ap1ZSK2mDkM+Oh6ubenrq0uNP49/a7NUzwri7HmsTo56SFp
dF5CiL1ZEIyf/dWBktuO3ZVY1/js1AXDMSf6JAPArfMiIyvbKqeu5X7NdPdp0c7XAIHsTTNOH5V0
Fo7COt8vIFpXzE+X27lJ8hn/5C69rwctdxDRYImCeuIjGPXyYjBSAlIsxsdk8RB3Y8555UCx+ACY
you/6rY62LKzd/BSeTfCOMU+lRhM/B5rqLHUVyIi7AgjtW2EJcVBkahU78LSbpOX0u2tCwZvpKJ0
DfTLDFZ7sup+gB9hjTsPFqK/Qcc1bfNZPthzUF7BJKnRUtmBwn84806Ce8a0mkb/gzciiN80UtfX
a9SEZxrk4omJQ7kb8lEAslUJc/oogDPqEVF2mVVj/eecTpximuCVj7rBnw535+Vz2LRiD7PW+CV0
zifCaTSI7sCRmtYdgIWb22mCwgMgCxFFcUmYWH6zVFg7HGJbdDttNV8tJaYTqp+h2BmK0PZ/JdpZ
eNQRkksrBBcdPczgue1qQamJ/+0I5/ciSwGlepEhDCGnav9rdseP3ByoHXh4+fQDMBKwNfJdw2b6
jq3UsV/aFQJxlNctO3XguvJyxTzki5aCeZtdqttM48n2G2bOjySpbx8r4ZNA/UJw5Cv57mOrMZ3R
NA4MtCsLd9CyWIjRLcC82VLLgOZAkSnzm890TBT5d3QgPjUMMEsUSjHXsZUXviPcdL0fDmXB9HmY
sB/dTFmNrU1KiASJbHBhu0My6/FxjmAd4lYbnCFDBARHJwBpEPb9laCuxbfRXvfhRAOV2jSvCqXl
JykGaZ19tE6AbX0IB/WFcTM1dCO97GuZFyRW1BOOQSeJnAkMOnOGLyqE5XsYJbnqnMxhVZ4QCVV3
GbCGtW2L1b2ZnGb8GNDlEhw2UNbe1R0ehEdhj81wSsZyGvek1S3LPteRanfOIBnPZTRG7Uu4eIZB
YjU5uyiLDqgMp6LHMB2ZoKJTJEg1WnIyLggHJa7MRwAq3cq/n11ExtucXuFFz5qzLsG9ZJ9QWh1c
i+Jy28YeITRZbK2UhXBoezA438bOLrEdIg9Se8KKoq+Ws1/Y9GwwmkE/IPk0uML7LXMT+utPZN23
1Q7XeevvsgpSao15VurIxCr97BewV49pNgXDnpSA5UsRzKm9tTqSqDb5NPf2PptmiAEtmW67oQGJ
ptGsZ7YA0DFYz5k74g9bIqqim8kBjkMFyTtcc46ZYNVZAYOog/ASI7jKd00TdkZfmFbHuOwhzNW+
65Z71FcjxrTY8AAL4NbO9m0yHTZLgfTWwyY5PLQz4uQmXOw327Z/RDN9rOE3lP9//NIfWKjHv+ub
5/Lv/v2P+m9IQnVslDlE9X23g/1kDPZ/Xsb/cT32z9+TUf/9714pqVL+y5YMFInWNbxINuX/R0k1
f8JU2IfIpiSWjIac+WYQJuS/SBdyAbwDXlgJNe8/GKnmj/gxnu0IT3KF+I39E4Owd1su1mMQUmWo
PCgukg8zu9R3W65F4aitGie5dogvcANCv5hFuyRiuG3jfoVreZYbQfxDSLFkrchFJxuYEQ//gyeT
/CBXZzlhJA9wholxL4P6lcH6j96//5K8/MPL9Usy9H/DN8zkOf/XNOftc/X81w9vlvn7r++UJcW/
WPgMTKH24o3rmkzRN56z48FofXuNAvdfDg6cgedCiua/fN7mvh6H5H//T8/5F+2pi7aekpY/kP/k
LfIM5/Lf1FaPth/KNTgWZxpAlnwfEY+6CC6g0vGDcsN1XV4IdqpobCa8VdrhYxkgsQOEbWfNJl/U
MJOqDwQohO2ARXLc9ESfM9+gNh3ElGV0wGsJgHP2YitGkjT4q5s9QynETO64ptRT9W04IQYSJ9du
nLA/6y4lKfHaJUopqLbBqlA43RG4EKQPRDZ4fIzMLQxkH6Jq9PpD1I2ic24yjRI+gUaqHH4XT8mc
ozl+vax+wQCKUHhYQm5BLWCFXfcADCMg5aBOaetih+V0hkESTvzM5yr8axC5q322BitiP3Zwu4uu
v3sB/hNmtW+4yd/dZrYQOOyOA7sdL1AHHPPHxVouXdqg2I0/OX5caSCbtZ9oInAaDBg351UbxxUR
c0TovOA+tM7eNsXZs5oPxO6N6RNxfLoWGy3TgFsylE5UlcQ5CSJjyMmedbacJ2uIUcfSfcsSnfUw
Qifb5kHkcrNh1PQ8Ac8XLZgvalztNuh6SdAkgiYe2zbeZwlzc3oQRoemubG0SEISCTOXmjikpBMw
Euaoyet9QIGk7lxdxoHa5qh71F8deusa9xqwuGFHxJL5gYiUbD56TuKJzgr0suCvM3qNB3Gy+jxS
uArlqsdWvY0G27lccZwZFQNw4oPkwTgJN+V1XDVZ81dH04RDzTpwPCsUxWOE7KeNoOmJU0ua10Ty
xFxU3IR8GCJ+h6dcxqe1kmk3elmaXS6ha9sZc71ixnLAsL1sc/3pSDwtubYA7O3Lr5/5j2xnNAKe
gn6AiyTTLrj8Rprw/f7c5YP0C/qkJ7Twc6zOpGZFq76wISL7EmZADZN5L9AxL/pcj/XKS24NcEWz
k1NGsKR/47ZrFAo/vIGSFiwAsaNb8zmG3l0Og1Ea8HmOPvY249oOZqAdz4Cuvl6sct/44JXpEQJD
2SR3loBFNl3NOAkRlfLr2+L8eG5xXzBnRsUBXZ0WGzrZOynFGjDhhsaMTI25lyxvpo69hrTaLk99
7y7kgQBsYvSnC8b7Il9b6MRWOzm8WukSeJpp0jqaXya427D/yrGB33KrUCu41m05F1PwUmNFFOfX
cw1d8jog38q/+/W3+LHx4EsgUXHoLKVL+wGB+x2VXeJr3A6yWT7Oos0YCFH4utxGb9TEyB4Tt2/d
6SK0qt4UlL/+aMf+UY7Ah1M6BGhReLXIpXbf79ll53hjsrrxR7/0MaB8HKcS077D0EM4S4+RW5gP
VymYn9rivVdmYmtbPcjCNTOyvnJvGgFtkejjNDYrlSzABGr42OOqxXvBjJlKtksclYW3ANCCMtof
K7Od6Cmp+Zl+1y4kmeCMrtiFa6Y54WcSZrK5uW8q7DPUkVjVokJJj8LWCw8uJwCLrG+yyG8PJAJJ
s3Dh5nKZy4ypf8ecshnZd5apg2W6L/vArEorTc2eFFmzz8NHM4QyYNtNcz7021RhCKkYPIxmbbtC
EaGwhV9jfsrU4vk0XdhDlvK9Zq83GwtgRMn/DKoKzAaRV2W+c5aGrPu57lv+mVfjlpF8QVBr+D29
O8PjoYyv7PaFTbTiDlc98xoYcXafCCJmC1rindOkdsIB2IVlRgzQ4ASqSc9LrB1f3WUN6r/0SIJd
PEV3TT5WvvVcv26QaJJbHt7cDoSxfJ6cgbiivUurL+QngtqGzLkqMgHL/pRFpBRgbgCGuZoNdp3A
RPe6KcxVB/Bc+F5hFk8WYT+D2dXK1+tsrVRbD1XTm3O0loxQyRZdRFc6B7AWu2ecOaLbh1dEkAH9
EMe5274wh7J4TG8/CnB9WFDYvO6oEPzr+b4sbQyW2jjvp/goUyZe4hGrRvNwU1TzWfEJzneAt0Su
tJNFF3g4mPdMD2Poj5fChjqV3BGGF3NLf7025E+bLuIc1h5HEEcti+NdUZz4kd2vK2h0PZKmhY5i
JQWt2r7teVaLaRmuDBPcKjJmq8zhl7pqNVf39ldcDFwAm/BiGqw7PMTNYe3i48VTHLTq9MMExZUw
EHJ+c96qMBFmlTXfGmpZZjEhpHhKd9J7yBwMWGPMZsO+qeUDszHSNe5tsN/4Xs+ZnP2rVq2LzahC
iqZV46X7eoAKt5f5NenWCBqPr78B/zDvd/36tjvTYuqeDASdy5LeZAFOybSceA8wrsIf9UMDQmY3
/qbqkT0mn95OOwcWPt/YAtIaw21rkZGOl0dD8HRyx/FIWbXpFLS8YRt7WUxoPd5Lo1DYeQVd/8WW
lmbhAg8IzljXWUcQThxD296/kLmH996+JPQUh8hSOpXrH3InMstRNhbEvN/ugj+eZyAwIYcqciIX
bTQ78bsnDX3RZU+S+YPyCe6yD8RzLFSBouLlFPiqfisNI88rsxRZLDRGcoRw3XXkpbu4ml2Z4Agy
bv7h6WbiFDjUsJPGQl/8XOiRlyewsky7j3IQmi9Purz5pSAVtA+vB6ZpzT2bLwOcw8C8d9ZfwiKE
kHlkNKMT6wuaHJuCOHTm0QWi0TX8k20VFUSn7cu5MkapGBtmnrq2AoLazvhCUFz/Jobi3REdOAK0
yFYBxHnUbiRR/Fi6zFJD6RGteMD+p2VMnU5oYgGyc2pbausqwujHPaPWH3SDiagtPPH464X8rlrh
CljHzjdgzzaL+X2R0HUORNZWP8R1lSv5SdvzjAbeCp2SVz5XLqz5DY4cA8+aACHzdBXjWbwY/ul1
hEJKgCeDAXg/3Ym8heiMqKN5eN0bhcSvLT+x8jn2D0NkzzwWXWAGxYJg1VOODEDxrJJfX8a7coNm
0YaoA+GFIFDpIVz/8YFk+E52ie/2PJCeaBWcHJzQguQ212Mlgq/+kJV9fpl5oF/xb1qXn54EH0yl
ozwjfOQuvKsb1wUVYU2m9APYlk/3x2ahOE6mKLT45W3zcSFpLvUZt+FpeYoiBwTyN3eA0vndgneQ
f0pWlRK8niYU6sd7oIug7vMybB6QXM5sf1gfmZWVZLBggxMCfbbzY5CDbdr7tyKmLJeKWLqkjjJt
YxwkaUcPDuIytuzcsqkN0zHlyEtgArAveg3EEL7T6w92KSQTOtRiiZCga5w18PFKmAgP82NqWfWY
3Q5ROdRYk6qcKIgzZEsv9y8JVDOFBsnkfvvCsNMUDp1aaqvbFQKybnePjM28xY2NvQXctiQm133T
wGSAwoIvuOBS0td2bAg7OLqItrQ2J9Xr9p9NvH0vfbeaIgeSdpuRPSln15j6OLY5NByRxq4P8cf2
ZXgQU7/WHys8KjhjjLk0Z/zrCUiM7sIUeSPbfODPctTyXKyHHfegL9fVtIkHQpisyPlkSVnkN9iV
DM58HRWgYnCjCT7jzEffQU9z1TVk7aHWWiLCH+GgRREaJcgczdQybkFxQ7pHMTJYQ3APoPyR+1Jz
0q6pedgH+smcS1ilTLiE+rVmYVgq4BGn66AS7CXdCtLUYRWDgRN07ZnzqpkIB+vo41aPCyvgUNEG
QrSES3Ip5yXhr4jXVpVsY8nffPsHDsuaF6XizKWZpGYzNzhysaNMj1T/OErtysShpJoGzwAJCDwI
ATtx0JsKEC6u+dSumUN+Ea9vVF/5ptBCWlVwnhYNJzy2GgjH+QcUBOasdmYLG0ryzRPRdYc15V5h
gV5WmKiQe1Z6eTH9MaN2WeJLrIbSAbO+IlMRKr0RZsmdPYRQVg79hMbzawtWz0+mcFy4R6S/1hnS
FJzGbHcbV8hNvTsrrnjHfTfNyH1Ur0tjBZRhfxrwO23gIkZJOQXWVQkPEU/PTUxKoz3tUvgEydeS
fkBMOCL5btjfecWwzhjjh6Gp27IKeWh8KtHl1gzVQkYcnnyyCF2f2gsr41hyUK7bGUV2N/euPR5I
TItJ/qvjPG1uSng84fLAilnrtcWUgujm5GgXfmrKV+G1KxS2iFa2PCP1NevJJoWG+1nGDdQC7Pvc
mu9JmcZcarekbs4HodcyjcJbd/P2vHGxM+VR9VpOeVKZn/J2Klsj2SLTVagWi1vyWkL/euP+afcM
jOLZMXkm6NbD961aW0Ct9Ko6uX89P0AMKO1cvtF8R94b9Ae8RhEN6I1nkXojN7XCr+jl19fw0+ER
AFJL5NihZ8IO3nsXtCkhijDlpjsbDtR8hzzHz6+XimbiyaqMluFAJCXk2t/s2N++23eIAxANzguE
xlCnhfy3eNcjYzoDXhUOHRQ/PL/jI6yoNMyAPEQzW3vtzTrpr50WEr0NGTxpVb1nLeYLMp88QiP1
MUysboxPull52nsi0FRgfAE1hStiHenyrJOVqQqCx4q8u2wLS6Gd7uNFdoCWbWYnyAxE43W5c4ix
AUNBI2j1MAlM2brIsylcpLb2b3oQD4T/e6SFJw6CAj4QsL26cJ3fHVSO32rSSQ3nE49vp3vOZq+j
zku7fuR5u7XDh0If1CMbQpUuwmCXtbc6sBlYb8HjMMcMsLagOKZTdeyeB9XQc/EX6mbWBKHaSwTf
ih54NKBD9vqDPSvJsu5iGJ3Z0/vQgpUaYlxqs74umdv6ZbpPhpj65exH4UL5Anu15WYPlWVOI8e1
8tT7u1WWP8tLZ025EvQcc9IhLAViQUfYYDFc7G0r7zw0MZpTCIP5RDgzzPQWbdmY3s0NcTvNiQ4/
nKyD4vR1xKbtw9HBNk5y3owMEudlMU+5ganz7bsPqWMfWLulX/2mS3hfyNIAMqjFu8OxAyF/gl2z
fk4x7x7DO9dLp6n5g44eQhUWrjFrzdQs7N4kaUnuxiw8gyL/s6UHEmrzCtCLmjL6p/Kxbtlrl7wM
7gCYi/VJvq71xS0Ur4AgfJNPpIBnT/jHn4tziINrCLlGhPC9K9pko/1U47Z8Z3ukdD5h8WVwXMIO
zf7Y40NK3ieZjfy/X3/uO6cMSlQDczOTIrDGDDne1+1FkmJ+pNf1bnJ49fmOQ1u66fatXGWDSkR9
UZdKEQ6z0I038kNLrCk6my7Dc7qnxfUy1Z1R0rVwm0VPHfQHEEOgkQ785lrNOvx+fxKCLCseC70G
QTBs0z8WlOFslyMsueRujoKRLhGalnkRvM7vgz+pATBb3IkMHd7HbOrBbLZVvMzZF/q/kVr3rRVB
ZBSiAE3SocgqbLwaq4Wf1yhzo399ve+gjUAI+iASw7m7gS9Acn+83J7g4mCuSvkBec7MRuKniXmL
Zs9d+B2cWg6OVLdhtpMCeSWKakMJ05tcoHT9Z8QLnrMQfhAwHDVvta3eg9umTBhqsPa7yh9T1hK+
8aa4cmWPHmjX4ycJbxEt0/r065tgMpnePTQmnXRDsCBZWj+1/RjyxWvXeew0qrXgTcBNN0u5mrFX
w9lYGvhwretxwnPXy5M6v3uruYh0MQfGEPYR5QAaAFNYSydduew3RK6EwIavW+DMBggVE6YP6Y0T
J+uw7tRc1hQO0KJzmX799ZeSP72JLvQZZZ4t+Z4GOPjx0Ybekqxyyqa7N0QW7Xzo345OuwTJPsV+
rmlOE2DmWuHM7Ld5fEor0ZPZ4NuFGcXFvYZkvRk64VAKTvQtSKu8Drjqfm08FVlkH2HqBqlh6Gld
N1DfQpEfcEy1CwueLXKw8awIZ8ndowchpRs+Ti6ph1hufysWhJYGpE29xEwOOkCdb7/QDPefkzXw
Jdik6rN43qNvxkv2iM2hJ8lJrXx7Iv6DlLogvBjbabAe1hpX9+Hl7XGsCx5DBaJFPADA4Pqqdmlf
CKRAl+0jvC1gxL3i0iBs5AFs3rDkYk44AncjQ6KaVGCr4Uy5KtzaXF9LpBcyZPq8AKu3TZMHHvQ1
YlOIh6YKnqmGcQNzUlSGv36OP502jGNdpj0QkeDC//Ru+jKJV0/lw91UIRjFmLcGeX0pEoKdGFY2
qbmHyiGj/NynuQlk+KcfbxYFDkl4YXGeB+/qDmqtNAPmb+7eoEwiXpDQbnO8pfn89NuIi5QWDBIg
tWU89N98/rck2h82VEyjXN/HpMujoPjp+ycDpsHO2k4f8K83XRV2np3BSN14zMat1PCDwx2Xs9Kb
tUAOPECxerwjewsSNk3FW28G/8nghiMbMv8zaiwD41evM4G3cn6pkTE9QCLsbLUZqngayQaX3z71
7c0qcYHhzericSjlaYFEirFeaA9jBtvHWZSF601gTBlTHEuqBKr4r5/GTxuVDxbougAmZkzvvJ/4
kn+Ui57h7Ye3LYp2xOORvw2rIaPCrsox8hjOvl+5vC0E71TznUaz/rsG4H1BCnE74H1gZKRE4In3
E7cI72/4o8X8iEcgBFuS0GGlv+icQHNo9wHv46+/uvOeVOApUwEoibczlT8kuR/3M5SLfowqP35M
vCh13S0GLTRsuKmAXlEywoSbnjWaS+RD/YCib1Ow1xUzhstgFN0mQfHIL7++qJ+YDszNuAWmHmQ2
8POR1c8FhvZ1mTzGYWx2ksXNiUU+5MzQKH9fCzTNkGi+aywYmWekH9808d/OGY41L78mfUObkxeM
gtuI/SrddZ9a5um9bpRl7Jbrk8qgWTZH7JOEuG91xPh5ixGNGbe+FqAttTOrsPcXqtG3uVbq9uY1
93HwGc6FE1J5bJJ+IgYFMjyDuk2j7Ai6dkhoL0prSxFK0hsqJoRekiroX2FDlkbhp9tvOAcSHFa/
4yEXFNtgtEyzOb+Cd7++s+/7SxY9Q2UT7UtFgBjK9MDfEZHGAblqyJzg4a2zLDs1TIcaCl+EEF0u
GYrghuX9u4IIPPiHYkC62J35VNgOlEBoh/K9L5sNTZK3fRKHAdmvhX49iyvcviMCH1vmMNhS8Uvt
pKHfbVfMTqJ4DyknqW/F6yDEd+m1xClVnWO9OCNIA8hqTLDPw9tc521kOdX0PnjzK/QMyY7pH8t2
myQIjK67WOnFhuSfJF7G+WqbSWyli1HBlwGuKW6QPg6IdCqaJpy938YsBW42nNje1ExsRNgtIwHe
jGbQ+fIGbNUFEnhrq6sQNfqxARPq0dFnvWyu8b50c/JFyKsSz0zIi7re4x3mqqd8RQqAcsazCGDZ
R9MK2wZ/7WhN7OM60gvdaJsRUAx3P2lQylQyh0F/LBYklNeOOSFoD2Ro6W6XE3IeLjeo+ZmqUjal
K+8PcCaanhMGZAT0nO2eNTLvXB2lVr7P68GgPbLvsVT+tBDQMdfIiTuoBTgnF7X16Gk8PJi7EQ+0
FAfMliiKjmkgEbTvNea3KwXZOixFjK1K31sPgR7Yp0hpNUdWBA1UfQEvSjK89yLdknyQVyziHbJ2
PQeb9XWSnPpAiXyInMlJwaV4oYTdQfdUbUzk3UJM0paSPsE1Hi3OMnaPWBKTY3FhtyFN791aE4zZ
AvfVykbaLMcmfx7h89ovYYu2/jxi7+fgSIpuBGl7I8h4Udu38fPwbZNIg2TkgXQY/y/51RQ0Bv97
hV3fZvLh60Db4pGy8wxtBAQ9rTi/osfMG4NkTSMHVU9do+WI7In1PP31OgmMs4rXM1G+5hD1F2B7
OOFuPTGHyQIr+125/RqD++9DXXKSQ3TwGLOB40joZu9WN0u78n2HtJWpJnUIFXYTxnX26KhIMdjF
1SU6KbhjkrAIaMdF2GGkvpDudNIFs/zd7Mxpfgn9PyI6AnzvSuuhAcsdnfixKDB42IYehh/XQmEg
RbiA52N3y6CcxSwkCXIXATGMRY3xazj09m7s+LPkiDLMqm8zrGL7C6sBtiXeKG5SNNTp9BwhbidX
QRIbtC+E093TLqX1vgXuRJi4BhSmTY008uw3Nq7otRuFza6NYoVVzDCr2Ns5Qz47l2FIio6lKB02
tox538Yy0Vh6xxJTiiTAvz2RdXgRy6kP4JtV6ormghgJDWwS8GXxKcC4yrkeURmgDlhd8afjh+lF
Mcse232CKm+6MiQyC/zjaS5npMRD94xLc/uE3jC/KTwsYdBWeSkEdxHbESYhlZswWb9qOa4w90GY
spKRkLnIWOwrMDjrL/z63SMDunK3RAmpKg0vK4Ky4MR3dcBuaLI3OInVjz7gy6YPvRGkOVyvhjVC
ZhoWavloF956GFqPsJLJKfrbCRnch8htumv0KOshR8d4TyCje4xCm+xOVPqM4vDjv6SYqo62lyw7
Z20KA0Gpa1h58alhIv9oN1J+XrBd+YhssLtbrI6cKPDzc9F3uIiMbe8hua0hZGd63ftz5nH0rdl8
tt1hvKyRL9zWonf2q+6yfZ55xBrlpCXBG3cW0jN0/tBCC/pQevZwAcqe3CBJQG1odVm7L0rSCu2l
CB+AjYsLkrfkh0Csi7fJoCNscnJwLjHY8T4Wcuw+hsxljvA2rO0kO3wlurHhNKkw0XbwqvAQTQfe
yZt8kikGhHFbcGcGGMtkPccira/CGgs23xHDA1R1gSSsc49a1eIa+aK10+u0/p13UY0xYgqGt5AL
V6N/J00ncl4cRgAku5oor1Qutyv+RcRb9s3RYbR2TnSG5DVaF6K6kBRs0672PkC1CeY9RJ2KT3Ei
vAuX5ZJUIdLlgqBTh6DIo69BPj+Ffj0SRRBMxDtmqKBoCDf9gF1Jmeb2o8cGvLdw4LiVsVInd01r
8PWeLxCXvnwM6DspsZF92rs6qKvnsczIKqGCqq94NY2ZSoPoUQqo/eCzLJkgd65igKjnOSWDshUd
XvX0j2fJdnJX1ygIOTOrJ7Ao9ILrlD0nVZ4WWy2q+UMrdbWNmsih+GGWsdF6clHSaWw52FBLkwIU
NNmGgyc3yROChF9htX8slhrhNTfZmcSjkT0Dp5s7ZmzDneaw2awwgY4jFFByDNzqAafOVmyI1nXy
nESTKRnJIpsbY+UJhf+zo4bqJmE+uLd0OaldNCk73aAAj/fAG0+agJTNPNafEgZSZyiZX6beffLx
p4a8lpvYAOzt1lC0h9xXjXV2hjYPr3ClKU98sQIXw0wT0jWUeEFi2hRNu7YVHMmJlQ0EckQN22vl
QfoUTobxuWXNWx1KqMReY31G0iiSTdOZWHmuqvjLJ3QJSz3Lu6zXpf0zLGvrApPBicXlzddoLfTF
mKLC21Q+oiU64Paz5uy4dBbpf2TO0t6VUWt7uyoh8thftP8kHBT5O3KWugs1SAXdlCLwbyspE8xh
EI6AAwhItvtEYhXazu4I+BX1za7JJWr3UJElGvzhlTrYir5bmG5xhy9gqomdXevhjOiiv6+ZQuxH
QZzdYcJ59z7OoZZsqqCM+EI1ewksgHvKduvOYYjxd40NzCEPU/cKPgTOttx4+0LDFd4H7lg+AvTL
zTyvwXOEQvUjno2YU6BqFSsWeV7z4ITGKm12oBWmUUdmVB2kf3pU/ycsRlBo9m5/9qJBgZxoVL+Y
/ONAE1URS7PQ5YEJVXuRIvneAcYzXkBvRYpwk/4VNAkGdHMQ3HXY9UGd9uJTEazztpj6YQ9OG1+W
69RgCrzccOFfMuKIv7Srg+Q/ZsxV5y57N7nL+44sPf6VbMKL3BvCm1TN3h4fm+7gtjom/EenzY70
HnnlNTPhuo39Jxicdznns9oqsoCOGis7Q/ZPa2wsm+KPlUBEyGsSH6YyH8JT403dow9WycQlz9Mb
K7bIocj6+r7Cwvbkh9Z6ttnNjqiBopPHZ2c7hcjpPgkmLJDqKrSKw4wjR3XM4+D/cnZeu3UcW5h+
ogY6h9udmBVt2kc3Dcn26ZxzP/18q6s0OKIBaTBXAimSu0OFVetPaY6nPzlOr90Q+wARexZyoix2
S3oL2d5Jo80vfA5OLfEuHEYyKHJUkTZKvmR6T6wclBd9Am27mQOxbk/os9Cw1KgWP5HwJhhPwYIC
M0Yd0cKxwL31Pq0sEP7rCHyFTcZaEvacvQYI/alj0RYt/Iinet8UV3JUCo4+PDpHEgEQQk8VXgPW
CAb5umZj0v0Re1G1zieF1kU76jFMPYKQQIOo9mr3L+am9BtXYwTLPg8VtAwCA+Z5f4EnkuBKGhso
j8+0rzZiBZ3Fr9/lFWkG0ymJvDG/osQr0qsx9ORjGUYtEFxcb+E/Jhhn/Ajn0qqebLegxDMg6C43
rAXa+qO7dHH+5+glzYjElbZb9gk0mnCvc9sSYoPpXWCvnn9HTyrpMgzzcNJndYQBul1HgkdDWmNd
gTdQBnya3uIFZxwqdT/xBtprK/BDqQ67pEnU6WWyqHQusNX4b+KtOKN2O27BBHoPWTX+A2OmINNv
TM3B+/s7WGW3YfGyeF6bPG6mzxQLg6a9i/Ezw3FgRFzlf6UgQ1aO6n0y7roOK9cPmlZa7Vi7k7NB
0Nb+qk7IUbt3RODGKY8xSGdr+C9gv3D+8UCU48LqVdJUw+y0gQqiSuPMJL0CPEexgqpicdGZh7IK
fNRQk+ZRRbFb+v41dtj8sE4Kc4bwwkGLM71VouMHpJvsvSLeJDTwRL4DCWj5zGx2eBTGDtT4UB68
kUKshj+q3kBdOsJG3jqIBWi91GkehIl+QNVNJUU9rGA54YO4CmtJs5ebxRZSXWouggqaJVvHR3WO
aFecTaqr8DzW7x3FLqvpCDxwCmr94MFUbdkAF13GJKoFm6eorqZAMzTcatX6HzjS8cfV8XycLfmz
fYJ3UymLT7haD2kwe7PxULqzg2toFPBoiGiNoH/Z7+O56Zv/jpEf9PkT5+JupsW8gFS0j3sCh3w+
2yabf3XFTXhhnirSNcJHe4Bagu7vYKlimshkpGkolxrT/ONNbbFlwGeDY4BfEpS9woI7XbmePJ6m
Cxltd126JNNDksEteZ0GV/AZ3wx5IIVSe4wYZtJWSdCWs9YiASysf2AgJg1tbQJKvIDR4+PVD/WU
tkqHw1+KHjNIwcqxYcKiA3r+stOgubNEfgtTVD2rzrVXUiL6wJht4DO67bwxxZPGMWFP3X+wWE4l
S9ChJkJK2I0bLwazuGP41L20juqm9Y83gjlqitXM8Zo0Bpi4SwjyXhGRiBpgRnTOCyUAZS+957wg
PAtbmAzkCjctp+IR5H4n/SNOFoIZ+it+F/kdfl8TUsMtxriSahD4mEtBglryjC0U2Pz2MhgwnFFK
yNDrNroT3zaFdE57MAbN2WTUJpU0pjr3dyBDwZdHwBwzPWc5J4eXNfHQbgLw4rbIErKNcttW7grs
43fzzBkFPX9qtqcS/GV9XcEPhm/NZiJkeWqijOW/9CvRPAxIajOuYgF3Hs6xh2ETzO9sizBqB1Nb
v+QsC+ZvRAWbLatzlObVbUJgMn/h1JZ9rYUms5zzPrKKTwRuT3BmVqfn8Dz0Xe6+pjumhc8Z6QTe
rec85n9Ua8no94IzE6zEDjMmlZFhJTvv3MU8mrRcjdmkzaAmXUdWttxlh+qO/y/hTtnYemTyRO1y
ZKHQ4C3mcdJem4/DO0ouhiQh3ULhgCBDBw4hd+XTvAszzy5eemat92UJAJb+alJK6W+FN8pBv7dh
ZXvfJ+1BSVNdoCE2PXY7vyux5L9DnmqPnzB+jKuvuHcQm3IqtwmHQRT+MIKys1qPdMsyPxYnODhy
Oaih5/1uq0LJwgtqt+U8ePR/22gBnVCPqC+wPe1OKNi3mLHA8XH9M8hqHq01NAlPCqdhITfuB5ys
epRqxy6iwONJ1asru70dwszEIISGCt9cYlMAyIUM3fWjWqP1Nr8FOW3WqNgcEqYaAqrOJmz9FbdR
W7b6WvWpZzfhsdpbIIxY8tXZ5C5J35Teb2opg1mTMyd0F7QMTeDGQTVQBEY1xvfL1stCU42D/CCG
rDRsY1Qn3bfJbmUi0feSS7TWTWZqO4NCTe+J85H1sq8AOzC5WSkCSFpqqWKhEqtGcJHJTzRdKzev
uDRQdmX72ReO66xftb02zQP+KtUKZV8txPjub8yD3bMEQCPsYpDu4xxnXFwUbfK61HjBul3oYnm2
LCyJDuqx/RULKMiY2ErWKGXOSRHR2qWeb4rcD65YEWwsJ92ah17wMPulrAS0BqXmSVBQjw9biwUZ
axK7D7GueC9mrPSV78sAV3jtdz7GFgsmOkdw+/LbEmaHPuiYPEFqyqDXL9uH3rO/NkImJrm9T2S5
8ZdYtuesGoTUFDSBVHjCiFw/Iow4uEaAgbiKcgwmi+nC+kX10R97nLsX89Tfx1k9OKIVt5uyfKT9
GXb9nTUg16o/1JG/riDbZITxD13+woT/G9DNmR/JFCRB4WmGggD9bnLhaUbhqXDKzM/v0cgJmWZH
JM9VOm4vsxzRnYxW32yctD1j7NSOfw2l1dDKdnq3crOLZ85bsNwsaxOowARC5sngLczEIeNLiOZI
NATxBs1x+McvKR8/+seWQ7LVsX8fTf6EAygXh60KapJB0QM0AAFqKQ9w7WqpAFrcOiiCitnjdWpU
XW1efN93khM2tjbVrQb35maXgHgDsLZp72nyAzo9NjCAuDQ8ing/7mjuhoNzfVW65WU2OFJeEOsj
InoHqZujKYae6UrYvSb2AtmJxDIKCbC0f8c3by+j26xmsh7GakLX6Tw68UuSGeuektka2k33ZbDW
pbs2qBkI0cTUxuUudKWDAb+8/6wyAmf8BmX/GF4H4JIkBHE2D0VEvEp1xYsy41mZLk5kHmCQEVOY
rb47MxVanz7Qx0xV4WYXy6KkH2DRk+XQAzOWsjM1Uy8zNI9T8evLVkB0LHAVW2AIQ0HNeyOHCAdi
PeQx55Q+ZbikBxlnciOcED72SS2LA4JY2ah6tlL+YoW3JF/ZNcZRKNJmf+UPa2DIGOAnpBgCHZwI
zvoyCVoTWST9SNfk6PKxKLpucN41FH2oO+vckL9psQXzewmZjfl4JnkQD+TLCqmWPz3jLAb9caw4
QzUPtb8lmODW2BnyhsPVhol8JmGRxIcrjl4LnnCqjNYgfd1DpAsfZsPJguHyHflCzcWbsJQ+qqNo
4cKaowxWOyJ+bLJ5Y04+cAVjCJmnobFfCbq+IWZp4ZpvbmH3X/EyEDKMLndpwvS8QLCtdMJJbhsY
SHrM9K0tQO8CaZlv4tcE/fMujDBTIfcPPLF4SWenphyjKpNps9ox8yDElov71M8ViqDMFByzZRri
ryGz11xYTohKGQJ/wimmh8iLH92xt9FKFyLdRjNyuQaOudcNbvwO7p33eszokwds1eMAMoAWP+hl
P1Owuad4mRCjTa5KH5M26D545ddl1oN/qBNp0kDvY6fO05FnpjZ5PacRNKp750yc3zoFzG1WgH7i
NCPfmotbg+vL9KAXbKNchKTKzWfwqrX8rWrzlHGAd74oDHFLklo43BxZdTXk527oUoAV1damIOZ6
bGTL0Ut2rtb2yUwnvpnPy1E75HnDVwp/ztLYbe+mZXcW66E9qu8wd3c+xGgdpD9PaWax8l2nDjpN
flMPWg05vL5dnpH6lj0XUt8EPAI2ALOSvfP725xs2dySfpCXb7or/SYM3uQotQ+GrKbORHlPJVWz
VRMbkk6Gf9p2MhzoMDqpT951ArJFG5+Wk0nogiKkqPfgjKG8dNMb2OX7MJFLDw5QVZfceiOPoLTw
UVGxyl6sv6J9IK9IUw44EMoGbQ1eGsIZDt3Eg6qgJkU34CaW375TCdNR9v5iJUzQZn/Eyh2wzupl
+ehhXUrFTK+Fz9PSEX3JY7vSAujrRnZhJ+3T/TWNofUJkwqQjxLqKIGg6cpQV/uArxoa9CgPUdq+
IwC4DQ5GwtXV3FZyKlHou6IN4Ggng9ZUR1Jh6PK8E7uRk5hWYc5WIH2UaFvICXjaewTL0DBob0A1
mqdVXgamtsK/buhg80GatFiFgTBc9KEXNyoZjZqTO02tzM8Jpjx/U45rci1HDaOrxTkiHYNqEvJP
453GeIHAdNJzi/MX1TiKCFn8x6NiU02bxCEBOT97dAeD5ERgXMO74TB69IbUSK4Mhi2HpAO/X1Zb
8EhV7OqtG3E5Vabbr8dpKEUARRmmmLiKKdnR1WDA+EdrxD6ot8AEUuSpKmpwF5alSlX6idsKsy5X
K0WRT3NLb5TyJjYeLaVDswlbKF6mBMmeLN6KK+d4R7dMjXX97DDFWflg1W7RM07Vmmt2kNvJgTnm
hBKuOpjR8mpV+RTH6EK/1YTUQetkIZPXq9pdZoYFF20ytYdqvrDZ4stDgYfL4j5ATEin4l2AAeK+
nMkLjiyqHjnOEOYhLAdVaoMpDAweTz05Zw/b7Qaf2uxJAIjJOhsvAbZv7GHYxApQrPtznpMf8yLG
GvWVn6fWYyPfhP9FftT+6kTi+MZR75D20riR9V0dBUK1yutHDd3qaGHQxeKtB/4gXJpgjVN7fQlp
J/ru2VcSbMumlsdrDNyQPc5VJ/HdNvEIfdILEJRoqUtU/0sdgIwV4sALIg3Lo0c8OUsT6k2kwqKw
K8C2juPvD6RsO6uOSYf5Lct1Sh4Oj2hwCjcoa/C9MhJH7IFv22fd0dRHes5iUuvrr0y4nvyIliTj
vykvkGnKKVENB93CRI+89f0rdGLouxW+vetH3XLBrX8MbCjMq3lLfUMeKSjcQVU5BrIinaFEHHl4
tVqr6FdSxVInku6bOcYw3KmZ0q/hMrxULN/NR47t1fYeH3y0gid3dRhlkC9FIwWNPmBS6N1RCRo0
kXpAA8pikHUcU6yrnw57Pz9abUWtcoOi3c9IOoxk4B71uheQP8F+gAWb7Hqda0rZ0/utVDjtUaNh
OSgble6nNBzqeH1zP8tU1Uclx1+kbCASRpQMerEK6lgEen1cyuG0VpVb44XCmk8r+j3knEKJ5CuE
ZU5IpuCCrK2lyjzcEAq7Eymf5YU4YsPHjwt6TPpqB7QMHDD91RBFJMiy3FBCjL3Z38EBDgmfo0cn
/LvSChzmJcw4vvDl8M/jY5LIID2a42EDW/ibsxsWd8UkFm7+cjQOVS9Pk2qLYxIFOa1/DqWdK2VG
j5MsL1t4zjIFqxp45zLiEcc/XcdSxkY9LFIko7oRHhD9UqIyCL7CuYqjpypMSPmVRXRXlZQmhlM5
Hn/ThDpEF1KVNXWF3+ZC9FNJK+eC5AJu09kBtaGRsPt0me4XbwwoHfVZ0gEW5lJUfWAdR/xpsio7
uWJJ7Y7FZ7rLUpjDzZIhEJowLBt4YgAjNENRwYe4PNOz6qADHE2LtDT8jh8cD04j7msu963OzI3r
Hh2yAhllcyKeUhZ3zbTSkyIg3pZJRU+X2eci7uTBwFGV2m9wyfXMzj0RGwEzs3AG+uW6AaE2AC3U
idYhma4VUc0Zmb9qkdItZ1M1j304mrzCVD3ccA3we/6EEEIOA/WeyTl0bSrpKSyTk7iEkuB5u82v
BG04KydKMras9XG3kH9QM/k4ze0vLaqX1Xs3EoE34POWe9gQkpa89iY11C0oajv/NBawa/w7fN9m
3LWr2EomLHgwiQ2o3fud7CTcyLbuH/Q3zbxeDLE/fsdRG9NHv8UjY/pjQEHhhhcEc2lON2jfneDa
xjSH7vY5aP2LdKOslyEP6u5p7iBFEf1QchL/sOED6zzUW40tYs0w+q9nAOu+lv5EQjpW3Du4Zl5t
GBYnUKcem6Wb/jTbrm/eBZYTV3fxzPXBonKGLW/uCjs0SLYZdtu9o+eXTqScMbZulR1v5l3bmMv+
ZJPaeyma3IYZ1NgBdUHC8gvdxI2a7TR6kTddzGWF/+UMKY7QHjkbdGo431nPuG4TwdJC7vJvI7De
JOmES/MUZuVu9jd3iEbiIaYQAV92c8uFgMYla4zpxYA9XG7UsTY5KKcMCHA1CLqIl8JBqEcORQBa
azQkPU17Tx4PNPN8wEsPCLt313OToQjKcfTcUayeUtYH/2IyDbDwComdfY6p8G0KbYznA4KG+iwb
/ZND0ta6X2Ywq+V92eCq/rXBl7//FM2ptzzhMzY1N1z67BopJTmaRAJUZ8ZeP79v8YJoHzo6nu5L
VA6N8eQ1+PX+FbIot38RSeHn9DgxgN6+VDt8p+KKsnZ259MwIQ6kM4wV5je/xAXDgKj4R8qbSHDh
VX3sFq9sSrjdEWjDY+NOR3qN/p4xqgOn+eLtlFc00aaVOlyLa1TjMLCSxHiGGWP7HyDJ8GROvRtt
jQOPvaBCgBLMmSHbKqzJE6AXEgeryaSL2qhl2YDEwlRt1UahC2VV4tvHUkSIbTj/EdJp53CgSqQm
IeyMULmjw2orCZbib+LuRg94JdmweAEJpIRSfyRX+CWrn9Tm6q+Q8Cm7Htor4AiNZaBAXEJmGPMg
3i7rIavTG45qeSqINHbs7libHdhmZyjUMvGnhla2RGCQ8PlgYLrq/R7PXW+G71d3J+nrWowSNJxl
2FUv+MvD9PtnQE1G1tR4FKL/98wmxdFqdaxuQ9g0zW9jG8b1t2ws/PjvBYuj6WE1Z7P6OJaj2/xX
wZvqbjfddxrE+2MxIk7AGRkDdJg98n9swKChfEXdVGzXhu7iFN7QiyYrYY9pLBt1oXCv7KhKEm7S
hsOBuUpWP3tT3oZ32zpCzYxNG8no+84iTos0GdBoVDOTx3GCsK7GWgZKChJo3/sOrsR/4kkJxevs
Q6TERbIoxN/ZGQscsb7apZ1bxl0zlFnSzJ8CItuMgJQVFrBofkrpXvmzcWbDJ5rVxMI7S1Bdn7t2
Jsh1JWukvU5913cnSFM2/picOJt37Rp1kJ+2JckpAbywuGWURURX4tt4F40EgXAigCl3w+rF/lyY
Rme+GwAKLyjHiCMfyvI/uP96r2PYUntg1f4Xm8/YXkhQ2a5x5GHXD/OQDy0ll4kmIszYHq/wf+aM
Htw957rmU0oX810FTfoxzOf5Oi0RE3Gkv+z+3WK/UV8GlNV42M7l+heR5PxnuNs4LS/D1H7rktbu
nzc4QJeAZsrn3gv7p8XM3WcEKxggY1eZbjfbq7p3vrfm3zaU1+9Z3Urecu6mNOUq5/e07Y37gHAj
VP3NNt/bpbUQAs0h2/yC5otVrWyb8Q/KkORx4OVjbhs3kxNcErieDzbd77/pQa+PZKensD76yKxP
QBA8vKIdiDCswsJ7sTnm1XCZyU04E3NPK7rvMzrklj/7xOZS6Z0yYC3/wfP2rEAPGyY5ZDB7+LbX
FQykxMaU9SRR4vAoSlx3NztzT3Zudi9QrEGL66C0i0vOAQncrmsegop4ptxyluecsNk/Q7MJvkwk
7PyVpcX0CPPReb+sFqMs8uNb1Nom/KXSfbSXoQjPI3379WSbcf9oWXbzH/Y2doZ5H4r/GJZb39KE
ecdR7/eJeL8/Y85D2Kks+YfajKrbaI/RneeZ681xVvOLXdnpa5x5/tmLiozExz3+lOZwdwKMcUFi
J/JDjdrv3tWuw5KaGel8gWFXdXdOFWR/r41hfR5CrMavxWz2f8F9xQwNZiMNQJc80PbUFgkrS9xa
67nrieZAo7WBVBtF+y4cV5LyzMmuqgtB9w5EUzOb7wI/WL7iq5w0lzoZzLPtxjPEkNV9ysnIePHY
45/2ZII3mG7eZ6vuytuUxzgfVWv04NXY+Z+mkRSQB7ibU3JlXWo+h9OWPDcdco1rSwX3cUmy5W+7
HRMA6Fmc3528HfoLN+J8dkS2/8FckS+BROeheW5JUXjhY7G/TUhhRDFU/VUa5E78hsE9ljX8xi0U
fOC/GXvmV7zm6vjeNGZ/+j3aIDN5L+GyBkF65fi9R/5vHgEQuAPifzVDor8r3RRCL04PAKgSqky0
IPbNJK1aznXfaAWjKCc76f1eJMVIcB00/AfoOS2hSyMed9+2bYxwrw7JkPFeE8JP8+kUWMw21hab
ljGVHf4v1XvTtKuCjZ8JaRIQWmyGH+1k9KRIbfP3WbEXMIlGAbr27BG6Mvt72WPsT4zIFLysZm6C
RDco756XLQHarWdMUu7sLds/NGO/ELxZeMOHLI/cpjxjEpbi/LfWUNJOuQnAfr+hVWvOJP7UPGmH
Df6OdbczHxgGpfMhJ3li/6Xs+UcuvpguuR7sP7Qm0EwgnPyoArDbjXCOoFk/EPocre0/AGtEh7xi
VVQVmGX+XzvND4p8/ENOvfOjwMSz4SHbDE6SzFGcijvLjx/mriQONQjcPqQkVdn4+eJDwrKQem3L
Suml7rw29xXBMsjhCs+EsJEkLRnMgM6T/NOWccMPaqDPMYkF/qzk/9gKb/Jzh52WF2Ot6J2B63CR
RHPh+v4X354cvpej+eFchDmIoDbTiKN9+uQiDYVKPi7Md/syAVjwkwjVdi4jpLthfLYY1tJzyqdp
fmUVyvf1OucwFmE3YpTuxKdMXShBDHJjwWrLL5NrGpTvMJOPGZDV0nv8+XbfTbk9jhWrCe/NIZvh
om24amyG+vjm9UkUlb/X6kEs7OLr9gdzNySwxLbGyXTe46M2Z9tjBSnNn26Mbs/tnvx1wELsY4L5
CDdQu0AW2Mj3Rcozy4ZKDtppxNZdE7E0w1m733BL5rZm1LR+de+tQ+umVw+wBucUYubNMoMHR3PU
vqR23E0FmS5Lxwvbkdlm5gM28dkefyhdP7PyW0OgRryfQZ6k75iWCxYdH2PqE/9LXIZyKZlTe7gp
FRz1UVvod8CkGuRPti4VzSfdUorMwseipC6WIW2v9Kx3x3kHuT4kYDniHIoFqVNYO6Wh0SdyfTue
GbhiWhGUv/hBDsG8cmOVW8ZEg7CW02BiOeJc0qGQBm2IGpA7bzzMePUQMtAt8mLs2oom4xqPFOcE
YmNV1afXtnE7HiJO/gMjdJjIrTXuixhQp75oOyHOdJYZP2am6QTrPbZ6+CtdEvKyhuTFnG386zDB
TyC93hVbNk/Bu9bs1jX9DcC0Aj+xfQIOCZ3GNIWn0QYTQOIDnl6MzIesBZKDpx9y5jBPs7NF7pm0
otF6HpQpJP57CBhf1jHvvHsjj0gQTWx38LP3OWw9rnHKvJZf/cV8PgRh/yMyQCaPgIhZ7bhoDXzM
cn6cz3w6ppFr2XyY0eURh7ND6TUcEHh49/WpqxuCP07O6NPqPivPPnoJ0sMNlY3nlk6WV+EcQsIs
ikPbb+HrvxqYGIbJn0vM0KGr4PhGhDZb+ZcUADj+HXkgkAXx98YStrmgNzbq4MQmQWH0sLaDydMl
W8IHscLRUT5P26TCjgE6XL2YpiFMAPFY3ZWxq8ef4OdSNAG+e7KA9q3umrrwd6tTa88Y5iWLUeCp
RUuWghMCdusgpSHXSM5RFclcMqLHQVxmtM9bl9clnmwnmG4RYzkH346DK15mSzs+lRY5Y9H3X9xs
4lrhWY+MWOKeuznYugvCGpd/qCRHsuR3K1jqPzTCkTjtXLW31fGqGZWOwajHb1EJLlMbtj/UiMMw
SPszIncRD0baR3H/fm8LPE2hKhctPoZ1HnW0QOG9HPZKzZBmTfVEnbo2BB/7m0g5taKTDJHYyAhl
qSZphrB2Vk3y3vdRVzE622gesfLRak7tHZgThbN3H0CiPKu7RzgjXkZ2t0kvEsmx08cXb8ZfAs4E
1jL8urZAjO1DStrVEIVIdFM+T1rVZbeIF4HLgJGDFvQlxsOVuqjz8/8Mlpw7r/ZA0A99+wI5IQzb
5LCXiRhym4ODr4G93ePPZ8KPCmIcG0wHR2g+B3O7wLL/FaMgOk2s5vd3CZouGortoepXrEANCmjX
Ck3F+PnH/6hZ5eNtGjwMV5oukUcH7800nEF9G3I/13ca3dY0KC1dVdh7klXSo0MVJJNKNwT/X6T+
tnza/y4KTEhM4DzLcR1E8eRU/bgoYIwSCAyY89rcaYMBNDJIqRQzVgPTOE/V4OTLdW6bhrkSLaIV
SzOgXvyyFIdBj1YMmeIg/5BSTlT+ibwDAfVIqhSnKNUQQMMnmrEJ4Cb7OjVhUs2fiqKWLU0bcWVs
wH51TVi4qal//tSxI3lzp2xGOJSwnmNuhnnMW72sC2SM/HVM3tdJg8PYlXIkrJsbpQjD/jpgCMG8
oAUhOw1sUB9RoVrCoyZtqxBeLjtY9WCHXeHlEA6maXoeqeDrW+x7Ob/LdFkxuHbmtD4pmFF36RUm
M5XwGLyLZkspxmngYg6KV2ZUyadqLoMV59L/5RgI9HEeDIS825WWkjypcOrlj/hTi08ACaOpBbxg
j3RKKrcqpLPP5kHDtVbQYY71AHZyGA5bzGHIQYJwdksukKOxmMLa0IRLKDt0hXKTJf49y6PtDaca
q4Lt2YaiQq85NIyeDbycy8P+dk2cDWo2BwmSDkFkUTnfNNtLgcLmkuK38NGBllR8RtcJOUopcdeK
jj/IhZhXytAunH6/TTBlm+oaKdvyYjxof9tkDAtFF6+hfVLSYd2OQnYogEBYEYXYPM4L+11zAfOg
x9QYRZgu68kkw3CfnpK9ElrFkEfCJ1E8edckog34sYRRCz1Cgfyacdh3YDLk41llAlVU80HH1RaI
V8HseeOW0X0dgSBvj7lCn/UFB50lJJSxD8Wie9hCWcY5ngliVdpDHBCKS/BuL/BQs8XumYSAybBP
Tc5pfnpP3Ag+3nchLYXSvhHz5oKmLYUrQAoqhYTr2tTDI3VtplwrsmJNJgJBpi0zbnZGswSzoyYQ
kuwIx5kZmCf0OJKP2by0Sf9gw0FIH1JcyynsWprVfIAm15iGm/Pb7Pgd9eAWgQB8m1vmMkeczEwM
MDGNFukqJnTmGshuC+KaC7MaNlX7Xj9M28AXp7+Gk9Xu440lPWSB73dDSkD967Y5DeCaDv/pZmcU
AknzPg56bP8iRU90Al8AFg1YjavY/JzXES7Vpy2rVrq6ioqg4Sc2SYaY/kIjPzgOyFsf3RU6k6al
ay+rwjIgrd9bdriP5JxsVgtlHwpiaH5u8TMpqKE9u8ctPPZtcTdsDE7bzpOXWCB7Z82L1pPRzOpg
Dk5tl1hGe9Gc3ES9MIBYGWQKV4larLlA5KaSHsF2GtRYm2DJPixbTpYOqgQBeDbO6clRjegqoVTI
u+olzqXJgnTDayfzuvOAyDb+jBjSWszHzq7p/19BppaFbgM6GIaOt/QtcfLrtOKM/K5pagEO0eMX
Ix1Xf5rqb+WxjCxMS9YD9v52RRyW7QF4NRzkZI9DpHBULetdkCa4/Et6Ylo8trbhdu2lbMxkjt6N
HEIZkyPndZahPPQ7+E6L8ugwNigETG+PsYgzgkKNVcvWHHcEfOlZ22XNs3lQnZSzrGYFsHEJSmax
oOD0VUedrNTbMgm6p3lvRT8J05SkM1naKKeED6+f3j4aA7ectJ05PeztEH7ApdFLEAcoNYJiWS9H
nVnFrfwmBJnJosAEg7HNa2OVEIjw7o5nuIGV0Wc1qk7XDvP2M0rWnV8oqDMAootpSoLpESBfiBti
0MJ1xwAtzMgi7oX+of2hNNTt1KUldD1/jb666NOLF9cuIIWeRn/rkpmAoAEN8EdrTWd/zonkOqbZ
Yiyx0A2zpd9RtZ3WvM+s8gNNqRRXAFgwx1yeQ0iZ1UvWFDKCHX8Q1mqmpAJYa5sYYvc2Rzfzuy1z
sOOvZxf0pFNhtrZzJNSoJjfZiW5BhuNAEp0UiarzJjiWCB6F11Ogx2ApSLhblhCFP/QZcoXiyacO
hysTRzBRg4+dRTJ5Bdk9kv/T5birqDbEvRVzRfKSnZfh6xYEIfo1RanQ16PpMIowshKa3Tqf9Pua
FIfcQl3KuZg2gCELdoopnEQq5FjZjzfwNqw5XrSRLMhlJ8ukcped21QG6FID9Tmfmgh1pQe4jrH1
P4lQQb/FmfiHwZ6DZL0e7iGpYn7D8pQ1ZlAsTJbn4yGz9AMzhznN8+W5qgCq8vt25ZyLb3rgo6I4
ewMsoOXO1ziPYsQnksbxjbhb0Jwt2ptQdGaH+EvfoGYJOorqRade4G5F5tFLjCJcacqH3i4JhpZP
9uzI5enrFbuaFiHImIddIRIfKUA6JXyA72gK9u9jPl1/mBUBfFZoKoCZHFhKBUho+cykNkhNNUD4
LPWLJiplPcp73JNwR2BK6I5BV7TS2PHqWTgDiTcePBsfNhnTPK8EJNaCNPAlgXQLtQLuh31Lf7B9
NVdndxE1M+qCYMO9vZuAfsKbbYSC3HtKBaSr+dxOhOZP5xX6sL0cxpCVYpFpZUmJYQPbfuCXQnLW
IhnFwM7WeIi9h4FV01wfbRxA8bTU960HkX4Y30kscIDl5Sgasgao9e3rRTgKmIbOaaQQ8/NLsmCl
RBljYWgenFMbk9kHe4b9GN8WVfzVk7ezcW+enVfN0zq2RlA+ez0iLMBVr4uXfzDEYbG8lDF8GJeT
VRf4X1y+SS2remgEejvOcC160J7gVI+edLcSKn9+i16ztNLC0JL+BeMi5NfiSV6NnYQ0hgYnBGA7
7VUPF+E0h8HChzCqe5oVbhPXY/SC2jeX/hVcOv5i75XyT+RmGNxiQ+PG61dnBgT4smA7zY1p8hy9
XS4RszAud3QmDtjwhqk07ZOf20X7O8IL6dM5fSh9umFfZeSqthEFxMAXulGUqDZg27cyKacMhInY
NDcWhv7PzxNvTxOwPbBDwfKHQxOnueO08T9+LGnZ9wgoGucdsebEdTMhSFwEgTqwUVeNu8Fe9gbK
Rz7nTv6kxt3Pr+JfZ0lMFyOxiaP/xVt5680SmKnhu8Zgv4SHfklPnSJlNEAbPc61+UqI83anSYSV
0kikqjL6+cW8MYqxLSzzcP6B72KR1YEnzI9HyTxuxm7w4vkl9VaRa60zVRYrzEES1YoNOAFo/u9+
/sH/ehceKLrlUOXTFidk+c2J2h5Dkkwid3rx1IYbIJrGqVsbqk1uh7ugrgXmbIrQlSWqbv/5Zby9
fxoLsroHFg+Bg/Rb70DwLpLqkc+/EFKhupapsO9pYQu3jWO/yDT0Wf7nn2z9mHyEEZrYK5q2izEa
qEDw9myLoCrB+jk2nlOlCSmDmHPPNcy7tkdEeuinNDlpVWqdKexkPdYcGRe2Z/yb1UJr+JUl1Nsh
alsBz8KjURFZWBi9bXf4EEwwVIvNZ33C1my28dAKqiGqpA7f2XtKLeMpFcwvntPbboeNcRvWkTaq
H9Q/XNOPQ7T3kdd7LiguuJG7Y+GsCFvw2Wbz05aMnTshzB0D82tZ+NKOtpy+tr52Ewb5yTnqyEug
DZ0EEWoXby5hkvzCL/NHk0KPNA0idp3Agb4UWJjyv7GX6/xuszyk+veOhfXuN80AHKEw/Mqv7E1E
kEf3C7oFIXmOD9cZNOLNszBjk+NBt7vPSxWGe/qH4/VjWzzgL+LiCsTOwdIZkDBW/WnzLuj+rHMe
UU6NyQqD4d0a4DuwXEnNngmh145LS4nsi9QycQn7QlWI2F+rgbjz2BhvP3+fbyc+/h6uFxLhiw+L
5/7LXJT1ecYFPwpevifNqGnd4nrCgq/EFuGhDST5CT6ntVceL/XnF+H9mBTEg7QdhlUYsPDh5vov
O1b20Fl639tLjmyOTW3uhibsX6I5KuPXZF0NXHtIrIfI9XFXHNxCJYZlykWpwL3MfTcG3tYWd0iy
Tbgj8ZgUX1PDIiLEOfmDNWMTGU7UttmduwFgcyhJxEJrseyEXhyNYHAvKLGy7emyt6vo4xF2Ywbi
5K57y02yzrDV2Plh1n+LfKIPg+9ek7qvx5Bo+JPTQvwRLMQQkVRBUYC7UAOFqrOhAxSmGD4we8KQ
8k0vrT5iSeNzEkZehmeTMwf9fKUj7wykoQOwpDSh52KDmn9nzp3RJtxBOk3VXaGkWUk4CAeotNM0
Na8BMeRFezHRAYzjY9+lOO1eaR+k5uvP3571rzFE/gYrlOnBVkPN93bXCkL2A3j52Yvuqbfq9qmZ
OEk+0pBEWUS40lJGYJ6Kme0pf3PdvOxUzhPMdGnQmXshdvg7cDBfKXKSvu0KEK/53VxxGVogjoZ+
/CvI9i1i6wPXYhEnCI+Fwelbs12HHDfa5Wb/zCmq9eq/0N4RA3tTLGQdbKRnKswnxP5wZUQrpzaI
dIYdY/5qdrzpugY4VPrkjPiRbwW0mt8saDM08T4A1HsOdgNQnS5qXDnJxVgPvef/Vx0SmDCcPQfc
OpD8sMPQ7n9KM9AZCFC5Vz1r6FKXjZ0qCgm2y6hQWWmxdvtFk/ktssASgMg/ClmbafL/qygs5k4M
G5f2OUvzgIWm4sTnf/n++WWAQfSHIBoE44st/O5+ld/xr893aFjBxZN2vstG8mZJr8stHbfQSp+0
V//CgiAHuR9iRCrLE51Ep0TRP59N/7oAXjOkYB+PXQ4aLM8/7q8+PUufjL3hEQfdY/Vwj5Od3mYT
2LCyLnu0C7I7D25v8MfPP19u8H/RjBAmJhWQ+IFymP3XhlCsi0s2UrI95Swu+2/kreMalg5+TGeB
i+6N4ebbpFf9YpDbb+svas7/Q915LceNZdv2VzrqHXXhzYmufgDS0YuikXlBkCIF7z2+/oydQFWL
qbrUrcfb0REKlchEwm2z1pxjMo46EEhZg/LMnZx3Ymi9NmdFfUHURVh115ZeFtOjk9XxfLa27fNE
KbRPrVKL/jl9IbHHWqf3yFdjUXSt4o7dUmMB6J09shuoM+1qNRMlllUXQCdFjPB0QTOeIRxIwmzU
a0wtaMgQAxcP9G+F9uL9y3q6hoNEzYOtMxlQIxBz3dvb6qN3GqFHxBet04MacRF1R4nlklNXJxVI
iqQ38HMtYSTGRG3+uSPVpQftgESuM39xk43Tm8y15jbb4lvRRDvd9AwpAm2UZ/HFIkeNjqa2ZQ25
1J7eP/mfD8fIRcsI8Z0lY5E5ubdxBG/F6WfjPBBcz+c/vchpz1K5XQTtvzjgT0szJl22UQxiZEmS
uX56yKbxR0HRqM5XM9PCGhgD7KkAOgbR4BHBbn16EU5IIhUU9SbwpWu1Q/CZ7kjt8uX6AqJGQv1u
LZGtCR9GIAs7zeIeHY/m5cV8BPYA8S5RhkSNfDDmrk3x6/KpdEoMQbQgqsWfRN+kXCy6zPIWj/BK
nRCh4/zIonldrGSr1czoeuEYsKJMtOzbMKgpzNjdIvjNB1F2iiEFUw8sfLhet9GyhsNoBS+o6TOR
K5L1GJ4eLSUSyzoeKPFGhHUfzTIa1Iq+kkeuB/qjaOn29Lkk3H2zlYttGIkWwqtTE9bCQdbtRxHk
BrWwvuzEKfH+cOTlOjSxKYrUqDNF+WblZ6B1FoarVXK87F1Ssdl8ngC3NTu7lvSgdYdaqidz32Qk
cThncTWTgLZUBGR5gOaCMXbA9LkzAjLfPiwXa90WrcNxDDmcPeNarVkr1AUgtflx7VZTTDva/Y+F
hqUgSUVHFCeP7Gk5N+Qp3vvE1UyKt6By1z2nrTriYloVEdXYUpYGHFwIEToZHSubyxVYfmldUuu5
Hum3Ka7QHs4JZTWdVQ21s/I7q0s7dqF+xOPTIpRGTZBGrRtwuQkUyaCAEl+/9CP9XBH2K2lxpaJE
qPNdyWvlmOeZWg7OBaTGpruPCS0km4aitjE7m2VZ4gh0c76DzNhkNOHIqws0+CS6TnUKfmL2hMQq
sryWKr9ZbXu5FK6vFWazcFRwlUkBEH2AzL1rKuBGtW2RJkRxuPwnymZtEsvGfnWi5xQvHKSRChEd
n+ellI71u9VugsQc0mmzVn5XqQAWalHtXGuffgeO+BkKACZ7l2SORL+uZYg9ePfnLpkfFsuRVmFD
es0w9ZHfGMZzaDwuVmwaul33jbKJoj/Sie27G/Jas1LdAbySpkdLn3GN3gA3EvZkA+M1rbfEGOYG
jHE8K026aZbm41qWJu5O+KWh4gq7/oqZsCiS8rCyKzcVdm5lXNBCsGh2zbu1A81oKIT8cwbTt7+1
7KSVaHgsZd3VFFkvo8C6gHMmU48+oU5X4tvlse7MkVc2Ob64PQyrChxub6tNscX9Lh7DpUPuSxTZ
D6WkAlXw+kVDtBQFElKKeDAX52CsqrEhw2AmaHHelCAJKEyvLKYVjmXGQAPrLT5co6NumGKkQGda
+/21lWjBgKRs5TjnY8hku57p8ojZk4lPcnUWLRa8FSC1vOoJufXSJziVvbZ1lqFrbTit3qvlxWmP
2BL5WFFfL9OfTuQYmC6+5MUyvJTqqS8KWtJieVy4KquRSocazthDvmogP44tqwuMjygbeYFwdVTt
XZmpqG8Lzegz6sZLZX1pi5j2KJ5GrOUYI/craGceyVegJc6VcYLN0rpZzZr6Ul5f4VkOVXOGQyFI
rJ7X5NnV6FajqGKABzqLV2Kh1sihIir7lRIa4ZURFeaM524ZKKPctxlEs7EweO6SIpQT9LWORBak
60g6DuxqwT4My+cdISe1Nk32A6HV3F3Xx0WPbZkMLwW997rFXG7Nn8/2cdRruAoM8qvzbxkp1WPt
RLFrIXxikhWzwMqUW3rGf/oej17Z1b0aQMCdH/vOFD+9zhJrg3dhkazDw1LOXAkBq71tNSjWaGd4
LnNIfWkagI2LovnRqSSI2cjr2AB3Xi7VgvuiLMb9xQQDGE9nlU70nth+hcs++M/MpaNZ5q+HDa9i
uBkmpPEgyDHu8/Pasulfe0E5JX++/+KjXm+QvFhnVXDUc/Qxxv2FQGWd5nSrZU0z2LPow6x1k6Q4
MqabBc80LeYjXHp0Ha40lhl0SFb/bLuMKyWuKSatTrQ9pS3qR0MuaK23osHGOp0u0udy8S/jaJzE
MmH5m7LgPcbl6MvaDRGL2DisAqiEpEKeo4QBVUzGXc7DRxaVULFYSyoHO85MuYole5IvKyxX9HdK
fDlfa1JVwk8BHU2Q35QYpNc0xg+2RH+li0l17YSVCN6YENfi+QIDWGg6eQytlMButeeJ1ZbYFYe2
kET8CwE8lAT9wMkTbSeZqA0LLAJHP3CjH8FCejmIVhnVaT21PSI4/CDfmJQau2bbyTLpsNt2AdYv
j62jHYPx1pXAOt2T4MsIcBZVaofmkODyOXe8oMIEEHpYozVp3qVYAngQFh/lOiCvC8f1QV8cR0oy
ibXF2hQEcIS3ed0hrmSjVb7hSKTswThbiGzrGrdbFlWrsEhVNaFxgWoiDMRkDYlRZ+FjGblqsNAi
VF6Ms0j9Ox6YuTHD8a6l6dlCzVzCOupFDuur7OYKN1ZA0pHXeHS8rYKHleGtr5/I+pBPhIwmqrDZ
4rBeBUkL8grPoLB6yUwFfKuGxijvwjIfLQ406UghC5fRaVk81cvycGUXre3GYGnuLnTGpd24Pp6L
tXRBJpjLgnQp8jTLyhaFs0mcex9iwEXXiQyGK8kgT83oLAZrw4seSbaIqV2e5pVaEC/vXCyk1AIR
1muoSOsGwZJ1Zrd5VUTYonxTf86Wm10cCUZtTEwf0XohwrZbzZRFl1frg6Dp7/2gz42CLAKRQJfa
ltAgsQUQXe5FRiLFR6+ysfRBqdBkKeo1CBsqpDed1bS3Nn6nxgAEu4t8cl/wXC58QDrpYlEdL0ot
heUF979qIFQUH+Qh0hSkTgtZz1woXstFWt8xBPpz3W1sO5pT82wtVkjB0CaKF+B8C023ivtjsZlZ
MsGI1zMYYUOS6R7SGl6UdFpqCAEbxwHe4FpTkMLzW7/0nz7/URLPosKUzJOzXuQ1eogZuqh0T2ic
wvG6WXQrUOvB/mzZhIxFudExODfxl/e3d6c1CsdWLRIZ6I8ZNgGrp0W62TDHIgry9DxLS2TgK6B1
pdJMS89sZc38owNriB4xj9Cjo8dBm+y0FJcmWlvZxRyex2lY2c8TOwULO0FJJCjRiJU0Zvk2h7LA
MP/+gY9lnx/KMpTH2dDaOh06+iuESJxElUiSrdV8enjIh6m09TOKkq0ZnDuEniIWp6/eWfYeI3Kt
IN6Yu7BJc0+PJo14VZM5tVYvkyNtr5UzG/si0IJuKD+8/yVPlbDIXyFSKWwfYJ/IP2fwTkgsLKvs
tf2qUFs0cOOaX17Holwq22OZSjsMVWVoxVDrbMu+G9u+LMt9kY4o6FwV5IF0VxeRVAQeSi1UzW7G
Y6BlW30Jjq/CLE2xR0WplKOHNWqwxm7ISlULtxnAaor2y9tiHCvqx9P8P9/G/wlei9XX0/zn3/z9
W1HCewnC9uSv/9m/FtdP2Wvzb/Fbf/3U29/5z32R8f93f+Qq+lYXDVjS059687kcff12m6f26c1f
trkItr/tXuvp4ys+jPb4HTgP8ZP/r//4r9fjp9xP5esfv30ji7kVnxZERf7b+k9nL3/8JpJq/rI/
iY9f/01ciD9+856y5+Ilot6+fNifv/H61LR//EYj7neT0ir5njZThkWFCAT48R/U3zVNs1UU1KLv
a1Pdzou6Dfkd/XdWGDp9RofuAlPYb/9qCjJI/vjN+Z1GKGhuVu2UiHWLhKc/T/vN7fvv7Xxj03pb
88e64+iqpTsUPhEB0Ac+KU85VZPNuBq7Q24YzcVYpd3GsdJ6G41qtlM1rb4O+qDw1BCvbUJaqDvB
j/5VE0Uc5L8v+PFLaPTeCWKyeHmofr8tEOZ2GbVQZttDGmXuoE1kQEgZe/RtAemhA4iRyh8H7MHP
aj6n025C8nIgEjcrvLrNo4csIbHkh/u3XqcfrwvDysl3ovNAP05FrkKTkEFP1Gx/aAM4RoBZlrrF
oSitVCa71x5MtyxHmO5tWGWfx6ELPnTIZZENpjj8iLywFYjaYkhCN1aXZ5NDjYN4BuCDu0SSiIaZ
htzQnwZ2s9+p3VkyntgMjVbeBla5t8xaCj29HefP6VR0l7UadN+GMqrhFeklLu9W03L70AZ29HFU
CzU9KC0V4CvNR0DtUWBwPhPdBEbaql9R64ffNdNmpS4eJOOWZivBOlE6avAA5GAYt5NtSyaF9gKa
O4lLVUxJp7KvZQerG4gjRclcggbG4IIwVzPbF1jD8h2+mY6tsD0XRA7PUlmdg7ZWXizbh/PagOzl
lEDKRVtcqlmzFWaRauN0kDFcSnyKtOtHJ68822hThfJ1UWVeOyXDC1odFte9VX0JtILpRIWn4e+U
MAMxEmZUKNy2TjpqkVnxGXlq728EYgMnbTNHX1lEOJYLC4e4gqFWiU2QsCSgQwxw9+2VTmQR6CTL
nWF8n0dGU3UaKWPZ45Nk4Hd2Y9A2xdYmuEDjHEZc23kkESgSjHoOS5B3esQ229XPc9PrJeYcsCKH
hK1yeRljVyi3iLRYKNZGrZ+hAMAC01SGDbeUCJsM5sSg3lh+N70Ss9Xq+xH8zKecgTfHlTNI+sYP
fEyftVRkwkiqf0GUScRR0vf1pU4s7iayczrAvakqj3njh+0Ofnl8OzPefxMAzOtJSuN0E5Go86AD
UkwQE+JOA4UTyAAjR0u6jnAo694Y+2rDjZkNvHYpvfcCIx/Xf1TJQ4dACTWC75Be9DiHDa/gRgvG
FiEVLNMyEB71qMzP4FlJC+ioI0WezqRKPVBTO88JreG+RF3NWcu+tDfMfqr3as9MuRnMJue5nuP8
ntFMJCn5YTES70CGttfy+GEel3K91e8pPgfqZTQRSe3WrDdAyLF49j06uziJ7DIfSB8Z4imgH451
0o3BwVx3GZhMnMgzdQ0cw4PnpGZI1ldqT987vZ4vZ5bE6Way28zayjnghTPTaMmKmDt4QjtZKmpo
2mNn9G4lTfUlSd2BcTvCxpvAKWU58VzlZNd838L4ZOOQcic5fCyzFFzQ8MogbgWePYbbzihbWu79
XYxbObbkM8N2nlHs9mcaJtCroVC/tb5PJ+a883X1KiH4ERyElPPL9kMwjd8tU6rIYZDD7QhAZFc7
gPSKnIiYYYpcAhy2UWJCh8xe5HK8qizHDbhAkxGdzy0UcWJcSmVCgllAiqEajZD3Mrba88hX7ota
cknPZhiRPb6H28Z6ssMP5ypF1Hm1vCtDkcsT3ctO87FL4k1htNsxTLJLa5zPC/JBeCV8s3XJUwk2
ylAo39tIH/HpVxcqEQm2bYQHg8zYruHG9ZmLkn079Bu9xdEyhvGlY0J3sWJ9o9HgSl2gIfe2cMs5
RrZD9+NlzgCAILcMSGUWVxlP35bNPZGtU+ElVX2h9HLKnjm8RWf7UYYC7kpUBAmjAok5NFsSmnsX
DJbjxuP4tc6UV9IzylulUAIXV/ynJmOhLKc3pNkByWafsE8LokewwPpAgJP5Itf1m1z9DJf0A+zE
AzlPOyjl8sscfK9U0nkmPW+8tLDPq5FumQvJJ74Ira656lIevmTIokfFKVGJGddOk+5A3MWbLi5Q
A+llJRGR0yYb1aTMWoIGaNpsODO0Ak9jw7yRNdVtE2YPfq3dGk1+Hlj1Uz+254Ecl9997BFbHIrz
F5TGjUeZVIWKpcATH7oZm2uV7vEFOqDiETN3BAag03bnfrpr8Fwg5LTvpVHdTVmp7YPIKO40p3DV
ggKEPGwnBW03FI3Wk7Xye9AFCWCK6aNeKjsHlgxbG1TrUw6epyq17swZp5tGGjVXEkEjjnOLffXT
QMCKWC7YDCuX+OYeybC+8xmxXY0H2R4x1PdZYHgKyteneY6uzTK+Ucn63IXTN7t+UUhWqRrULmia
h7zE3+E7xSX6lqI9EKTjMJg11WdpUGjJquATQv3glP5No5LM5GrR3GP3jzLPqiPNMxv5QcrCfdPn
19A6pq+jUsrbtJQ1QDb4SXK5rx99EiaR+mGs9qhy8bwpJEURCj25c5oOOyeXJVeSlE99UH1xxuDS
sm/Z+5NfqZuXFBcuEWpu2KjqHsWwbSHX54mq4ODVv2jyeNmgCtvOeWyTe0LGsjuHu9jJJYI9u/gg
hdJDlaSXgxXcTF0Qn8+681kZtWofqfWQu3oQ9DvcPuWOPLTqVo7a+lUwxXM3jtocMkaxM0gOgYRQ
7MfCevDVhLqpbF6qWhGRMFM+hFqMJVvDPxrwc0E06/sy6gH0gxO203j8WOn0OfnmEq6WoLnPy5ZY
Xu6rhtjJT+8lrffKOKBr4ZzlZfQFGMZZ39vdNjB7c2sUSsXsbpBx4hux5OFFV29HuflgQ4rBOy8D
Hz0wsGp7/EWIbR9RuXmKEimuhahlWyv9XhhM3Dpy9swoQAuDMzl2BIL8cTLl6Qwh9gEZ4ITWsXlw
CDByM7o4zSh1rJBoFUpK+aGmuktRf76Q+Gcj8nkHStambsR8L5vjVezLRXKRZT0lU9W4V6w43WGN
PscmpJPibUUvkxVcdHWRuQA89vLc5ZtBtwNCTqFnJniJ2Jlle3UGuUkSaSN1HjG+V+qUMScZQ9F7
NbmU2yrwoU41pvKNE7wx6yxDIaXOzOXGQ06UKksX+3sl4VCaiKmQvUAbz5PC35sI7veJmV9MpXyu
xI1ygRb5huWY9YnwwFd1qC/qqvP35MddEXaG1aToxkM1zJcMv/kHjN3VN8eOAUmk/o1NCo3b0wmj
FePZTf3YSCqw01F3JxwSl3LA2MA6FE9Ed2DyErhww1Mtv9nhLWtgYn2HirMZrc+y3l8qJognC3iM
V2is0gKkyIR8duV9lA9nSmyCYqP6mKnTExyk5IMRZB9KUJ+ItMuBZ83w3SGWXyZl2OrBN7MNL604
3A5Zd24W9SMkAIDzen+Y4vyFFMRp3yrk1xA6y0s/n+NzvClrJ/ycE0NeY1/bWGXeXMg4hLxsat2G
XuBTp9szw75xJrfGdFFR2D6H/nIxycFW0pnNhyx5sELbuCOwT2cZWjTlYzpWre+q1dj4jNkVUTjU
+8EKSamPzy6L4lsaamDFx0zyQ7qdccscnWgELDcdS9m0QI3uGT3eAIG4ru5NTAxfYmuMvhhYrBoK
So19U9Pi+B5Xk9of5IY3XnWitnU7OkCWy3on0b28iY3xLGPFyLInjexyj1k5Yr2VQCVyTaLePtt5
mX22zZFtAGEVXwLMQTvyDdNnE2zha57O40Plp/hGyw4YEzCa+VIbtKz3rKnWr3CdQIvAhVHSkINJ
zdDY52rItbTDZOO0lv4UOBIrdzsl/s0zZ1M7oylnTOxXGoclZuJM3X7ShvIsJ/hRd3VQp6CE2gHq
tsSGdQuuxS6vcitPeV/wHQSuX8cYEruyqe4SoJD1ztLzPthVaA+eYH/I32KZIzC9WtEndIj24Jl2
7UALyjL5DKZ2cjP1Tn0TO8SsefDtUumavjfyg9Zmx7xHQTDelaXsPPR06Ej982XLU2HBqxcTFtqR
ZnLWh16vSZwQHDMuJ4ZF7YwVLPlMSQBwysWaTCJoSsiUhfrRrtjRyHb7gUiDklWypAYUeRPJvo06
f2QJ5ReglCbfqWCpyRNjBkskRHuGxHNXgMbrzlvcIZ+wKgzlXiYX5VXJy9rwkjzsbqcYnjAxByX3
3rSI9tnMKp1wV7jhUjT8UmdTuAZhAtzl2Q+17FIuHGfTDfoZHkXJ3JaW1H2gABq+8KbDAdRYB/he
JlfB7Mm1HT/D25IaD07wsG+RDbzOyG511xrGrrtmT2IyUmVZ5m+j2UgIE1cGXIg6vWDA+m0+ZG6k
JkNMVTuJy00X6NO11vk9nHmKauxPk1pXthmL4ecKLF/jibQS6aaMNWCBKgwWQRHpyJDIWl/dYkGi
J6VhIwau0WI/PviK6X/JaBS4czNEOVxCOyArUWeJ7ZEw39W7KKyi5yQknGtjF35IvjWdD9OVB51N
A30/4zMUgNDa+rFTGNtE7XpgUX2eb+jEmrI7ULyTdo1PrXirQWaZPxvwde7MKu/lTZoH7Ecq4OQp
Oa0wSg9SX43VhngA9V7wde+q2EyfUbQaX8JSqUNPwo/UnwVHNPVQd9VrFdmRvJGazP9aaz3RJ5MS
1N8RcdIHpjnZf43yCeoW4sH0CyNU3GJ96lXHS1JZZy4LR1YnIB2rb31a+K/QRRhra21g3HPQljAb
ZbqSY0upnXzbY86NNtkQBDXwrah6Aigw3TsUpmQiwCuHGZaUtfyDGcRsguexISGxI/e0tvt28Nhq
RfSvmqbpvQlT+qMRm/Wws604eQpqI4HAVPXOBWm70+gh0h7AJOIx/MLxARtOQ8sC9v1iyVuJE6VZ
gI1Uo7GRIIAVJeK3pRJNleQ+acloM1LVPytEAoJPaWvP2BRs3j+U0Hv+WCk6HsqBJoS0CbuGIRSE
P1RlyO2wO6i7zSHmRzYGIaCepZIr/k+PYuDCcCyKUmgVkIm9PUo8kO1JGmV5CGpN2jGJjhvLZoR5
/yjiU96ei0FpidUjlS+ckba4rD+cC/nAAIBsqTw4VJVd0nW6iB2Z0X2Y0cw8RGwf7jVHHm/eP+rP
V9Cgis65QbAAI6EKOfoPR01ZLGTo8HJgKGzrZJysCQ9dLoqbfxVA/6aA9neHgfLmmAbFTRwJorz2
w2GKyXZwDMv5IQqzaGupeXyF/jy5fP8of3MJdeEYMm3dtAzIVm+PIiVqaGNTag4IBodd7mQTmalK
f0Z2JmtFtBGuLPnJLwAgPz/uBr4pEwe5ZrO9P3WBOHZVMLFOzUGVLF5pls6EgOuTNw96u33//N6q
y8WbZdDZU1VHNoUg2Tw5P7h/PvsXsRdKpeLVJFG1dHW9qaBF6I5025tdyEI2D5vdpGb2+M9fNgOD
h6ZbOJLQpZ48KkrU9a3E1HiQ5zQ6hzRELSSC2/D+Of78pOhcTxnhMcpbnSfz7T1E5YZDtmqaw1TH
CmkJ5pfASbJ/fiom/1OJvOfe2aenErBP6oDyMG7QkbkIKaV+spv4nz8ZjBpHPIypC6XryUDYNmM1
WVrdHGi1UvXIWuOGCFZCjLsoObx/1U6aYsdBlzgM26Inhj0K/9rbyxZZSSnnVdjATpARxleQfF7k
eJgU7Mtleyfpkg9zEUn+Qzhp7NxGalEvYIyIrC/Yb1ReYjmj8osh7efnlXtIK0PDUyMcWyf3kmSU
lhCTqDkw5T3bU7dN+4qNov0NWvSrAs0D+3v1i5HmxIKxXAnd5tlhTjEU/Gtvr4TaZUpJC7A+lLyu
Oz0oRdDj2J+rqh+e01RTb+vGTrZq0TpbhJ6R65TpfIHOT73RtNQ6t3W2AJFVDdepBfXYUzMNJvMU
kOxoa8kv3ui37dvljUbbrtF24bzxjbz9smNKrYpwyPbgqHq/gQye38CKMxPIWX55BTLT+JXV9Ofh
CmenMHnSOUV8fWx0/DASG6x0VCMa+0Pe5uoeLYCzUwgGhAenOMur/I+6g//Xrt6bZuFN+ZrfUcB4
ba+eyv8P+n+qaHf/Nf/91AB8yKP29eVfd+1T+9r82AU8/t7SBpRM83cx7ZoGrS7eDV3m2VgbgZb6
O70mlPGImwz8n7xXayPQUn4XAyOeCJVOFPd2bQMq9u9UFAy8d/SPaBL+szagJkaL/65FxBEVJOqM
IiAbAR2d2phSBds1Owbj1VZ8RItbtdRLKfXkEpX0o4HkNXnSpVrEVRILOOmbVh2NEBZq4cvPQV5T
0PMKdUyscyc0pm6TOFJeHQYnS5srxEGIT90iGY3y2UiIkCs2XKs0xj9pWbryao3F1H1Mw9FKnygl
l/43LdMq85rsbQqPbqZEDV9FL7Gq34SKTJz3BrRenZQMZEaWXSqIwvjKQUbQ7AUvbx5/l5q+4Hd+
uKV/s6R5u9gQIzvvJPYoHckwV10WE9kPLxKxr1EXmqH96hOGEFeHNtNT/YBWt6mtw9wEbTR4M3Cr
6HtK2Lbq794//MmIL9ajLEiBu2OT507xZd4en7w+u2EpFL2sEjbs40K76DiqhC6rXtLT1iQbhv8Z
LeGga0JghY7IHGBegj9gLwGLS4DWwPlV/Nv7X/LtYIPd3zF1EHwsMU1FoYV5MgOivqt4NKT+enXU
z0dTftkYOVtkye70XywA/+54BihTWfyPCf5kgWSNY0kPV2YHvFAFxoBOpksNkGI3Aqgo+MVkc3o8
i7WDGLW5BxSFKYq9vQfa4CvIoKL4eoGP5gv50UpSS9uu4sn3L+jb+YITQyCAMZ4hnE2WeM/fHnAM
I0kN2YW8mFIt2JdIEo/0QVtvMQItEIOFnvr+cU8ednFcHb4dogVZbFBOj4uxobAKSbNfAmJqGtNF
GJ82n0PdV2FbDnHURTc5zUiqHWFYMPn8YiHxtvsuThuHDooIbFhsLBmU3p52YPRARFBav8CosCqN
xDi8c0j1RUJsMUeAViOJ9g6uy2rq7pJGlukUgzMEGPGLb/L2jvNNkA/qONBt02AW/Umb0MI+jack
978BocmNek+eJE6WrUR/G00cnUGWr79YrP588uh+8DzC02Q1iRHt7cmHVkipb5LrF+TVDJu7STGh
HEGKRY0PWBW+o/m17rjqtOJNC+gFuYV97Wz7qJDL4ez9B+G4kPxhauACsGhg2BHGUOYn++TbQDqM
DadsJcB9tQUJdcSEAzwOcXbYULkbkL/qlJ6aiQrI6IC7QIAYEV52lwEjnJAsK3V+50DPwXJWGUWt
fiSrNW+e3/+ab1eegBgViMa6jE7DYlL8ydXVDb6NU2Ien1egiNwlMhdLHgcNK8VITUe6K9WkEi8N
VmTxR1SCSHn/W/x0sRRcozr7XtNBryZ0I29vHf7mpp0as3jOU9B+khczHSBt7CeZvvKFhjQ9eSKb
pE6estjImaLqkva1cbClGAuDi7ZLO06lsKoIIkHf2F/oOJmL7BfjtHL6jIEwgBJAaQM5ocz+QVzP
HyazUaPbRtKF9tyQSI2qM26bMu0+VDOs2dwbqqniy9HpE4rPAit+MW3sZJ6wjJelf4bEII0DL6Oz
PV0gHskps+dsYpF9dtBV049m5sDOw8BMFAth8lI8Kfk5tO+UT00if6Cp+IsrL/Q4Pz6mKiUhB/8o
JkoCnnhY354QT2Ze9XlffqWLbGBhLAVio3J9tOJCMT9bQpjv0/0R7NYUn03ldgtEQvEFEGwcWg1y
a7dwod//cvrpKK6yfHN4kfBVa2IgOXkskjGhsBgW5dey5i2qtiTX2PqVqoTadKE13cTlcID1z48k
ZU8TxPawHiqq27I6mB+DavalQ53pqNdrqWvMa8hcYsWFVCVLnX3SGeL2FA2ZBYk79ZbRfyzrGOEu
8tiEzvrqTIm4+tygIndC/uMS9mZDMOLeaUY88UeDNKi1N6XRkIZkWp24d3AA8Z1vqF9yeIxpwnxj
kzLBRxSsxvjmkZSLxVZbGlDEx4ZIuXLn9PT77nStmNvLuoZdBuEmw4zqSQHykkOgs1r5ktu5rz/2
ci84L4QIsHDr4Qiz5nv/8p8O4Vx9C52kAkUd7AR1lLePhuZPeUB7Pv06K9CXBQZetkq6KAUNljMN
SQsDxftHPB2NkNRhH1aYt0Ud8acjNrVMoA2hI1+0uRMP49DpYvhTG0vAsM2+MuBkx9rMQzjguoQa
jQ9deBnf/xpif/DmpaBGxU6cicugjAmB9OTMZ63v8KmbGXhPKvewoorOkF6LKhSpf2HS5ArBW1YR
fegbUhixcIRGAU7ablXsetQeiPZwWzWoLlASmHejVqOqcZtBMfuPrY0dx6sMTIoXPEQyHhlZ9yPq
Uz5LQ172UOY5LEhNt7UzP6bdxJvfU266Ya9qEcJHg1Eb+/37Z3w6rlFKFewgcdacLTrxk9mKLJUw
H6rGeui7XGZXYNS1yq6gn8Vzq7PI0g+hMojMoTFxNP4I2uNWQUKYIN6KLsZTdOeT38X3VcEYZvUh
KlVNDJHV3MjKrkr7EqfBjK2Vt84fMrFJUSYbiGptKaLh+P4pnbjDUYUi9GbaZFTjDirKqX260nKS
f+JcfbDbUOPdastAfIFW0jrx6h5DG1VZZj+/8+kw8YozVoohpS7Jd3uSQoV9kTKSWVaRhp00yVPq
0Ls7RAP9UcQd00CqiV+N/FQUauIUF1dqIlm1tittbGu0Q5gvON1fnNrJKpNTo6qoIztVWFPrrPfe
vpntmChW2hXTgxb0YqRq64pHa07nqPjWynZCwWgiChvLmJqL+ZEGlcINQSCVBtN2zkylDXaOJnXD
A6vUmssxWGjy8nOtR4bxHR2fwyOmD6RGM7qBAeOs8YsyrLWsSDhgBHyNv7FpVbgUWaBzKdrWIgDL
Iy1IuFKA6Mf8bbk+Yij8VVLCyTtK5ZoqPCttw2YfL/+01FWGWTcns5Lu+4ws7mq3LG8pbAPA8tiq
44P91bBwMh2JQ4J3gG/AtCSzYTuZjmgss4QsR+u+6RSeEMJzhHeGuZ/ro8elTgMOaWKBmh4T4cQF
T3t0SE/o0MV4P9REwX2wAELSRfdb3WYw4IXsP9YpYqonmum8+C3pfOb1etuCijb/IFC8xKzRIZTF
7SBwXtyI1UhCDIPTf5SLTNBmjCSh7JCYxP79ahOvO9rbMZGTF5MAg4SiwDn5aUfFcrCRAkIW7sNw
MnGpg7olSMsfZD++Bkuj19O2AmBZ2iSOqQ7pW3VdRdU5gG9tNNyS1Y50AW9Y0q/8DA87PORiDL7J
ItdrwL9rbhKLiLUXPU7n+mN2DAMbjsFgeq/IpITZce4YpVexfmy63TAYdn8NocbH7G1mcqZcanKt
OJs8h3jvIYruUDoWYDdp3oVLRlkwog5NiLipRX4ZHpVYj3dQqzr9zkyJMsA4MCoAePYl6bmKz/rN
D9qzNiQeOfWsOR3meVOHPIrl2ZhMQhJ3jFnrMctpGyMjK/x+MAs1eux0MLIbTW9VhX7oMbXNDFoi
3JxIheoTGGlwsFQNE+cx781HPSXvlUEJ1V0gNTYgnjIBVv6ACjJIJDQ98jjej+2otVdS0+ZI+SCH
dS9GbZr1w2z1QQ4foCiUsLl1xjlN9n5EuWg3Fzpab9dJCmTNaL3mBv+JksV2/gIBUeTk8agQmucg
gBtkWrIDbPhD6+fIcDfsA0Tinp9JiXlNxVoiKa83S5VgotfQzrWWqzwqmo2MYtaKnkd6Vmp85H8a
onLE16V11jl+FKaXOT0sDBZxH7SwEYC+BlG081FXd8ZHnxjt6syMdSi3O54VE1tRSQ4F03ra2BH+
D5FOgu0t9GvBNSdRVwqj/SBwxMgcicNmgO3LqDM+E2RnGiTawWqQfA+hR0PBpitZdTluO4E9NG+E
3YQ/SCcW/1GKIgFVXwGRc0FU4jMKXuGBojtcCn/iKEnAmkA0CobS6ksx9F7Mi1AcBao10AwmlScy
0kAkkF8IBxCp2lAOpfUhRnQ8oHlNNEktz5Jucuz+xow1I3LcaolrsIiGDZNHUHC+NJOzkjZcKWmq
GLKvGLWrkLRyza+BTipRJYCzeGJi298OMQMBPKcI3wNwEtrJfKWpl1JZ3cpBOEXVhjjcuLY3Od5v
I/+McCNnoMzi1HEeusCuKq9mH8yVJdYrYgbxFDMUH8L3Z8niVpUjNul6iHeVjUEo0AX/S96ZLMdt
bN36VU7cORzom8GdoKkqdsVOpChOECIlowcSiR5P/39Q1TlHYvy2wx7eO7HDlljFQgGZO/de61u7
c0qEUfYFF675QcA6kw7ORhtw9ZtDdq2pN/a9R9CK54vTRz2HFLQ50wjYAQTI8m7kLnLIrLVs+3o0
Yaa69VkrZw3iCWLWHDOxMuDv0w9KDWTc/A7DyePEQYQglVYwuWAs2iBzU2sgLr4xh3Z47vN6IKRN
I2hqbfYpxiFiE9zc2X7lDDw4hGmbO4t3OCWJn3PIcRJs3/yJpVJCh+fSjATEu6R19W5Lrj323463
JT/X2w5EUhpG+0YHk3FqYM2isR+J64kRb5g4+Xl54aQa1+J898SohnhJJ1e2D0d6ysq/2hNY41zj
eta6oWZOTiRDzaTyeL7Uyumv//sin/4enQLgxY4OKd8JNCST4xvoAswPe1igCx/6jMlC4pNk6iMH
8KTxfOvkiGrWsedW4+QNCP6CSJclJm+1SKFH3XrV0HCVRr0qN2PUKU6CNkc8en6hLlvRm1QWPJPg
xLI6e0YbwRPEunaGhegZZ7RAYJSdtMPCsJkfU09f7en2IHe25Pqgz+UnIutkqp5PiRpnWuTZeIpr
UHXSpxX8x9Bf8kk3Io443UjrsAz8lnzI7VW0THa8D1BEg7ur69MtCeN0QZV12nzgTWk0phNB9aER
ebHqloOALNk6Wmo0ZUPDM31KTDqZWLMROsibdgpB6SwqVj68HCl2b8+mNdT4mznWHOGwbQoddauA
qtXaLlM92Ek6PQ0lbPFsV//gx6WtoSXGoegWRyM073SvZDnhnM7+fMm9fNw8rOeEbHaAjQ6Xi2zj
eI5aizLlicqN5LAQpTRunkA9xS+BMdzin/oSmN0FBvGtc3PCzjhQ6HicB/ZX/l+xDHbu7gqKxXm5
NJBfw8UiQFGtqqD0zBK9b4wYur/AazXw91Moo/yLotEqj4AL+OeJHGup0xYJ1DIcKY/oWTZYzCRz
3l1LATE/26eg4piQe+4Mov82OifyXZ0VxpVpObhRWbHFVhGq/pjQInhIcp2/IEvNWW/Ohuxzfz7v
gWTjeSefqRHvi9mZhnHA8szl2J94LG3jbmkzHcGlMe7x1G2m/qklOn2yD/3po89e0nGJDDGvBZ8I
tVtnRfaqbgSnXprb5dPoj/NN0q/abvFT/9TtiokroA2ADsDbnii3BC1voUfIoBC8kcyLOuSVGWaB
lJeWxWLj3Uc4xd+wF207w46IxOionZos5OBu5EKSrmWsX5wpuuup9YZia8tPajHi0i8lmJCjb1Vx
dsKWi49xAyWfPPu9OWW4c6EC9ht3wY4X9rxuYaUhqgFAIswCDCdbq0CHe8JwI0f2xY/LpeRTfiGn
F6j35RR3hBUePQO6FYSsH4gGp4gNu78nYKda4miOc2VJd/YkrLILaV3Q5ScgjgPuq5lg42vZTJGm
pj7wFjJ0dvaJa1xZCPRVX+pS4+Y7XUnc6HSijUzNsAdPq0Xq/X2xDhMqP4ppugqraDdacULV/6pM
YgswOIeSxaIGebQ7jy3KjHqVypqQnUm8ooEmevntRF62IeEv8c7Um65Xfp/w7MxxxI6GfdnvSvrf
Clm3miPpzQD+6D+pSZsnkAWshVC9h8mhtmm/eWM2tvqXLkYmrO6xUo2VFxBm2hXPALB1E4kYu8PM
YV/TGmpKB5froA3c5RXQTjxszbI5okglIgmW6I8fn+T0XbYip0EcWJaxAU9PY5EzIMFbkm01ofrf
Ht7sFEpGmh7XLM717f+dU9vIz9v+YmzQnagiTu7bbCMrN2zYgRjTPj6uPRkLUc40aXsqvWr7k/Mt
S03JtuvhsOSPTv3wbTlVEhxLi0RZpenIde6G1EmQwk0quSSv5oJPT7+YTrmqibJu7cAzn9qkLAOs
sqrc36bK/OFI33L7bMyU+NHzG1kSHNxjy62iPJ5ObGg+Vwc3WS0G8744LVjFqdHYutrWjFYIftp+
R2lL0wyrpGobpEOtjeEXzJHgM/cTY9GR3MFky/5IzZn3gNO19dSHHw8c2mv2Ef/fEXlA1Xgk62ne
7kknXmFOkf3b1dVGry95GhG/bwMC+sDbole49lZimR2q0KtUR/zg/kXj68OBnl4O64OpMqmGd4Zg
6cOBPu2ZIdCv1h/PoX9Okmya16lhmW238DxU1RC8uQrjCfX95w2F7eD6UxN4e3sgkbZFFpml8f4f
DrYEGTfK1Dm0qk5LY04PmGvHOQBA+J+/1YcGOk+TytSR96JlxT/t7Vj/UwN9couWpEyt/vc9ohZz
0wStiLESkSG03d2enW5f6pDlfMONKU2ek/Pi+Oe/y68tBEtVuX82aqQL9M3gPtd//V2wAuq0b/Pk
0WOqZr9mlrYVdV1HYE+0EtrJPfJ331D3tkmv7XqgEhn6/vqGhAyqWlmp8UOL4d9+TcioIT0FztvW
1vzxZP/5+/0Q8v33i90+Ib1bwJwMcyH2mB8bmXOZm0ndl/bDecWA6v8jxcM2FsvazWbnjrtcxKu8
HyZjycNqqLf13JAsDUq3wlz5i67cR8ieuh2lMPxvwjjLpEX3odG4eKoyOYvRPpSnh2qiruMZn4ci
Zl3PSGzkK0jNH2h8z2BzoLRQ0u0XIa23HdZgbDnZ76wKfi0pRSwtS8BS3/Ig83zE2hGAAefJYJL9
9tSI0zL755f118eFdiKKIK7rJkphysh///o1QgKaMyJAigOoO1lYhFxXjvF6hkX+3bdCF4CaFqUm
B1Pn45NZEXyI6cn+EaTM8jpaHOb52DqQ57+a2H7AmfPqKDQ8ZseM6DcB6sd+f632aZzPwntXYdr9
+y44Zy5KSPecfiZ3rKsAW6zU8QnIksa8T7C81uGfqmfnKZ9Untk/vwRnichPtzEtNy6Bh3Dnx3zb
/bg8qirjDSdLu70EoJXixsVVvZWyqqkPze/dWjMXDpouoUVJXmC8cujyeyvpteqKTQ9pUBI0haCB
cq2bHOHVuyq2SAY+LGyxVnOM56zQ5iUA+tOx27eAUkn8zfHbtVGFpXqz+jUqPsTQlRYdq2tjhipq
33mnsRie5lExbuOauK/5hpSi0UPKM4wkftJaAD5oHKjXQTGGpZJvIa7nfd5R+DHixE67M4Wuy5pL
yMa28XgyHS6KH1eTGDEwbAEnrG03nUZdoS5scOCXx1ofuNxUKjZpjgYcGF5AOS0k5whVVbgaufUF
5klt9esOHX0W2ljzc8wZ585By+6T+ud64Ec4LAMq8lfCFfA0zxroQho0lOiFrUfCbXjLqqA4Hy9V
mv5ZEpQzIcnZnrY4luonnOi5ZxztpfdMQZiXqmxn6m6UdC3P0BlvWjoc7uRwVXQvaWQ4NOsJoOyx
OEArbJJJrfzWQNWk33mtR6R2lLTABtpP1gIUtPlE234bDFFKIUM/Nn1HL/5TJmjaJiH3OVP5XSpb
Dat7pVG7/b5wguvcS8ueJ/1Vs+ald490n2JxX3uEQ+lRXneKyoEStczcg0dIGUlHdbPw3YYTQbXQ
BFSFA/4IUVDVLBdrKw7j6wIDZrfius6njEOpB5EymLNU7famig3ozSa7fQEbSpBRjYjTASD7gjPU
xZuHVHqbXJ0r2ZaxcmJfuxXLX76rUxJFBorRYTuT0D/eDlULiBz+dbo1yh9FFYHgBAntpYewZPO0
qXalId9JGodfQydPy58KZfQ+sRY27qMABQemNMOo7adJMj1aS2bl4ZJN8T4jZPiQqcZ6UUk0jzQE
mgdH2kQVeFZ6dLK+JDzcHOWnmJv6YCZW0/k8felbLkX5kqhZE84eNkusUka/58xIZ0avCbAT6ivp
0rZfT8K+tqeM5HgzRX3dqorc4Qkzoxw39e2al70asQX2EUwxQryLzq7eUzE86ho5dNJUkqtq7PrI
6sw5QM+RHMZm8MKUuOp7R6TocjORfcu6Ng6Jk0l8rMeYkHAlXZIlX+2WuGaYWgvL5KXdBdBNXju7
iZe8ICcqfQM8NOz1JY2/tV5Rklajlau/eLm1SwliehQbed0voXZ3vmI0ydM0r+5XSDIWJ+Kh+jS5
ehapeq9ewgZGKttAYL82ieTcwQ+sv3e5E9/TgwPTiYba+6YxMeFYoAntgeClNNuJpVYirav6h240
ObezFITdMg+XRicXkAwV9IDYgQDgvmTYZ5YLBvnDe6ebuRY1g+g5LWRVuvgjHobvbo9XISTwUV5W
HlP90NT6/H6GNcpxgwgbq+u1NojdtPmq5p24nh1TvcKUud2hsbWNIpNxupypCm9UpxgvaCIrl1lh
pNhhWf2+adNk1P66grzG3yuUL5Nop++tosyw0bT1a9fluOW9WCBrXNeOOzctBZFKGgZ0op2nYr60
iexOfFUT2XHRHBZiTiYkgxmlcYnmvRSXcm7lTheDfmWBp/VpmD5b0/KuDnF8NDUen7EbYOM6rZoB
nCAMIbSWxogA69VH3M7yyyJmShuokDh2QdEhJcDykiVYP5XBML8y4AUSC75v33De9nW16u9nrS6w
lC+YY4q+T57adGlf5Az20W/JcQtiDWqnT5R7yeASjnzBgzena2ASMXLn6V2KyXgd8685wGBYGmr1
XG9sDSFG7d6jF38hdAkEQpKAbGa1+ZUY3fkafiggBbKTB94Ub388gDNYcJVf266CQbnUCu+rVKip
Q5cyBzdt3rV39mQXOxZ62w48IuMOvdZAtm0qJBJTKp/0phb7cZi1fS5G+yvZ208Tx82nta1Wd98K
bNt5WyXfFy7IPu2dYYiophaUxx6OVGm2DD7xAvpqOo4XtleIPeAES/MTgGZPHolDb9j5jU9wPpu3
cR3X7+R3xiEge/3GZD6/B6emhzjJ+kfKNAUDcD1eK7IrXlfQDHuj1GIETnRlj+mimuxlMyuSmmcu
bRWrsA8wZuJAdHW+L6xBPiGRMvj9R/1SU2tjl9tG94X2VnvnQXc8aEvpPQKzWK+AhrXR7LDkcpqs
siPcBkIMBnO6AwAiP4FoNd+NYmRx0NtlPBJdzcNDa+hWM/rhapbOdJFNs4G5fXDrfWxXZsgpE+Un
3QPvYiXe4jrGgXdPQHv65CKc/NKubv+JDT858LA5N6um9EiB7GxXerF1zaBYM4K+8srQXRcoKSqS
rt2aKM1dQSf7DvalaAMEFupOkr79RfSDiQXMWtdr6ZnDFXqfgtlH1XxKjBV3W5pUc2Q4hYt3YSZI
j8yEW3dMDBrcUvmmxDpSruvFMtfMC5Zq5kwQOgOdYfd6I6U7WO8aWQBrK0EBXE9kQdzRrCiPirnU
z2Uvv/IzCf3STHsGpTyEOayA4+zlqBgtoWWXXiP0V3Jkhyko00m9QTEzPGX6OLb7VC8NE8ee5lyZ
pM+7O8gptXdZYX4NGYeaKzSDdApdb60cP1/xUfmVEROLqDA2vyLp2OFa2+rUy+vWG5mXaLPUpgvS
2atbYzaVe6f2MhHYs0ybKPWEfMiTbKwiJqdLelVlMGxCRdYWwsIYg+neGbtufVjcWg7pfis91NBr
IY020G5FMyXFZcHRVpaB5lC5BFaFpZPI9SHvAmPQkk+TA8oiaNTSvkb1FmvhpFEiXvWcZ/tnENyr
K1lHJBwAEDNqUqPOOQC6di4tfVbr/NNqLDF8oGVuVW+41Fns1AvsEiNs2HKpZZiOnTU8ekpS5AhZ
ktKTvlQIPi8CxfTmx8xAfOLrqVneN4umrPuJ81oeqE6rq9eThxcn0CXt8BuM5+tE9mW7hgRM4jXS
ewC2mlNcbsknXX5bLort/YBJkPxehbQ7KjJ4/EXoVnXb92buApe1MXnq9Km7hucB4naLrxhfVGRq
5MteF6nAxl7VdEuDtZ/JLDeqhfmJMxCqWWem1UTJZE03RUa3McwJ/TwYZAm7IZlVKf48O5faRZFI
wVRvsLCEw7HGbtbr/VEBEUSweR6bne+YhSGDhdbXsyYU+Q3TfR4aUiz6vmlizYiSMdVBxFDCpTA/
GXGj6AKjk9oPi2ICGA3awV2yMmAl7fkLjapkc/bOIkTkR5SKUuAObbUZL0tFChBx9TrmfutGU3CD
PTETreJD3ro4vsfxdV3T5ClJxWviCVKHOSZUjxMSiQjaviRIZWhVFglbMkVy1quS5LSjNLJhN6bS
C0QrVuHjglOFX1VW9Sjr0g6ltBd/cDOT9XXsq/c+ided02Bkb4nzvWFQ56qBNneEQK9sNuad16XG
o4MOR4bZSMuE+4EbBrd2Nn3TGlHci7bu3KhznOS6A0z6OLRdn0TDnIzxBc3XxPGVavYuYNu1oV63
5a4A4PxI4LcWeX3aXBWkKN/oxWxe6YLZX5N0zIA9jkUhDqDxaz04w36ddb30VYdNOARx1XaRINj3
iAxv6i+EhGDtERY8B22R5IFpdyOYIq2KcTWgKxwuQIMnILPoFT+uscy+QVIq233OmCqUPJSTvy6F
PLLLs/lndgGOKae+4FeIH9h1st1A5FMw1CJ9zrNEe6WBNe/Qvnj7RvWqnSOIvlZyQMUjMMkXta6e
yhxBVcLBbeeAOP7STHoP78JoGjgjMQghcthmLPhz7gYZPcbLWECZwOhOoxirT8Ah3LjNOZZs6cbZ
e5EazmsRJ9pLoRnT9cgANAQl0VyAjF2e6WHrxbamYQw2crW9sePYoG5lcdxuQvPdLLZD+lJX2649
691bA2Qzi0o7Y55IT7axL2qrzpqgk9lMVny5NvTcnCnXAgOMf+2TZJpbN6Xo9DfiefoCvhe/g5+X
UAWwz1dtQBeJeyJdhAUnYdCdkCP8WEpqrSK5rETTfxac2lIYB4ahvrLxYtX3FHcaD0oPFqkXuXLI
Wkt/2sbveKbHYvCzRRG3ljVjnR9dwfbAyXPXDDGioia2jGsmYPJKLGgzfJlQ0lzP3SDeCr3H59jR
rRv9bCzn975feFZ4KDmnDYJm4LeR4Q/MqHwcozofjUt6vQnKo2xeKeZRX4JfI2B5Vzlpf2UunN98
hXKEXKu4VaxIaSuks+o6Ws8AbcsvjhgBFnRGF5aq0qrHYXK0R4ZUroe4hhrOt/spLfcTRdVlVav1
FM1tmoLGnz1KT8QQSnM00kkjbZ2oTPBUlWoRTy5GhPoIO7iJAAtXKcyncZegfMBfXgR5QZEmo+0Y
O5IV0gIHCCyjjteXuiOQ41ZvtKkLOVXEBUuaZxOAFUhtSMplr6h6Xpu39mDErl9obWZ8LVFfQrIa
FfDh8Y65E8GuN0Xa2I0XcNqeca0OK9lyhE2z4Vow8BkDucArEUWbS1iPS1yRBe3GtHSCbuAAJu7K
ka6V4c+opb1hJwfRZi9JUphNEkIakUwjcAkZtfTHuW3sfpdQq9UXQzoo1e9d282jFaXIiICSWoSi
FY+xil133Av0Rj2u3cVU1PwuH0TB92AqqI5wkZNmDM8WtTgf/3uleA4RJKLL6yX0ADdZL5a0dFgC
P3qeitj69n3pbR1GXYtncUVO2ib2YOy+jRN4DlfnW2LG6mzvkSevPG+t1nnZl0FMKVCg2qUBp3Cy
jfPJZotgOe6foZcarXvdU1DOR/A46mIGUKSHttivDIn4ttjy8iZ/M9yhHqvQKvthqa+MgY+3+lAt
dR1MlNUZVfxo9JbI7MhG75kZlyTOQ9RGzpP11DicHZJ2JwQZDDpqtyaEoZjc6GiiKN2Fx4q5eBlF
lGvus96plkXQzBxpSGYByqShJE8rqWcgpJGYEK549A7qxr1eKf3cKFZKMnP8nuQgiCSa2Xpm5EAC
N/eMz6pn4Q7lk4JIpQfTgikOIBPPToRoAwtrDUOJYYeayiJq7M5LQwCutTP7q94yw1vtYfkhVr/0
smS8w5E0HminZteNGhtBodvDTa4tSxUJo0LzNHrMU4VSPuJenpyLlhLOwTAtFtOfiVeo97JXEQPO
roDAhBK5+CZWNS5YWs2KABP20SHsjXV56DIFaCIU+zKiAuWEGOfCIvTBNvsqjPFevylrPC/CB5fY
ag8u4epWCAmjfpdEw0iA6SNHg3pVRk4jGJ3TiHICp/AAqXD8lpDuSMeFilqvA2hJCViumEDGXTVo
LhoXvfXqIFbNpolMoDMHrWucL7CrTRqWDlkugDBXPcM6ujhLd6xcWx1CQJtD/4KCQCZ8OQKxWoA0
ogXlNmg68hyaW8eEk3flmy11+M3M3AqsilE4kVPY5aWSdA2K8AGOBbm+R1GhgNCXoQvd2vJa31H6
dI/8ny+GrHLFN5CoHVpRtnkw0DB7I7ZUcm/E3v2gwHMnDU7sbGgodwtfdmh6setFORKF75A1KQqg
kiTXCstw98rhckrvnbySW9Vl6NmBCsa+lGRjZW8skcayN0Yzf2gmI75BbZh8S6TGlXendUb1FRM7
XoAam32RqdOTO0NUmGSZ8hGw1zFkdaqG1dSp0PwXlvcABE9zQo8YiwuNpkUWTkhMPk+Gib8RQo95
qM08R+Unrcc2Tppdr9fqiy07zffA4xHnUa4I3bsVXKBrLUfSnUCc6EM34o0qa3TmXjZ6sEZsicir
q8F5+Ek8QQKavHJTGHAaDkTtLPqOQQvjStXA8BgmI6xqejTYBjK/FwAkfSPZjP9JvXQ3xiCG60TX
RjdUrUQ4O/QE4tM0Oz3i3b7mUzJUd15NmbokjlOA38JnpuLtXJM4PWpqkIJ2EXuoOoo2S0M29BwB
E+2Su7WiA+CvthB2VIzo1EJDheCwtjM/k1io0lBfVCIcYcZNXVpHetzNkOWt5YvDajFezX0tiXVv
R/ehswgt4O0skuYVpDGXRqU3N0YZ61duWhbOm6fEC0QwLfauFCXV35YyKy5nRXR3SN6gh2Wu/hVz
yQBZunOIF8qsDiITORnZEg5b6L1fSrePoyHN3JL1VxrlVa7pi7Xr7cl6huok5iOdq8KgGdBUi1+K
SvuSeQgH/Ao9w7FBqEFc4GQtHAo8HXNAG6sW0Wtann4qrFlOAfsmVR31eZgasnW362bfTsZEG9rQ
m/jogpV/aRErJP44lF+MDkap7JvGT7Oa3iPCxMD1EmiIXim/JMqkwsUBahYoVB43csAl09F3ea2T
QbmQOQ91KLPCue2HvrnsLQipnMiLa/oCzkGJVfeZjnHmcBsk9pvQVyOaTbV7GOWiXxT4ymFPju60
VWtqhQKF3F7f6Tr30BlpbYerp1A4VZk372uLdOgHXLxZKGluhZJb3Qxawxoiyhftql6aFIndpL2k
ZIm9eHEP564bVByIVhFVkKR+R52rhsAd+ieXcn+vmbH21iDkflH5EcsnpI9GmqG8YF1xb2Zm5Xsx
AnKb3eErOt/+TgzqEgMQalSN52C98xKloKLRzGrPfiBJXnA7IwSGfkUXTbmeWl1+zml2hO7MQQWo
fb2S8KE1z4pbmo/kBZgVAVRcRiFqDf8ngkVgXu/LQPdfRoWgHyTf2KCKagwZJWMGeuFE21TiQZpd
Y1q3fZ62rPIdpG8kPvKUYMGqnlctswbmds2tuaBIWfaTjuVBD41Gnfv0QgXDQVQbeuilf4ozMEPv
Vm02xSFvgBGZQWxKtVdCd7TMSbJ4FYhCmLUxB8s9LbPVEP2atlI2unCnAlnYUp0vhmWmi+nb+mzt
TLOe3FebyGgWlVYU5VyyjhFya4XUeYz7QwXCQoIuxESqhKqXMh5x0oJHm4cGNbhpoahMRfNdBXLq
dCGzXfRuUSemBSSCTyxBgehGJLHGcOMcipDkyaq296Ph9hxhMmO2pXyGtxmPecg80+Xch/Mmm/Nj
njfd0ITdBBtIi1RokR0ZbsU6aovPq4hsgTtqUpL5q0hZGQ4xbsPcC+hYb5/EBFXrlfs0mSEAfx6U
ZNUh+sVuwZ8hKXfs+UrpOw7MVzn5j6UdzCqhnOPuz8dzvw7RmRqS/WRj9QSIzJCOmcyvw9DMWnDS
JJnzrYD4TBlXnXQKVeFtWThKw1jqL2bIv4oltnfExs2wcrO64if+SNSnOef2KvL+79XpHceTCMSw
askkGZyyOaDZGtVZwaGQ5QwFTx/5b/Ea/n+kuW8+qT+GOSD2BXf0r6/1t38dvsv1O09MVuMT/y/b
ffv5M9vd+81mCMQdA0DdgnvCd3xmOli/OUx7QbUbWA5MuA7/YTqY1m/cSliyNt8HKhIDL+MZ62AC
gqCkcVzY4jrGGO7Cv0F3x0rDTfvfgbOja+Bh0B8wc2a8r+Mo/vWmnuk5WBXFEpJOxKScScxY8eOq
dG80oD6kKVGgfOln2K8+Kk/HQsm4DnbA3Bg7Qj8DAGT24JlriFdh+oroXXvqUocFABlkDd2vkjKP
5hWmadSPyE6i2cX54VukqDImsMuJOnScvTmcu2pktbaR5x3pftQbwXtRf0dGMpX8qB3P0TCWFER2
oZTPCiBc+Ii2DvyOpD1Ag6wYxqXDYMqKMrSMzx71xGdiVgpazIOn+VrpWrS2UpuPZxUS6d86VxfQ
k4Ypii1yj/yGeumgMXXKwxav6qW7uJO8wQfkrvtK7+SVy9xG8Ue3tKPEGeRVZtKQVytPu8mWGKqy
DTiOswO18DTgFUGfUdJhzEcBcNUYq8q3h7Xd90xyI3774iWG73ZVMnNC+WEvXRFkBYYBX12XjNZ8
CzyQEVzePkhl6n+nkqriq9LkuodtoXg0etmms9CYqHCiduw847CanRpfF7LIIL9ZahxpQI29ILZl
mviO8LLXCdHS6FPcerdGWljExvWT5fnpyNlOoQH+qsjKJd/Lqcf3Bgjlu2KKdQnIgmqvepqYZUh3
yzkkce6CcHXxugRjGadPmGctyY6DNCIc1aLgiFH1x07voOXq7gjhEM86d1nqYovwc2yw13YhYkr5
IQYyWWf6sy4VleAnIZBmL6U8VDY9wYCLP/SceBAX+xq4vqeRyXvLVMoVT7lTJW91SmieP8SN48LQ
q1ZS4rZKq0pEpXCmRCPJW6OrAPNIjqivqap1t44ZRQJrKsObmiDmeZeg84ivbDpLpb82jYQHiUuR
7YQ+rS9Q4GPsyXNwYZmd9o8jeiEZtM6g+waj04tSLk1+IaCMEN9ZTUcHjOtbNqv9cSbvDJ71mGjX
61TqOgdXO37EK5BATKg7zgiQRmugsW2ZGaGWZdXLNFpLHSF9WIjFtut9EjfrHVFStgS5OjmvHepv
O+CUIBnIIT3VgtXt0kcE/Qbn4mxx37N8VD67rAJQoFFeMKablvuaPuF4sBZJW0WxiQ8MhmwqrkRc
CCgJ0+jOgUH5CNu7lIkXzomtPVutA9S7YBr9SUecQYiAsTLYs4AjdpeSozSjckJZkHsUTt4evWme
jWDRPPObWuaMIDxPWZkAefXnbC71dy+u5Pd6MlotykXFZVuYQtbT9FJZ2vSCm6N4YKjH6W3s1Hqm
6k3FtG/GwkXYjfz2IR4xgPixo3Wmj7QhAdepITwmPdulG50j6yF0wC2ney8DjoIxsDICp7d9yWno
M36i9T3d/LX+gNug4PdUhYP2Yk0+ebPVcohiA77cXO5Mf9va/DaJwvyi9eNqhF3GIY7XpqQK6OcS
lNA2DeBK0JMlOeOFd991SOzCWExYxWRMYANtJw6TezTltV/SDH/A/D7zrXAY92dcRAN9PrLo/HJZ
+i6Sc98u1zytFs+1I+bvqzKV9+sUo7XFL9/boUJ5fu1A++Ux01sFSO1aTO/sEgrTf5gTS2CpurhS
vLWRAY8A0EzdJoknUlxt/tzRN9jsLrAq8AcNzeqLac6a65wADRQ3M26kQJlzxQnyVe2rY0WA5jup
hDmXcZqG+9hLUd5LZuwPOqPo791c0Ikz11XLGX8Y7AVrT//FH5iDW2GG/b+4dIj7mgNHIKemOmlS
w6/VVdN9l0TIhWmgZ7GiJ7Zy6JztGJVZcqk3uYb+DNSodPYpYjEO10biPiplIdE72aK0doqrqkdu
LATKtuxzcd9msZ2HHGIybPxJov2+1MRCBi22jfyRtOiyvJT00ZQn20OVRAyrZ3qBQ9qgFjk6R9Kr
BBuQCCeE8Eo0sGW/epNjdL42Zc7gF47TOzuMOfpRJcXxoWk6RQs9JR3AzVJ5vg11XX62B84VB+Y3
zhVkS0aPddYN732aTbcj3157ZdUOgQ6jd5uqtOUikjzwHWRdAVM9HtL09ad65O60f/+rHqo7jjB9
93//z7Zr/7qr4wpmCmWgc3Vgs2za1J+0pxwGYCG5NNy9Pu/u6ICkF+zaTqg4DE7ozlphOXpApvPR
OZWsf6ti/H+T8GX+aU3IHfxrCbj99XMJaJi/Ac0CDuNimcRYy7d1KgEd4zcLgSURkRhjAQLafE9n
rJfFHxGJzXbkWQh/fqRpnUtAzfoNkB1HTBPZ68Z70v9OCfirxJPG8w8gHxidX2+Rfh3pAtJ3uGNg
MO2MunAOGEiWvzjB/NGrbx7bn25AGCzMnohwu4s9EhrIPMx2MpflX5zI/ujVt6L2p1enI8/Jd9Tc
24J44ID57EwBYIrDnz9Ef/TqG0jkp1dPiB2xLeGZtyJG1tgr2Q1CXOcvLNZ/9OIfVMFpNXTCUWfr
1kJgQmn+xNn7/AzCx/vfM5v+4LXdD0892HeAaEgCb6s03SPvuJoKLfxH1+Tj2XeVBuy33DBvFVX9
ZMVxjphz7v7ixT+IuP9zL7rbOfinK858EN7AqJi3i2iKz2mBlIB+SP0K3NbZNYBBo5LtdlfVnc4Q
D/W209j5X4TI/dFF+6BUlwWFTms55q1kxEPT3jqso/7+z64aS8LPn6tiukHUOl+INU+3IPcnv8Ha
988eMXf7QD9dNJXEKGFbk3HbMxIJszW5rSlx/+GLf3h+HUVfXJSB+q212O+iXZ/w+X//Zxflw8Pb
a5K+B1bo2zXhm1wRVIhJ1//ZyuB+eHabgRfNYsCdFAbmrtEU9QApP/1nD+9HSb9q4200+1y/9Sb8
0lNyn0r3n11w58OzK5bmfzg7r964eWhr/yIBVKFI3U51yUiOY6fdCG+aukhKotqv/9YEH86xGY8H
h7cJwKEpbpbNtZ/V4S2ANw/I+nW7Oc2Cgzfr6Gg15sy45VMftaeD79QPy1RH9caDqPVBn4vuLXtv
BDD11TiyscsfkN88+8aCUOT38vn9zrvnSfe/p5r/WR5M1puj05ayrs4ecNN/AqIr2qGimR5HUXrL
xnXa8TA5vfs7jDRAWiVuZhEfQpQiN/OngZfjjjp4ErX8S42QBtk2qGdnUEnqlscuD/iNB2eG2/f/
0gtrETNCWoMCBo1jrpKhBmJmDAScGFLLTZMZIZ0hVSJKWBcnVMG6gir5A6nxe7uOGzENy8RBCcll
UgAm9nz2Ui7mKr3y/S+NihHTANujDLWZZdJCOVNsAlTm7SCNROGpXeeNLRm6SCSbm0YmDC6gd7Bx
yLfhmPtPVq2fj3gvl+lIoUpdz6lIWlzQcT8KphOd/eXr+62fp90boWHWi/hQI6w86lkyjRL6uMwv
NpNu6R2O//nu/Z+4MPznBObLP8BP1Xh+4OEJHsz2KSTtEIJbftrQ2Hxx2087qYIw0fD+PfrQ3257
gHzsluvQiFWB+iikJ2YvUcyDZqn+oLLqykXr0qCc//3F5tuiosFbgclJvFLBfMKhevnSpVLZrdeh
EauwGkRtpnJZ4rspZPtAorD9+1/z0oQxIjWFHhtZhoUlRZAH+xQPTZ/xzJdDXK3d5/d/wjt/vbcm
pRGwocNlCsg5TxrGUUsQuf2dyoZPcmDD1udFEe5mJ2s/F2Lajqv6s5ZQ9qqZrs+L33sbskj3OGQy
QiHc2IZ3LsqhsCHCnAUmGtXHrO9/EEpQtC/FoxbFLS/maAuaxnDbqcaL7mbkEt//Qy585PON7uVH
DipZQQtD3GRiuCLRsg4PhUA626p1k0yLPGzWKSdtk8FDhrWBrGwH8VZ6hX97oe/UWHYmUYwSSAwv
gWzp5zihgGf0Plp13HwyOBcv5JmjooQ50xc/nB/Wtf1l17Sx1tR4qWyXVUQJ1EoNahVkgloQyzup
CYBsljbIwZaOkoyy+/B+Qs3c+70+n6LemO/nh5yX8yTVIEIMaDRhrCYxlXW/zwhe//F9vT1Youo/
nkuKx0w3uOLVcW75rV80lh8wiXSTVZIl8MRG2jCtKxSgDCgeHma6e/+PujSBzCUocEeqoC9LBMJq
I6P6hDpzuzvX2bz45YC5bQ9n9bqLEjydlU+zUOqrTrtr77WXem4sP42X4ojuY09EBfad8sR36eVX
vvSlcTeOCkDpAemdNfD0cusipr4DAWruePcp1+OVTcu98Bsmjh8qdLz7rj5PRkCjv1ULqlFk6DlQ
ixT909BS8ZGBuHfTQMrP97kr1yN4qbDTFC18KUvpPsARDc5GgoX7WZbtT6vpYFYCUwLAYSYJTWY/
J5sgqI5uKL/YtW1EPTg+YUf9EieMqLrhBA6Esiw6u9PdX/Lqy50aRdp+ynocMarOOwD7Uh5Qtnrl
+HVhqpkP9Ks75ctERhfXTTibSij5vowwLrVbaAMjBP0R9QEoO/USjeTLvlqyceMIsloOjBGELRyp
2OhCqpShVOa2QTFVHSltt/0ERgyWGUQ0HUXj4Cg9whUw2xQdtZwuRhDiHRu6nRK5iVlC8BHJ3Zm1
//5MdC98UNOVaIQAJxKowE1KMCHvoTPMfgSa5Z9CKHS2JYq/UBAXRsNjUMOyi4uCge3BfkZZ2zyh
QmQAV2zmX3LAka/xzi916LznvJi+vNJ4U2tonXh43QEUAy4QH4sRXqPv/8GXmjdCj2RLBKRM3SQA
zh6x6f6AfPaa58ulto3DvasqiBiCsE6ylpWHqcfjOERFs9309c1NFyWijsNZncCKOzxx3uH9Pujt
Nij//Ce9GHW3dPsww00/adoAzIwQ0qP/m+HQ/yQzfCOogZGlDEzMOsFB+IMLgKZLr9hPXRpvI6Cr
QIXZGrp1EpH6x1qsh969Zqd1qWkjnJu1afoBAu3EcciPtkOFcAf/m53dHDTiueId5PqoLEpgp+5v
ptLrjxNXgd08MZ/C+ppXte/zNIEAP905pVDbenGvgWovDIxpi8J06MIluViB82PRzVxXAfRs/NpL
xDkK3zjmwcLl1TQk8DX0IDflSRqQ3ysAzfsJcrdHxQJxA/tQf9sX62qXe/p7mXsx5fH6OQYzYxzW
w212L7wMmDK/7i1bN6I14qAlw+elSlrUdG+AIH5CQfaVRfvSNzj/+4uea/DsWAuJbKJLcDjx0pUf
9MxGu6XAtMPLR5RU4x2+Spy07qEDggVz5pIrw3LpAxshCytMNyylThOowUpvWyy1PlE9QXclhglk
CF8W/HzQQjWPVaz9RUm/GCtCV2DQ0gV/TYhL4UZ7LmijKJIcrpxeL30LI5ajRaUyCLwS6mSn2MlA
ARXtuHurzv9Fe7/ovOPyCn41ukqWTMJDAiUw23Gg85VpdOkV6q+N2IvmSR70JYq4kXRRhd4X8Gjd
Qt9QHRuIqg5N3g93aowWHLnBBBBdFPwehItTn93fZoR6l8KtG8qBMmmGYsN1dQMO1xUg1YVvYtJu
KqWIggq5SjJe7zS4onPaf7HrtRHWjZOrbHL7NQlALoP4yNtq3Viu3H/PaC++B1zI5wA8/jIBQARa
vxaY68m7EniXxsTYhVEs6XqoDkljuDj9cmrc3oSCgM1uVIyontk8Suxlc8KmsUcZRxaHc8PtIuwv
2+jFqGDBb2ciyhJv33nToZqY0W+okptsmkcW0zi0rWvqCV+K6FQHwQHc+SiWULVeSVu8/ZKD1o35
4tcTNHhlmZ6yUZe7udD80AMyuG2wOd95Al7U2djV/63pQjxUboTp7cSksweToT4i/QakdUOLK6uJ
YQ/4/09i6Iyxb0Dfh+1bokSISdLfSV61d9EEsgQ8r+EZjgKGQG3yMus+d1OXNluXwCMGhIexh0+D
C8v4qUmLXeUzpQFHLJe7JluHwzTDEAg4iQIXZNgpX5lR5/H55yAASxZj3HhXuHD8UPwE8GG7T73B
/4BpED75ucOeLCYtfsIYjSao6iKcfH4qsuBn5sn/lAqHnV3bRrSlZbOSGoKk05KLAISpjkIdF15Z
t88dfGtsjGjrZyjOor7ip0x4z7T35FYT+c2u48a5N4wi6AE5Zyfe9aitr9cjDbprsocLHf/LoX8R
ybNTSz/TPDqRwLmPen0EJPXRqt+mE1wGVSAWhi46qdV7hgcYPDlGlMvYNW4MSt4gEta6j1BkFjxW
8JNqEKx2TRvHhxFCdZRhDdEpS/lD2nj/jYBwWjVtimNCXCv83kXTvbfclSn/45TMsmnjjo4CHwqM
GEIHhRmokmYowXF6YbN7Iy6Ng0FeqF6MNeenKJzOWkF9S2d1zXT0whQ0jbkDH147ImMovoK5zoZU
zbpFsaDdJDTVEtGUgSK8SFQSrKk+pmtY7ToafHr/c775xhQyUy+BSuN5bjKMuTOH43FqSiQlwTfd
wbsAK0zpRlcyvm+e0PE7xrdtJLi7faD5CWoMoFCmKkMJgs9dCbk/qW6Aimi3fo4y9vf/rAsfxLSq
nZ1IgRQh2UkBJxa1JTLk7tGuaWNn5wz39vwM72mBbULpBFBktHqwa9vYn2B2BtEwd9mpo/Mn2Wf/
gUVok9XABziP1ItVMgQjATb3HvalXqTfdJgXz2tPrzlAXRpvY2cKwc9b5wod50s67lTnfYEWzCoB
hq57r7uOAmdPgtLDThXwSZsPESA0V9bJ8+x7Y89jxhJ8rj328jLENIEm796HvcddUZbj0Z97FDrg
/nKoXO0cWpLJK/F2IQ5C42+p0iFHEapipwLqggn2DJuiyf6w2YcxlUY5cz0+2U0lYwuoi4hrWI6w
0yIrGksIe7a1w7jdbDLVGIAT6ywPRxCsGPN34GSgGmh27PYBU4yxVko3KS/DE/PrepdpvAP2Y2O3
mpoyDAj1AdZhMjzpqPhQz9Wx7dJfVkNuqjCAeRqrnDXhCY/z0W4towcBNNeVqXohwkwRRoVKzzWA
WcmpgjD6pNo2/wRCUnYlf/32pR3GPeeffbE8UKI9b6gEpgsAtmLT5rT/AlsSP4av4DfhqmUvqnUA
7DqEi808Dvc4bF21DHo7Ck2Vhuakn6fVp6egdrIdquqrQ+DV16ziLg2cEeN6RA5uWRnATUvqY9Mn
QQKonH/tSnFhAzXlBzVMY8/mOuEJAFb6gYONtQMcADeWtCPzR7gc4UBgNb1MKUJOgB0HHpmeYK7W
P9IQNICZ1vLKBn1hmEw1AmhJpCnLIDzBjYbvOxe+oyQ/2PXcOHuhWMJdRryrn8a2u8uk/wvPWk92
TRu7cU0KMLoGj55Iv+g99Rb/tqeT3Nm1buzHyFgOGq605yGfNRhNgM7R6Jrx66URP//7i5ADyjdU
VRNgVCZg+6KSOLd+w6zy0CjxM3Zk1B3JbnQxW5gr6kMHPukx4s1Pu3ExdrFiLAJYjUZYjBznKQXE
Ubh2Glh03IzXaK2zKsdC14cw25ArmERNbrmKUmNX7NSQy1Gs9ATvAbJLAchApoRXdtPFlBxQEAOX
Ipwx5lPxh43htJXZQiwbN07QIq0IUjcN5mLdAjtIBtBD8JxKraoeYK5rBGntuREWxxrjPi6PpHWA
LwkCy/OhqR5AJVkn3Kqlp4I46e3QyV8rEBV7q9lo6svAySCgClHvFMES+DYduTjA0ae9sWvdCFNU
sRSDl3oe7tLud1iVf5hVfyUtcl5G3jh+msKEsh9C6YI2fApAXv6IfGQLRF7awYqjKu2W9b916y8W
GRwRJiAlo+A0Z9IBORGMPz8Lt3ZDY4RqQIAGhI1dcPJdCoNPKiDu8xu77c40GPW7lTdkUmi8mIZN
tHh3Ybva3bNMeQIMWereofl5rpN+B9NE1JbWo2WK5Fyn9nJhL/IudeGqRE8w+TqKpt7O/WDZcSNI
NaWYMqGgp5Q4v7uy/FZ59MrN5Dyf35iMpvNDmmcuPNzQa7/iyTqXx9HtP1vNE1NjMKzwipV54YFI
BLj0PCm5UcKx0p3DmMMIUJTNA7QZSO8Es8tvcHDb9ST4Y9dxYxP15hZEpSJ1cVkY830UMbxYZYA0
2LVu7KLj6K3V3IngNLjtlwiAOSjCIQu3a9yITakrSkdcb094DphB/cogHQI/wy7yfWMfpXyQE8rX
g9PChNzA7voHKBBfrXpuKg1WxbKuh0njSTTsj9eRP1zRZ7umjcjsCsEBCQvdEyRmNcBRJKg/t/BV
tcsx/n2uebHYLqQTY0aUdwJQn26gkbuvosEuPE0NQ+fxsMO5yMMOSnYhoKxgKueF3ec0RQt4JC9I
mrX+iaYwVMWTS13bRdAZ6PJyLcxGMIID6bsnsgYPbjfcR25kVS0VMs8IfG+cyhSeV+5pCNZpD1kt
8roZT+32fVOw0KqoiJagc4F5rrdAfz+XpbzyfndhqfWMwBchBC6+q9B0QH9HWQ732uBgN8ONsG89
PPTBVRd1GiMIV1gNf0ttmfn0jKDnXTcW/rR4J7eE9UIj+GEEwfto1fF/RAlNlJWAAvunvG2f/bUB
+KEcvti1bYS99LsQOMgJ15QepKu5Cx/ActZ2sfPXv+hl0AsQJSNeeycU07Y//IrknzI3/23X8/B1
+KyqZksptHfqgOe+QfHwRwEv771d40ZspuBckmx03dMCVtnB7xXIadNgo/cJmak6CHxYNpUKa+Eg
2yfgxuJgGjKbIQd7yZyImdfLBUXakBXmRzBUtysTNtOQeSR6PeCgXMB2mAdFQtj57RzkWwKpauFY
Nm/MRLYCvbTAGCkpZnlmfUSf4KRmtR6i7+x1392uBNB0JXOCjO/nIQQcvoVJkc15Ao0bM1Hmzgp5
fDYna8/hp7TAXLQFK8DmKITWjamYSygvVtd1kxpHuV8zq7qNqkf+2WKio3Vjo4gcugSqJ2sCL9Df
MJ5MouWaKOjcwX9OzWjafz3mAIe7I8FVNsmXvnhIu0lvJC3qZ3hD9E92vTd2i6gONQ+YGhIWVuVH
R+H6ljdNYLM24g8wNgzY2MAwjLI+gfFpcdM1eGeEZJtfSeWfZ8dbw2NEao79H04kqk9YDv+S0Iez
Bbyo5XHJ8JSpQENTV6bneY7/+0MA27z+DvAJAvi7E12iBhJugKBk/wE/Kz/PfMkeh0DBw0NoeADZ
fBJARF7/GozHZKaWnseeoociAmO0sFPxupERxH4ZhmtOZpUQDQ4s6Ilg5dPRShjAXFOWVFYTLzM4
XMWVUB+E+8lVpc2LEFo2IjgUAQr5VcDjtdR620/zcQ0mq9Q3GjcCuGg5TLzyFt0GTXsLw7MGvCfA
4u2+phHDQZvWFLh7B/YSOUzh+i1KgKzWNdcUkLR+NANE6zlxCc8ib3UeJrJabYJgI76eg4VOgbBD
OVEcwu5IuKAkZ6XlgBhR63CPTbpb0bRuPxHcaaAX03urwTb1I3C3G3OREyfOHepv85zBwqeBjYFd
60Zg1p5fwFWROnEh4H9TVg5Ic3q+8kh2nm1vrDGmhIRqOHWyXjuxK70JCHh1BIrP6kbN4Ab1+nOO
IzDrArB8WNxMzw45+zNnNjlANG2EppeV6bhABhorLvYkoLdl017JYF4aEiMwQ927YcvR676tDu7w
uSdWj4LotBGUo6sjOvLFiQlpPoxrd5DwBbObJMaGOnIQ0tYUkeMNwUeYpoN8DM6cXdtGVLpEw8ex
R7fnTJ1gy7KvZfjHrmkjKoErHBYRDQ4qY3m2baj+RnvXbvU2ZUDgzC/N2KJt0Jn5Zp3mh8DTz1b9
NqU/NVwo66nH9AOv5lE3IQp6RzbYjbcp9Ampn8HQcMYEVAASUnIDWqjdAmviUsK06yqvjKJ4Hhfg
+xbcNXQwrge7UTGCEk4vCm4KEyaKmG9C6uxQMGbZcSMo+wrWQk5A0nhg7b4DBgLIDJsMF1C8RlRi
B/N6vIBi9R5hxuV+gsPllZPihZXEFPlM1ZTBpnd0Ytx3KcjB/RbGs5XlLDGiEvYqWLYBto8DtTy7
HYwvglVLy+E24lJlwRSJplTJ6mln42r/2XXCa9SQ83R4Y88xhTbRkLVIzK9dUq3iM8x96sPC1kcg
7Zy91Tw0xTY9oP2RnBv8gISTQ+HhIScPcb6ya904zVLp4mQShADa5EDnlq27aVFBYdm4sWXSAtYA
cH+WScm1v22zrt4s9WS3af6jt+Fnuoy/oudU17CQ6/gtjCavVS+eu/jWZzVCFIxWOFWD+pu45ay/
06j2tnD+0TewYKVAsTNCrkzOS/PHCFgp2IxCIgUoDwyIcCJCmdR+cPzoKQxDxNj7X/nSj3ivzy4w
kFoXMi4ygQFC9QDnF3bPi/JHW6z0yon0fH57a7zMAJYVYPWgCaKCD9ZvC8i9fLdmAYj4cnUfVVc7
OxVRfpiBRi0sp5cR1wWHX6HTOec90X9KoxSGPE738/0Ru7DamVqeApjfiaeqTTzP9260gjnnAGGX
3W5uanlYSQEYXlPcOrI5ug+69VaVi10Nq0uNkJZILuGqnZ0xeXl+krBdegS9drVJGzLXhIt4YZY6
abSOSHaUT8E4fZs0ba5M00uDfp6+LzK1GcBtje+VPXg61YMqsweYdF1Tkl5q2wjoqR1K2Ml1fULx
/rORlTyQcv1uN1mMGB46bwpU2fQJyfRP2Gs94HnGsmkjcrVGHgOQ3z6BrUT2AW5aage8ir6SJrmw
LphSHtHDkzF3+JiA5Q6TtL7B/aMgMGbi44CqTLvRMcJUSLdeunOVmOSO3IRtcO/2+tGqbVPQ47qO
N3iLWhLisjsnZdBN6192TRs3VQc7Cp0g9o7n3gk3vXY/hL1vpRVC7t2IUapUHrpjkaOEfSk3QVs9
gp9pN2VMKc8ANtQ4TukEtIN+qNb0Oxs8afctTSXPrDTLSoj3Ywi1oo3r9R8pt83FmJCRoVg1TM+b
KM4LTBS4N8EnM4Jtj933NIIUhwXIebp2SNaQfyB8+ZCW3ZNd097rdavNUKTR+o5ImMDaEgBH7yPT
abcomoQRBfOzUKmoS3IafcsCP9vC7lbZXXL+0fAEFEe0cG2BL1EPsI08lPm10LxwgjIlPAJfs3JL
7KBkCn/DhiiDK2P4TQ99eANvV8t8qSnlgVMDfAYWB7/C8PJRDuGB6WCy26Z9I0pbN5wAfExRnNKO
ww0MirYwt2ivnJgubEimnAf+Vj2gJBL1rTCWPRYOp5sGou4rK/ul1o2ttIHLVTmNeZl4OQNaGIXk
KEe0k4CeUaCvJ3wjBM9bMRSofo+enMzLN5xY6WLRthGnklJ4BHmkSOa1OK40/bk6arJbA3wjUMG+
rLt15EXitfnHgpZ/YDFvV8Xtnq1sXh5ePBTXVB0bi6Q/F3VE8Nb8FuS+Y/k9jU0UFiiNg9fgIglL
55E006+hHUe7UTH1PKwvKscvRJHAXcHBTkeGTQ8nB7t5bpJDel9CHuyTPKk5+cJp8BnlIsJubTQ1
NzocGNDuKkuqBey2KStuAjgTWjZu3F5Jj2177M+4aadIt3zOYMkjos9WW4YpuwEY5+xOgJ6TYhZb
DmuiTTmHlWXXjfis1yHvRz6mcaRHuFlEcJicq8Uyn2IKb+DgKhan6ZF3K6PvHtd3ym0e7IbFCFA4
ba61KAXyQEV4VH73xGrX8hxqIkHGMVxG2Rc8dkpK9uU8ZDsY9JaWQ24EaBAUTeUugiE9Fn1BDg52
dOGz1aCYyhup+1zBTYXFVTMJeFMuzqaoLEfchIFAMxAFYnbSWLROfxNF7hFWdJbPsKb0RgYtyCh9
FcYBm/n3uVzCPzPqB5ndwmUCP4QkLgyEyyBepOKHTgfuXlfRH7tRN3bQNO9L2FHNfow32We2yHsI
4u1O6Kb0xltB1A2n0IuzLpIbsfXK0PKAbiocdU9KB4SVKXbqoN2P7gwvrrw52A2JEZ3rWqVE8GyC
VIjfO8F5I/Ltsnkm7UNFcNKGedQU04VESbf6RB3qbGB2SB3XVCQtinMB7swQF2tV4W2mmLb1YCWf
Zq6pSQKilNSr8ofYd/p24/vr7wiOblZjToxrKKyTBoC9vCGGI/J+zjOyYRW3XBJNQZIq4a0LU74h
nprhZtXOo06vHf8vHEBNORKFDEbOyCXHkvv5xl192IvlzpPdoBixmcNocO6ieoiztj2ETfQ1OtuI
27Vt7J0F7IpnwHj7OCzhouqF9QGMdMujlqlGgn+iXquM9TGcx58rXT2wsbFbVIgRnNXUdbIRaR/T
MoCC1+XavV0GSu0OoKYMqSx0CBwPPzef/2oIkq3hFFlunsTYPFeglSZ4fvax8s9e07xmW7X2n2w+
KGppXh/MXT5WJRKKIp69yNty+IxvYW9sF0KwW33dekBhDN5kpYjTaNwsut65AbE6OcMc/XXTJc+H
jrqFgFbC20n9n4fbrd2QhK9b1lHT0GFAy304Z4cmm+UuY75l40ZwwuYpUEM5t/EMH7wPTTV5MEKv
6rzZ23XeCFAd6VyPq9fGXrikald6Qb8cwVJf7YQ7hBuRpOD+HRGyDnG71nd01f4ujybL0TGNWxZ4
3MEf0ZUxWVO6Xcvqo5NFv94fmfMI//sIQ0wQiTOVcD0ETDwmcPa9SwdYPp+PYGLjT8JuIyUmzAcW
jATCYb+Nhz6/H3Uft5zYqO4ZnAtfz0q85fQjDWkb137ZFxsX8lUG/0NHWC4E5g19zvzagY94PEo8
1m79bm7/wJbYf3x/9M/z743Rj4xFzF11CvzmJGJaj3DilimcL53GszogEVOW5Teqh5Y/a2IQR+DH
rn7pQH2x6vg/nlfQsMtFljpWy/e2Jz+DgFntScQUZIFfksLREC3DLnd7Ri20C9nYddpYwvCOqINu
KnQ8kk5t2oBsQTCzu1gQU5AF4Eg2eW06xKmm7U8kjNZn3JKe7HpurF88A0IfAus2LjjY/5m/fApX
aiXSIKYoKxx4VvA0aGN4tEb7pq/nGzxaXKN4XpjhpghJ+iuvChi3x24XymKTjpNYk0L09JrLy6Uf
MDbTtAH2GXavXcwzh8qNxDDtFyfwf1mNvKlFWnzIqAFrkvEaZkk9ynY3N6WdHo6YaiSh84Wzcu3j
slCAKDlJkZZWukbCjB2VN7TR5drg7DWWT9HYHSnt7JYVkzpEa7HidbHCMn72RMXF8akJnR92w+2/
Xs/zchhV6xUqHgMH2pLVvwW1x+45h5hypFVna45KaRVXyp8/8tRbt0spsytHr/MR64213OQOMboO
sLpwZDy0JBK7SIz8uyjyOd80A9Nb2ul6WzZhbXnkYMbesfazSgvVqNiZ3WCb1nis2nMIY7vd+5/i
glUNMWVKXTlyUFBgOS4rptl/KwyzxxMf0vYr3q65fm5CBcwCoNQZa48wl4ObCmw9iPw8Yei7u4AJ
v9kWrtPLO2S5yxZ+wp1eNoOsSpwuXH/dDlEJbjCvRgAnUCdWx7ojTzBvBo4D7r6suS+cwdfHsc2X
TVZks7dRjs+E3XZgqqS0x8QiZ0/GOZNHaLq/dvO12/3b6B1GTCIRT/kI/qRUcav0Gt7NkSD8G3UK
XH+4GLqzSdfSPwuxVNOt1K0CzSOFSfxmEr1vd+Y133T7rJr9HrrsuEq7A5KWP8BottujzSfdTOR8
7GENGa9Vv+OROLj5dOXOeOE8avKWSt5OacdXFbOi09F+4Homu2EtSoXrjMPtdEDEVIIRIVzZV76K
+RrsIrdluyqEd977kXNhSzK5S8rxGs0rT8ULkfrRrZna5zrr7b6rSVbyQhdWf9WgYl3m6qltGv9Q
OLqyO9iZLLOQTWsNr7E+9pdUbAh6HYILb5XwJqFxmp44ivAGjXmj8Ai78VN+VzPHbk6azKZ1dJbV
GxYMep2ivCYa6w0Q7XYGgcTUdmEC6Vy1s0KGh/YbL6O3zBFXhvzClDeVXTodmjEdUxWna023BGmp
W1YwWL41c3plRr7N82WAvr/eV726DghM2bBZNFHzX9X2f8YmbW+wxIOovWbzN/iZpveOk4rdPBMg
UatG3+iI9AdX6fxj44/5bqglXj7nkvW3eerxuxy4+m7j4r+uDMSFuDEVLm2EmvJeIm6yvPrTAd6x
LdJ5PloFpSlCC9nQVMRnVTz6xcfVV/mOjpCX2zV+/rQvVGgNg3v6xBCTbK5/59lyK5WdjQ4MXF43
7ftjs+ZL3cUBjfY6rO7hcvDLrtfGYYs5MCumvVCxJ7j6gIkX3ei+sQIbY8p5rzserq5AbhEreV9O
J8IeUurYXfpNCVo1hyIVOlJxpNwnpvMwcVi52N34/6FJTXqGjjdDBs2fcV9ZeLtFZf+T1Yib2rNU
58CTV0iiRa2otjzn9UZzBNH7rZ+D+Y0TqOlDldN56Jws62Kikch1GjqeyoW0dz2l9V0T+OIzTlb6
StXAhVXLVF5lGUyMBO1wMQIpZCt0U20WR0DHC6mw3XZhopQUAzW1m6WMA9e5w7302HWr3fXIRCj5
edPKiOBwVLCRfq6Qc/g4h3KwW2tM/VVARZ4DGY4Er1s6W1Eg8z0Ky1ymqb+qu6qYJwdRW4yOONQT
/IRZxn+8P4UuLMGmAgtp0qDI00bgus5+BRmQh7NsrlHlLzVuXNUnkYFdX+H+FXbOvIPTRrFRI7W8
D5nKK1T1OMqrtIiJU9yvqGxH2Seu63bjYqSOVtLUeurxICDW/KvEYbqvR7vVzAQppTgTRdU81nGo
nOGuBy4Zz+ud3Tw3VVeZTOcJ9Xsi5n6wg4f2l6qtP9sNibF7rLnAqxFH0yHkYruizn6KNbJ7USOm
6kpNg0p1JXF5IfD+nMPse796ludzU3blw2jemQosXWLoqxsvcB54Kia7pwyTotR3Uxo1PmnjUTOx
X6C/2hUFt/ucpuwqK10paXXOAzrDD5Zn961iVy5eF4LT1Fw1tBzreV5kHOW5f5x05m88Ltmd1WQx
VVeFM8EZbsYDjFthjygy57ZV8spOdKnnRmwuqpr8Mpva2JE7OHNQFNj76ZUt9VLbxsEuEJz3PMQ+
Qcb2Z533t8UCDxq7MTn/5otDY5938LSJkFos/WUDk5ttl1meR025VV6Ma+hQLOO6Z5+pt1n79Ktd
p73Xna6ggBzddsQ0Cb1oo7YsCCPL8TBuh6mcslYWRR1zjjYBfqu3U3DldnjhtPIP5mjwKi9rQ8yR
LMJJhZV6/tPpUm2mYZ2erIbG1FxF8/ne1bEaQrSh3ju8TGY6qb1d48beiTx6NAH5WMctMmZOkN7q
dLK7dpmKqy5f28Uj2NsYr+78JTikTP16v9cXht1UW3VDhmJHuYhY4rZ5OwSt2pZI69wGbLXsvBGg
pSB6VlOKA8vUe3uX8uBUSmmHaSGm6kosHWmQJxZxx/UhaLocypG6sFtxTd2Vuzgu8miZjNuMHqtw
1+Z2dbfENYJUd06VOVWRx5ABkU3d9p+GqrBbbU3VlW5DOqJiRsaOWvSGK5b0rmO3vZmKq2IYy8Dt
sCIih/MVYKJT0XV2pxVTb9VXHmN0qWXMa/1ZL/yRdsWP9yf5hT3ClFv5I/cH0YnzE9EwbqJIItNN
r4zIObzfuNKZaisfqNeqkY2MlUvkNvRz/xFisvLIwyHacZpOcH8nzlZl6tozxt+zxFs/aWyndFyb
omdcxLUalq9LP6G2N2/Scq8jVtw3hYtfH91uI51hrTddE1WPESyM4lAw+aXs+PwYtoPeIpugk8pN
m2NVl8sTaYJhlxXs0S+7eisquW77KKo+DKhn31SV1LsObkLHQnblsZsmfiiX9LvoG+dIlplkNlsM
HIoMXc9IUuouw9LENAw/1lH00wUH1G4WGAvR2TwhcEgrYx92HxvUIOlN13aWZ4V/aFeyyLoixBwb
elwmycrWTdnZsXKIqTAbI8inCSzT4zDL4NPZF9uFVlb8bNQ4G2tRXbaZl7KqjZfF3bPFA0Q/YnZ6
e2IqzIQYWeQVcx27DWwgHcofIr/4bfdBjfc1VroT6ifp/+PsSpbktpXgFzGCBEEQvJLds0jD9sha
LPvCkPxscAHAnQD59S/HJw00rY7ARScFmgOgFlRlZaqLiMavLMkedjJ4KRfjHjrRnI+T6jiH0aSt
+FsE6jsx/Ozx2Vj6pTj0Q1a5Y94zq1ZsSRsly12Xni1KDz5vG6ztuIYGIgjVNqcCTFOkfyRhL5+i
LZtvGOebvg6rOxbE0mAzUvbq0pJI3u9mlw8HwALDkdZFl9LgFFCd5GZLvIj78INOAh70uqs39Dsu
00ZABbyuGJRLVARf5HcUzgt5hW7IEA5awyWQ+zjFjEww9F6wUHy8Y1f7nrKlUngKbk3zOaAGlNf1
kfkUsLC4k4rv1aAJZIfbC4WwH0g7wzpvEq/pHizuGNZxoNUQkrq7jCg551VHJLSv0w9ee+5inhiN
p0UqVCX6YPzaWErybNFeVQkINzlmC0XhIAaeur/U7VbhWf900MHeuCwv9vlT2MXajt3OAGsQUgsN
cFy101M4r02BaYKxGCdGHqla5/e90F7pEH7tJ0vu1p1iTgaw/OZjrR4pC//wOwDHiju0uwHfXNRl
h55lHmtm8nC/JfTz8nlvbZJjsdEQ6F2lBIi2Pburs+yUtPw+zOSf0XELFRC9fOhbv+FYrW6SJl4O
ij9g4aE9G9b8Tye6eYYkYftbsNXRp8MI9l5EfKF5t4XdUwyWhzVXazw+QzUGXzJEptmLqKrt39sc
yVu44auf5tg8qBOiNQTK7NJEB8SstgHRVIpqeGo0OEcKFas+vJsoaR4GvFPu63SKn2gakK96b+J3
6djtD4GRddmnKTsB+DX6FOpxmxx3kRHRqG0M1OVI9+QkQ4lhIyiB+l0ox10s4cFoSxGH1zjL7hJD
ZLFnwGJ6rf4TPm1bWLD0UCQc+VZjjsnoUwXaNs/VHYcBzTQWr3pA2SHClPdyiDW3s9e7g2UuNA2S
UfECZD2evqFJcyZGBn7V2G/XXWiarup1Z2moLvFhil6G/1Yk8BNsyVxsWpS1KAooVAXknOKqaNrm
YG278WK6Yr4uOi3chilgvUbvRbR1cdTEFnqP+XsrlRf8BRvveAipQb1He9Zd1ML5aVrUO/By37oy
177fsXFwcTUM7QCFyT1uHjmYQ4tujGIYMwTm/O68Y65NEyMF71t1GVkyf5ameY6DRX/xW9wx1w6U
TSoEUfEF3UgITi3ZF7EASeK1uAtJM+iEW60NvvxlciLtnyQPnv2Wdky1tnSbeKWCElVwlrdhW+Up
n7//evErwd1tKpNDGzJHurvIxWoKHdEuvGNR3H7pR5CErCnbn+way/Ovf+0lGr4RwdxOWKXmtCYb
6S7VvqpiDKdPs0z9tsmlINj7uuUtpvouK/SKCwS+rFiSxdMzuL0wIAY021sDy6Jh/NFkqChAi1ze
uPdXTsEF5UmFGpCeYFr70Z8rOb3nEBTqY35uMCtHWO2XgroQtn2YsiSsYAGdqL5mInvK9OKFGGaZ
i1tTVUagqsdf1t7+oWH9ILLk069vzZXcykWtbRta1gmQiCjsjSjt1/GgH0NAgO51t2Z/CMq7j7/+
oZdiyxvX0wWwaXBHp6HN5CUTCZ9yyfoRLc9d3y9HaB71Plpg820/5bwKO2CA5u3WIMp/BdA3ftpt
h2YJJBYR7hWq6MNWWrOHv6cLBYHRJvTdsgRrDvhHVjS6AQ9sIoKC6Lb5xHTaPKkj8GoR4hBdFx/C
uxiGQ9QR+drI7q9u8KKJxNKOa7d6BVdmhzYBTdVdpzDLqyf67dfndsWtuAg7qDWNfX9g7SPYP7Tx
EueD6W9JLl5Z3AXYjdFhm7pp4FfS/n0lkvbEG7bceX25i7BDybrf0LdDCrmqsOjW5Rvav561HBda
x8GSN6mJt5emJkBMsm3J42a4kc1c25YXY/2hmrNGbd31QnRo+O5/G2itFIfpfL/8JQX5YXGgt0kQ
LfCH7ULutiX4vjSbF7s3y1zYWlLXo2EW55mFnILBq/86i8SnBYG1nfxr23ozyHHvLsKG8V1VsaQA
m2tz73dZXOvMSBSnLXzEPk/BRygWvIMQ4nHD9107T8c+Bxvtu6IIcHQ/6oceGiOPKPHf6lZfyR1d
eJnM+nrEE6C9QASpOScMDMsRS8R573qvWjHLXIxZnKbi2NK1u8QjOC6t/B3zJX7+xYV/DoleZ263
Br2O4ZOduu/72j94namLhZetMmQ0U3eZbVqfoV+0QjZPCr98y4XDG930AUOV9WLsyvKGZu9kiFkI
v09/uUk/GOmuaQZ1ETx/Ce3fZ2lY464nXgREOE3HkkJUc8lg8MpLGqAEsrDNoRns1c/H4o4hhWLv
t9GikAIQAlR0iczysA9uweCupCsuxm6MuhEvoqQDk3OUB1vyx1LNp3CCpFPWGs+9d94ye00liv60
uxyYip0aUOZ3zZ9ex+oC7TBQQ5ZxyGBHrf4M3mJdbDK8Nbpzxcv8xHCWAAufiQVp9NgOOXDJNq+q
xbOs7bJtRZIGdl6BpFYRPU1J/Hkn1HNXnCuz0Z6QmcM9smP7Oo93yqR+zsXFfJkIBWcFIsJLa8dH
adpPnTS35kqvJLQu5GuyfF42MrXgnleTej8OafpZxLo+9VqDmDRsa3BBsXhO8lTX5Ltd1+rGi+bK
Qbt4MB4HlsytVWBKp4ASzyB6Ptj6r9cVdRFhI41BS5bFuKKMQPOSdfR+6bfVz7ZcRJgaMwmNGttd
goA8bFOl8y3zzWxc7Tu2ABNC1xBpU7fFnzrS0xOZt+1GhnAlzLpEXExMSZKwGo+w0WYPrN7Fcwa0
9b+zhFMq/DbfcfuczjZc+w1/wSTnXK8SFT5tPffecft6TuhEJ+TDQ1L/oyp+MSBe9Pxw14QNGtVQ
6u3Q70V70w73bce8yMEZErHXsXDr+cGmZlWXSQTDmTByF6XUM4q7EDGzHQNpFHKEiQdTHhDxPOrD
L/9woWHpukljBEzJJBNYbUCG0H4bV0AdvC6LS8jV072ZaIunO8GkZjGzNevzlqTC8764CLGE7dGs
6KAuDaMfw8ZIPNozLwZnlkXOEydFlG3GBrUxMURdAQ1ynSdivNVUvmKr/7VSfkifWsnXcX3J/Ah4
Mx7rYzkegk6RIulIcOe3+46pxlCqb3e5yEtI6zFfIDUURrekMK59vmOpggDki05ghxr/JHU+J910
HjurPzTQPL+Bzb1SFnPRYnVYScDwJ5T6w2M486MzxaqjFckaLpBJ06+rGL00SXDYjgUnu2nXNgbY
PRNh+ttec/XIG+r5OHHxYxNYaaVUeIpvcrjv229ssn4pvgsf244uqJlJWpAwJet5o1FyH4zVZ68L
9BOAbILsrgSG+VItaV8wIvjJRtZnWp9lLoIMowRmVBa+AXLnqgjTRZ+CeP3q9+WO7Wq1y4xXR3ux
lP2tht2AtSvz4unFl7/YxA+mG47L0im2oLCCQfIHSavlHZXar7DiAqogHppQ3Rp5GebK5NuSfa/j
2fM8HaMF0IkbkobtZeVL9mihcXDaw9r6uRsXUNXKKU2nBDBjktjfR2LaM5SrPNuhLqAqncJj4iGe
JSBfEu9qNqnnuc5mz09331NQrBrmEI0zM/f/48S+7/kteYSXG/dzZZe7yL7V9Cxs4xbXfCTHglZr
hk74EUGZLUUb50H3EbuRc/9XNXzrp5xOUXPYIwwg9wuUqpQ5a0SVd2nIH7Z5WR+TCSTni7D/xEM2
q4LKgOYqTOcc09rzg4I80NOUEnYHKSlyX00tL6IkrJ9jttLTvobrhwwkSaClqKIH0Pizu34J27tq
xbuoSGZQkZ/IDl1kUVXxnckGedbZVoV5My70IV0Nxp8XsGif6bF/rgOt7qbWQoY4sv1gC7TPqzFf
rQEroJAD+dQ1RPHCLoHaTkB4BiWpDnD6QVDhHIYvs1MNyP7u1dIOwMnXR8pzXifysWFDpKGdNLLq
K10j9RG6O2hwRKh/fuFk3p8xDUseU45EJwzT4RmUr/pGqHr7vcNdcFt9sH5XHUItyBsuhBwnPekb
KdqLV3nrVB1XZsDzwoJoQvtja+Y7hqE9SM3J9AxFdPHo4y25C3Aj8TzZrsEdJfzAxMcY/tEPyy38
0LWtcbKQIKVtipNC3p2mWXHYuD93RvmpW3OXwkuNILQY8dS8KLDh5p9DSrxGVcC87L4X+AHOlB0F
xbnb4wfV75ASw+30eo1wF8hW7wPvoYGKCs426wKizvJs+Nyf/Q7U8Wdi2tohHgbA5Eivi3hNfpsx
Ye71SOMuki0J0rRFkRWpXyAeWKbrAvUWv4yeu0i2iEjU5lSPafh9vovb7QkAHj+QNXeRbOEGzHoC
APFlFzuEPYNQfM42QT/9es//G494w1Bd6BrQ1Qlak+huN1Sk72Pkxf+gDR2fLLB4+bFX4ZdOzXux
DGF/H8MZ3mkTxnUxRjt7bLWxDf4n/pffBXP7VokM2pBx1QD+3rdPtCLf56nbbjiMK0HN5RRjURVv
FNPDFxUEQheE7wTcqOg4ncblpXVKRgigeV43x3/wWBmG50V74XX11Cf1M7dh5Lm2kxBlsTTkRRTh
YsTRIdlSeJ72OvGzQpd7UaPOE+IB1mKOZrY5BvYoMEXWq9fEXWhbPdg1EWnagMgnDkEXLxD5FPXK
hwD4fp3hNrUxi0zhnfqsj4pKp4ii1tx6a12zFBfblkIvKpPTiBI53eePTWuT+x1QojOQyDPPJxTz
nnZoM5XKKkgQKCmfNZ/mHLPI1VQMiVx/s5OJb9zlK/HVVYw0VHFxrC9vs4z/NdegJxWDDlAitfON
Qeor1uLi4TY0eYKsThoQTqi9CDGDCxCD0BjJ4cnWFXU/+IHjuAuOEzaq7JFkKPiy42nDn5Y3Mr7x
V1yJ4w447tc+8toaji2nQ88mSFvClplBKcu0yNy61avYxF30W7KiSZytwIZDMIidszHZz2kXfP71
l79NnMW4y9HWHsxYQDLbSzRHpkD+CZ6MettAQwSdHCDG5fwwZaNs8yOlew6dxqkMOjCX/vrnr22c
U54gkD5Q69DAlSTkWyu6eziuG8+Ga0s7tq7jnS+M4ZEv6foh3SFuCPE+L4lkhvHY145EjiNy1RFn
omcLcrVl+Wz7m8X0/6qUb0RclyitNtu+VwHSnH4PJUQZx4p9nC2mwfKWH/rIjU76v2XazVVRGZST
T03cVkPRHeHyEA0HvU+WKvgitg52MsnqRKqYvNsBYwLuf+E5hPLG71NFQq+KB3fRHmESmRSEHs0F
bHh3fOkl+DHEs9cFccEe6QHhoGE/BFiE4jTP6M7z4PAqpnCXoSgGjuGoY1Zjm9dC7v1nugaeS784
5R9KKQPAr4tsovoCEqTjtCxj+4SKkxd1AIMey+vV+WzGIJV4P9aZjp8XmyzfZZd2fv7GRe0ZMpAp
WPf2wrb1E281WHitpH7pm4vVUyJOamS+wBw0RWMx1Zgk5Fbp+YrFu1i9dM+oafF6vqyG7GdLyAYS
SHHDUV5b3N3zaBq6kWKqN1Hqfzt6fhXGGf3SNRegh6zTrhxkhRcaDFHOuPhtCcMPXgbkYt9WQwH0
6pHS7q16rBCk0KjwNE4X/JaQbDpaK5tLlQ6iyJaoSEdjPG+K479TyB5YsWbNZRPzt5m0Wx6LeDt7
7YqLaAI8OJlxnAAfJ+yj4Oq5z8bf/ZYmr42z6zTRjFosLfVQZHHPT3PMPf2KEy85ZvlRrmZBmbVq
KKy6H+y8+G24i5mOh4S0YAwNyg2T5kUUVE1Oh2H3u+MuVKpOw84iR8KXyyV6SmBFn9p1W/yCvYuS
SqY1rpLN1ih0dud6OGWzF4cS4y5IqjtiRMt6qi+Uj/djbx52ar573RQXJEXVGIuNmBoc9nt6omzZ
MWHOrV9e64KkejUeKozw4d2BNwaN8NaZGupFFYZtcdwhPSYUNCWOc61N+GRoGxacsMovLXRhUu2E
6ft2a4NyUk11DyHY/bQCOuy37Y6BipSnC1RrqrITw3Og1/fbyHxvuWOf9YFpRfD5wIY6jdgmMaUS
DJPnJXc8ol0PwjBcXF8CRh6SqBcPg83qG+XYK/HNxUfxQSDSN0NzSfdDntuw4UWi91t8mNdW56+d
YhYrZDEGq8/mtz37tlT/ep2lO3kBld2mniKkE7GwD4yt5djcmve99jJyJy+GLVURiwKkh91MPyRg
yc47konT2Hf8vdnYv6LTuhyrersE67oV6zb69VW5O5axINLVQLnUF9uzA5yIx3YWVrcnv01zbHdn
OrL7zMQlwabN9d7l3Sr8vI6LVQsinPJIOZhQwmYo4uB4Z+NQeH64Y7lMC2lEQMWFT81poGtB/XTK
GXfhatlqUhSCIixdsTZv9fFnXI9erU/uwtXCEdyZQYe1u4k9Zc34b69B+eB1li4gbTWs7sANLi5k
FE2uQ9s+GGRlfk8BF5HWGhXYjk5YfTFbHmXsrKt19/z0F3jED2+krmNSkFWLi2rnMK/bgBXrAplS
v415KVr9sDpEp6FpabExx6S+QFTsc7bUXsyHjLt4NNFnCvA/iRQPSPUHWunPNU2lnyMmjnXySE9G
hRtuC4nRYgzeGeDG/PYkfr0nPRIkMoQcYdWi+VCFB8kNXz1bP8SxzkTokUE3Q1zSYE+KwcRIIusp
uWH7Ly/nN2oiLhQNihwd+DuyoGyDqMrRMpzykUt7OkBf5LnzTnwFiUFmuogE5QKZLkCPBTjijecb
z0Wk8aDP2CKluPRboosjbj7O0fjd61xdOBpZI/SvJcnKGonM3m4PPMr8jNRFonWxGNoe7fcyBeUf
5qey9WFJDfWrHLlQNNXwzXT1npWBHWShpig9jdXu92J3kWjp0tARjU502fl8rhr7fkr1jV25Uvl2
acoU6UBUNpigBKpA39G5N49tFS+PG1uSr6hUtXc+B5u67XcQwatKbFMGAgFxCuy+g43FE9zJXTq0
vTEpP/DMK6Ettr5rIUv3gPEyvwe2i3HjIuMqGJBkV7sKz8sIEr1NB/GN/f8vAL3hDVxY23qkopEr
TBUF3vYUhmH/rttbVphu+2bNBPcTEluCu7PJTbU+p3T6TeqwOu3ZizZ7Jn6vDWP3dldbgbYs8Bz9
8bGPE1mMYxLer7L+Q65SfEya8SFapt/mFjQyIKnv8yTd6qcoUi2QXfyLzylzF0Vn7C7QRzmqssYf
ROwIaWc2fvJa28XRMUIIemwBL/eGjKe6qp8BpLnFf/0Skt44BRdHd7RSN3bd8ZKi6olbcGRpXM8b
Z3xtcSc96PUItZIwzspqSJ8Wyl/QwX6ewdW9XHRQB4q1WSmn2My5tGEwFAOdld8MEXeRdFlm2qkm
UVaC4nUpzJr9hXa/n7N3gXRxtE7Rmm68pCIU7LRsjWmKSAfpjQz+SqB1ycmiiaJZaOCTu05MRQVy
lgeTrO05WsTh5xxcRB2pLWmmhWXlxMJSjho4W648Hwkuom5PmmPfJCY+QBjDVI4BetCz2GwQ1K84
4QphttkAvovKZuWxsBHEc1Lf6UDzG23bt6996uLqUlKtkoLLrxSr/X0Kwq87Tbw+PHVJ0MyxwUce
AyyK7Celz+FQ+8Up19vXQ6NAVbZE5Sa6qRAgw8yPCLfHx4elrrMXR6XaZehJKbv+XyvMP8MKXQy/
tZ2cDzhUxY6WhGXTquQ+DdRSxBxFeK/VXe8rZogo1dEQlurQkPMgTwFtvdwA4I6vc/ka8LmBaBmW
nTzKOuFfNmW86kypi2A2ExlHm1RH2VnQ9hZo5tHPy2qrGyHpbQcDrabXX64WCgp2E4blapZandJ2
6td8rOLgLwHJlxtmdIV5AEzAr38Fufwm9SHCMlZNUhU0HuTvMlTgvjx6WXBMAOaWagCo04RHBNQH
oMu0wRKej0DsfydDXXs5O+Yiv0LVDdlI1VFy8KHe84D9Oa7cbzIqdYMB2AHqeM2qvRza0Y7FPGFM
EKKcEQdLSMW1HwQ6dWPCYGOWzmF2lHrXFpgWwwol6HHysxLy+qj0UC3DPOO+qd38i3mVpqDdLYmb
l0v1c4qSutFAb1m2pzY6yjRDpYG2RP5Zr4Kc91Al79apbxNPU3ccSYj9EA1Jj3Jmyf5n2iRTEWGg
6kYJ6T9f9/PfARK/13s0HNvY8LY5yizOtjNqbO0/zcjZ3wESjUeISNU49nCczv12RCeWgCWGplEA
yrKj9VLFZWAde/0Jgkz1jDmPsDzo/1K44nwKm1tMa29HPVA8OWtHdumHDtYK5HRSKFDVx0033YhO
/02UvbV5jscxQZQO6Cce5T6HAnhrYHQsBrCflnrvT1XLm/tkQO/CWKWLih5RLrNWF13Ug0cMWhE5
myHTNKFRXed8CuIzJu3SKK83UEXRet/v2yGM1anSk/KyCKByXm+H2VRPZtnZEopy63nO1JAf4e6H
FwV65fXqQzOwl0Y5VteizoNs3O5Syo3ntzuONwwmVYVW2jJeKVpOu8xrLvzCNfpOrz9dEryU5oOb
0nSBOGmJ+RdwXvh9uQsXx6MAOmw7/FAQgSe5ah96/OPlHjCc//rDs/1Y6ibrj3Kj+1+jbCRS3uTZ
x38yFyuuKeNGRPooQfz1bXs+uvZvv4Udx7ygHgZpwBmOWasRdAVQl8fQMyg5PTfc6ZbJ8JBoOtdH
STEX8Z6bYSjotN4i1n7Z2res3vHIa7XpYaiGo2R0ITnI9fR5h/CW34G6aHHoAZJ+HLF6SJIqZ/UY
5lvSeWVgaEe8vi0BShV7LdlejtAh/tTO0f7M5jnw/HTnWHtw9isS8L3UdS/PckfLLKOLX1mfuQDe
oJW019G4lVDb+E6iqT31TeQ3LsVcAK/o2on2o0VpR21tMRtZ3dNpFjcCxUske+PGuPhdZDQx0fVi
y4h16Z2FxKs8ZU2YPskuab8lLyKrNhXZ6ciWxfMvcmG6FY/NAMz5Wtoazmac0I4Od6+CNnMBuh1F
/YrOYi3XeVwfqziK7hL0Mv0SWxeUG1MjGQRxl5JMEZgwmzS9j5QNPVd3wogZor1BhJ3LTtMHuXzE
C97rGcxcwso5zshy9HQu5676X9j824C5z8+yXKguVTbdKrzMSp0cd6B3m/LFhP96OWMXqBtsBwpi
ZJnLkL5POzvk3Xiz+/mSV7x18R1HvOupTdBFmMtsmKa7ZNiXMyUyfojBP/5ObxX5lortVmP9il92
dZTlFuFRXOMPgVR5lCcq2z7YeW7/8tqmn5C52TLYY4knlA3X43GCXHkOxq1bfMhXvt1F5u6sFygV
q6kEkfk/pgrLBC1dvw93cr5Yd9Hcp3QsUdD7kgT2ryYLPIOVi7pcui2DiBCuvJ7nvmwJG04vbsfP
VF3cZZ8EcRUE21RCgrvYkjDMM9v4IWqYy5Ko23qFJCE+Hb6sfZ8eBppTweDHuw44+OtAG89dYMVi
gGlvjxZDw+uWg0b1g9+JOnE2jSHcnoHavRy65S6Aol0Ofk2/8jhzsZcpnvps3thYQh82eJjbTN3v
cva0UZd6MA4iUTHIwpdak4/Z3BXK2m+/3pUrlRkIObzec4tKLI5yHMuYzOyhsunDaDaEjr6o4v45
iJLzlKV/MmHqd3IR7XuqpyjfrapuRMUrUd6Fq++1RcnH2LHkkdyHPKwlvZ9HTv7WdW2fQBwrotzI
2Hxrxrr1uwoujB382eCf49lQ6mien/p+Gs5a0+nTr7f0ildygewr9q3jSHVLiD3K0xYsfwzS8w2Q
OHE4NGsbzXIZyll/sShw5P2sjV+4dHHsaZ9AO0PTvgQ/6WmKludK3ar7XNsSx7B3KOsBctNhSwz/
eBfhH7+tdmx6GlK+t9Jg3Z4WIMHvchpQv34aS5wwPMRzkCXMDiXc3HiXYqDqHEe0Kvw+3XkPdUlf
/Zecl2taRfkgVD6hDea3uAvv7QADX2UQ9aUpOh2m+bxrz+DlYnuPql6Qn8R9OdWhfmLjtD2R3q8V
yFx4ryLjXPMmUeXcRI/HtnxW9tYw6ZUr6MJ7MfGrWqgT6LJl/C9FO5GPpvnd6yxdcG/HVLVF896X
lJNPW2Cf2gQ5uN/aL3/PD8gpSEiTsJmtLAPKWpmroRVPwDo0fq7QxfZmdqWhJEyW3K5j0UCrqoAA
umdYdDkQa97vlSaZLmlWfQua6sjXZfazfZcBkbSkbmoeS9yVOTofcTCfuqjxK+JQxzr7aqFxHbzs
+hQ+4InyZYIq6K8P9MVVv5Hdu9DeJqYNtIl2WdaWs689D5JTcqBPMIPJ9UbT+MpddwkQAUHc46rq
4clp8Al8G5iJywK/99pPGN80Jq1lhyyp3fgpSCdxEpv2m3pgLso3VGyNRCR0yfW2F6ka3x3gjb9h
Std23gmeyVIzq4N+KIE2mT8slJhTWvHxvazYLVq/az/hWOsLObyoeNOX5IA5HfPSFmzs63Njw8ML
pcVcTO8gtsPwpYVNsb4Er/MDJGduVFyu3RsnnNZ9eOCF3KnSEtWU4C+tzq2N7Y3tv7a6E0/bbrHQ
Y56HUmFeshuqDIpl5oufUTn2ypsYMMegV2UdquNRmIQ/DYOtTqCmvtUUufIqd7G9BjilcEsqVUbB
EH4MjJFNHndmft+0fC7CoGXnvSbshpe4slkuCmluh3kagXkvd73/xprv0H++0Yu9srLbBQdwBDp3
kDUvpyP5kgX9h7i7NeR+ZWkXoBxOgohp5n05p7M8L9PTMRK/oXNQbr6Og4EEDzDq0sg7+j7NVbu9
i6DG5nc1XcLMpQm3MTOxKpe+Bkgl2LpcjF6ynoy5+GQOtECkgVYrk+jfndcWcFnmWTx24cndtA0z
Mc1QdnuF8lZGusd53W7Jb7K3Q5Wro7yQNJ6bYJTlso8Bf0dJUrfFRmsDFog0Ef/IZPCD8QAI9/p4
J4FX5z5oiTm98D5dto/D5scvx1ysspk56eLe6LJT3TdU074OAVCKXn7HZc3szQamqB5JSJ3Vciwk
g9ZnN4t5zFsM7vhl8y5YWa2yq6IIOZqdzVZweYCGr7oF3rxisy5aGZnIFoU7kWUU06yI2KrOA5/Y
jf254jRdwDJtgiRTy4x4no3je2MqSBimPWi30I1vtyIi6XC/Kxnd8G1Xwq+LYE7mPjTHuGn03qIe
vAyGQL3PdveR9JLFRJ3HySGoSCK51BYhMuhyTkCvQRLhR/nHXCBzP1czyJGxuOkpfVLRej+y9haU
7drexK8tTJs5swv0GMsOgLNzVo//gyZt864jRN447GtXybFhBakoZeZIlZKYYq5AkECt+vRrQ7u2
tpM8LJnZm0DNstyY+KcOhs9zMN5IqK7cURe7tYJF6BC7UeWYmOV31o7dHyMhi4AubzLlfTNqUJty
vxEh5sK5NrVVExrnOIakie6ZHZtTVtHaz1W4aK6N64Oh4A5X0c7/NGR+iDDI6hckXQzXxmw7HPsg
UbGu9cnW8W+sW/TZ63xd6JTVstkaUNuVMiX8lLEhPXdzx/2q+S5iam3AmUKyVZaJbS8x3ix5Ni3f
/L7cufVrTaMaIBZZ9pY99jOrcwHyec/zdK59o48w7auhKw2Fhlto3qll/eD33U7KvO5ri9Qkaks9
1kBdj73No9lPciZxAVIByejapaYtwTqkCqB9gkJEh9cTNHGhTyjH2WU9oqacdPWlwzvxkMuNpd/2
BYmLfAqWqhnm1DQlONRDVKOboXqkw7S8M2EfPYsgiEAYLrs/fY4gcQWFszRjGiJlTdnzNXsAtaUo
UM/0k0NJXABNPQvJku5oyhUKdH+ZfZnuBIn2dwuoMW+4zre9cuLiaJKq3UVjl6bUTbXkGVRcCzlC
FsFve5yItVSSY/hOYPVkf9x6W5/tyOZ7v8Uds4Wwux1mxUSZVNtvQ7I+VPPhx0eUuLSLEbNLRWUs
yhaIx0IKFucBaJ69fELiCgh36cb0lu6iNNn6tavBcprWH702xYXRpKuEMAeQf8B2J5+rebqoWH/1
W/ql//NDHbOiYlh4I7G04Q+r7P8gMvjbb+kXY/5hafBeQ8hFjKJsVoyuUnrgCcf84HnJT/C82I5D
1QfBUyrnk1Hz4xYNf/h9t5NLksCEqKFh6Soin8nBhrz9P2dnsiS3zWzhF7qIwEgSW1b1SLbUsiTb
8oYhWxYJzhM4Pf099a/UsEoVgY0XXkBsFJBIJL48h0C1zW/wy5b9YVLgfHIsQWnyF0JCcbcBSI6z
Eba8fqOLt6Pjfdl2hmuSKtq+Grm9ZNbPwV25eoZ5O+VQXuckjUwfvp/3Lnyf28zr0ANL/va7uV3z
Zu6L/MV2YnkfFXK9G3QkvequyuWhdhKubO9UDh6KTTFwHLSyUfb111N+5WhycajCYP80Ap9urCFF
rIkc3iu0mrZQJODzg8WL9plpcutm+/N3WeWSUEAvl4jZlaTVQIw6baQz5y4P5u9RPQf3KLa193s/
kNMhVeEXkl1AihEo65nQkHQ/bPedRGQ+40KRebVbKxeQYjBKymHcgz+I9V+nIn8Nrb1x7bxyDDqi
hf9XZJ1q0N2IsyT4DgWA7my44jcOwWu/g7OP4UKDVKQl+UsbBeFLE/T9/cHm6rmu8RpUCw3n7Xmf
nvFW61dgVi42FWQWjp3zRNJ2wyqOSqiKVr1fdwEgvbcbsJB6wepFbY1t/V1ZZq/9mN/I3a79Cs7e
zvQsSnCIOrXL/rlZy3dHufvlOS4kVSyrIS1aFl5ktofwfdxht6X8Fo+LSNF134KlxZkr6f4swuB7
o0c/nFG5gBTnsNsOhoKktp2e6j1rYs7YLd+nK/PtKtNZiXZNla9ZWlXNUz3JL/s4+823S0hNRSjm
JRckBTP5jfVr/8DZTG/sqGvf7Ry7ULxrhvHYdDrT5nvBwAuPqKf5HYwuICVrrG2ejTgC+nWOo3r5
K6Rwxfv1EXDty51TV+h+MOPa6nQv9y/Qwvmw9KtfeuYK08l5NtlGVZaaQ5LkEMvXfVT5jdCrLrv7
v2+eysWj6kHJIMdBkrKubl92Fs4w3Izsu7yE5v+zwSXiYZj7NYYGcPYQ5oq8IsS1TzvUMyFfOdr1
T6bn/JUz6CzFA5vlad5mHcX9Us3fJNpgPoWdqP4pg0PmMazOgg+2bMM8bmGgkeM+Lux3Az7wT0El
2CYyVDVIx5Xf1XlUn+aI2q9F1B/3eGBA8+7aNO+LgsENdyvnFdqxSITjnujZxgWWzEsXyAO63rAk
CPKofZpUTddYFgUe59cxTABelF+2iBRzTKJF3cOxuErzhtQP5Gi3p2Bde3zSqv2gOeXCYb0sIF0h
BFSrq8nERznhKd9PfFK5cNiuJnD6o85SBZ2Zbg262HIEkV+v5p+/LiiX/OrhBlfZy4f3TOffR1z2
nqCc+q8Jm/xdzrv58df/zJVN48Je09aPapBBlrKBPmRR/XFFSn/jT7g29uVP+yHJNkHNKwPj9DSD
wUlM6v1OycFP1waeam8Hh5NPcACZyNLAitRk6jMJI79E1UW9sgX1mVpPUVqzKIsF+UgYu9V6d/m8
n+x1V8wx6kIYQBGr06zqovtZ7PlDM1l2aqfDT4MZmqRvZyZolsk2A4Ta52Bq40DuLyUkej1/UyeN
WA/AuRUJohRFmSd2lOzULaz0Ox5cVUe+gIMOqyNKZ7Xs54s612mouuHOa6m72FfemZkUaClPhyn7
Zjr2D8Rof/v10FduHy72pY65YxWds7RYZHM2OV/uQgEJ8DKCupBuyfF0oL//xj92ZVu5GFiNsswW
9jRLt77kKMK1r6oJvUrBOHferh00l8uxMIg6+6yn06C3u3wN/ZBB5YJgi5JT1KoJH57R+r6n/bt8
yvrzr3+Ca7Ny+f8/BBu0pnBoRePXXdpInqM1KuFx3ESeozu5hWq2AKoByIqmKchOhA1lrA/e+20q
FwSb+hDKlKHSqezx7AeZkiU+ZPnZb2KcHZuXzFwUunUatBZKMfSbkZlfoHQ5MFvAiHlvMCtt2TxG
w2MXDn63FRcD63MI3JGD6RRaVC9osYW7rho/eE2Iy3+FZGytXC9fHaDBmmbVKYyIXwuAcgGwqGJH
O5SHTjtI4xQ92WIZVZ5VK5f/wrLLRQbP53Tr9Lu2seO5oKXxW+KujqPZxQRNgTxMN9M+tPDhO5VR
4bn1hbM7p6gs6srkQWo2k4gme4o2z7TfJb62wgRdoIogFXAXjVu2PvBR/+W3VPjboNKzgm3HUQZp
Nf0+y/Z91S1+QdzVcGymLqNhaYK0NtjtmgdPVLZeeKZyNRwbRCYW7T30G2eSkuUvUR0fvebDpby2
jDUtZZe5JgFNGSnJ4zai3OY3+qXI80MIrxvIq417E6So5SkIA6zbqYrYjUT3ilGBchEp29RbL3Kg
b5ZzbPcd1jCnrQzyJyjNIH1X+psmYRHv0aYSqprgK/Zy87hPiD1FNggT5xVd7wIxKzwzEjQX5DjQ
3m89LxjeqOsMvmwD8wusLhgi4I8WrLpW6cbiy6L289gDZv12hoPcdqqsMS4NghU6Jh2N2/LGNfay
lX+S2bqUWMYnXPC4CLEPqwS9liLmYegnsK5cSmztW60KmDSlKHf8E9Dmi8Vu9Ft1TmhqoaYeMK5V
urd0PRs6rvdCHbcKlNdmxUkcqqLsJpbnKh0W+VFVfRkD+vGrA7lU2KZZh8s8V/Dn0vAQb/7Rm5/d
hHKpMGKh8q2IVKnG5RkyNAuqNVXkeUi6XJjWOTKzCaIWZgn+XSKdx1L4yRErFwc76ooN+wLIz8ie
QDBn6KAacZPyuNIQplwgrOZi7OoFq+UCIcVLXhdxGPQRFE1wvp3aPBKvecbHTzSDpuspm/VoYkhv
6Yd2n9cTm4fdb9m6qFU2DQslOuMXLbt35OhTdFZ5dfQrF7QyBuWFcbcynQqRNn2Xsiz3HNrZDpHZ
bdD2kUjpAtaNQJNazOUtnO7KXvvfb/bD+YGYZqhtBU97Y88iqB/YsZy8gsT/pG5+GHruVT8BjuQp
HlLvjCqSYlM3hr5SEfgPyywNHhQ0ZjroevjcV/t3ManhfFS89rv4ukzzwE1bz5LwFIn008GmZ+/d
5tJhXbmWFCJZPJ0bzElAP/S19lsqLgrGkAjobdlZKqLMxiExCTtyv3quC4JRZfq+Z2xHeBvKsy5s
GEPBpvV7qXNRMCJ6jnakgqb9xr/t44B3EXPjw68sFhcE4xbGVqE9jtQUek/65rLI56WMFy09szCX
BlP1dhS250faBUMT6yz70pf61j36SlXTVVMcx7E1eTQceD3rl0+tzMsP9ToUX9Rm8kc5lKPnrcDV
0jpQfJRa7RseA/RH9FeCFZ39Eh1XUzHjDXjIVa1ptNT7I8m77hTa0K8PRLpsGNV4xGAdRtciPM/R
NNzXhkqvlSldNmyGX0KVLxNmxTZrTGb9fkA570b6/vO1KV067KhtNR64RKYGwQZ+pG39CD/Y/GEp
Kn4jVv48wksXCUPvvtVRi87nvAPLAmGv09jxW7fra99/+f8/xHhCSc37na5puIcQBmd9k0JVxbxf
Mtnf+xwj0iXCsqIawEVMawrB/uFxIkTHJSrZZ7/RncMV4jJdDXPODbezzsQ1519EaL1yTek68Q51
V25NXm9oWikhaqDDeOTST29cukRYye0wDrbZUqq65V4IiJzRBn3LftPioJwN1Szqq2hJg6g9j2Z8
v7bTjXB8ZT26RNgyCJ31jV3SluyvUV1EJ57byW+xu2KMKNdNs+zpmNYzOdv2H7aWXo/q0pVs41IF
S31sU4qfojrnbXe3LpXfA7J0kbBlkPPGdzKmknT5SebRB1IWfmq80jW9HUI4hZa0m9JCf65oY3Ht
qXzn+/Ij/7j/9ULRwICxrey+mHz6Dd2tfjvT1ciqK/ix1UU5gesgJoac5yDm+kbYvbYG+dvPLhqB
8pfKJ9wwQUcUnJ5IMER+B4ZLhO1b21yMrPHhxXKc+i57DmbB77w2pguEbVUHXZClHdO+Ui8VDb/u
uvzoNbSLgx0D5FI3tNulGeRd4lLMr0b7nf/SZb/sYHGMRs2Y2ob+my3BJ1qvXsizdBkvVI7Hap0x
dDbV77L9AV68XtdF6fJdVmVFr6FknRbM5ue6N+xU5OzWY/WVNegiXjV0n4ee1H064RXsRbQsuL+U
8P0CoSuChSJdV6uc9Omut0+8ZS9FX33yWyfukUnhWlB3eZ8Ge3Dc1w39Ro7Qr5lFujTXcfRDVaIL
MJ3z7W8OMMXON5OtazPuvOqEmdZwYjNduoXrSzD2p33dvIre0sW5SlVUU8e2NrWrkIkO9PJEWeMn
ACldoKsH72ElmKUUqa05ofvwLLfar8cKWpJvY6GAhxnjKNSnLZSR73rZ2bswGphXXV26SFe21t0C
9nZI910/KZWKJbiRovz8/Vi6RFe7SF7iDaNNdVaR+W5YOpA9E7XdP+E2Fx/YUkSP4VoffvY30lXB
CisdhAWbMU8yoHdZaPWpmsavXnvKhby4aqDjG4R1Go7kn6ENmzgassbvzHBFsGAvVrOD6CbNx+4z
yyLEdeaXzLmQV5DTYzBz16QktOLRTupcZ4f2y/xdxkvtRvNsnpt0UmCSZ4Im4YiiYug35U6Ki/gY
9Z0tm1Q1tD93y4juS0lzv9FdzmnZ+qKBpnabHnn4ten2FLL/tx4G/9ct/d9nA+lyTuCPIo0m1DbF
7NjHIOuLNh7aESaKsmneQdnL3KuBHa/jGtqXuZz2u4Z17Em1pETsC+eneTR1c74EQx2vss4mWIIH
Q5LBsZPdqRHUFx+aHbMNNepTLZEOdGW+vBxb5Yf7S5ehopapcjDYvWIPvy2SPQx296o1IC9/G9AK
HpY767IqnYYs7noKUxcLa3OvVeMiVA3cdgdWoo5U82xAS//7rBpvXaavnE8uQ2VEtAjEsj1Zuuax
ZpZ8L9au+Ob34c6prY9qXSwrj4SY5Vsz6fPKtR+LIV16yspsQJW6OpKCCshOsQmaVuhOkn4JhysC
0W1VtEUmCxJACO/AUa5x2ZW/+02LkxPQbgOAvTdHAoH64bSh6/JhCqWfLJx04axgzUiks3lPQrvx
JJMwoIGih/UCPqQLZ6GIHEV9o1Sy2fZ4YqI0pxrmKGevmXH5rFJneLTOqzAhavkUoqgTFzojfuHR
5bFCesi+UHkAqROh4hWZZFzmyk93TrpE1tzgRXII7J6AJx/u16mo7tes96vquETWqCCyNoVMJKsK
v+StgT1Y79cQLV3X3ZJahHJViaSDTOuuP7dZ53eWuqpceAaIgqCNeCI09n5YjOKEsrLfRcllsRYx
IcHQO09IaZPMDiamoWdTgHRVuco2yFpc13mCztn9POlQnkvhWaJzaawoCnVXDBNPjoGNp61DhQE+
b372MNIlsqIWfdxsybakk0X9Z8OjdXosDlpQv0qDi2cQ9INBY6MWSVigty0ycUMrPxBZumhCEXYE
d4ED0x70Y8xWKCFehDS9YouLJki8AgR7228JXZct7oopPI84oPyCiwurbfDc3ppi5Ak8WeHpm9fP
dXSLWr1yRrusWr7CUuSoCYI5zJTjtZ8eB7p89poVF1XTyy4FtOJ5MohCwnMKTQCLRtHBb3SnVB+t
ooJ23rwl5bzzU8Xnp4xMfhSydFm11hzBYfOQJ8Gp3kUfB/nouRBdVq2xIlRHpnmSb/IRelkvAqo7
ftmccOqAeh/CqBqCIKmt/rTO2T1a+m4Jt11bKU5msTR9WOXtGiasEK/oKP6o9tDv4HdhtV609Vi2
Go6XJK/z01jyi8S/2uHH4bVWXGYtYDtjYyixgyDLiYf8P0pb/+E39GW6fqgY07rNA5PhIEI5BuYk
cxfENQmM31XX1ZeCEieQtb3bEsVxCcrxbPRqts0++n27s1zKngvRdsjkOjJOcdhH9xBn/s1vbGe5
5DXU0slkeWK3JWHz+rgffi7P0kWHhkMFu94XnkBQdLsn0uIJM1qpZyHTpYf0vAGCZZjzfgfg0WWi
/BSFgvjNuQsPDYeGiHfQbkk9h+I+Qsp7VzVb7beTXGiQTaaBvNCwJ3PBZIx39hUe2+jl8vpNXXQQ
kool7wo40zbBWgL14ONji8cBv5qRSzPNMpzrtehEQmnxzq7L876Evl/u7FI90o7vAVkTtVD9rIt9
eQzYJv1K9ky8jQHNAoci+M2tSXnApWuuivozHFxvOUlfCbwu0sS07PEKXgocGNE5yOgdXMG8Wj2k
izRNa2ikmZo9KftgiAnqOieYH81+wculmnBrCYZpx4frceBPOtqbuwxKEX4bySWaxKB0mUtMOlWV
eWLGjknWHLckCS9ZxE9KUi7UFC5rIWrc4BAE8vme0VB8q3XQfBS7HW/8AZf6zc/+iUsh+MeTYx5r
AklxdvF5jt7nkRnPdTAGd1sTEZwhwg9ulS7opAd+1MMasiTsii8yHF6zTHz2Cggu5VSThUxDKxlQ
uIq+F5Fo43wOAr/Clws6LVziWmcuo6/hB6pJE9uR/u335c6WHY3qIXC1bomYhupzUxfr+zUU0Bn/
9fDRld+Wv/1tw93SECz0msBUev/YM5jaxDkd+ru64uR8iGZ8NWOO/oemKJobpZ/LuvnvehLue2ex
4aiCcJdNupqph53g6moIuaeA3P4YinF/ndmASuiv/8ArQcllq/ZZdHs1SgRUtfyGHoCvoTZ+Z5jL
Vg1BsaoeRs1Ju0Yn201/5/3hdw4Il6wq9SoHuCYtKBvUxWnpF7wdRH6+IsIlq1RYU8j4D0vCq8A+
wfptucNdc/DKYYWLVjEpewsNmSWZR4hOXB6iYMnmt5GFC1WJOkSZALxNUqtOxBHDf/Ltxrr8+VIR
rsqW4lm/kYHhw9lKztuFZBnDxk/rSbg4VUnhG9xSrPomhw7OSpbY0nX74LPKhetUN26w3ajLzia4
wJaPJiRZbPchuvHi9/MDABrpb4PENtVocunrNVmgqfZp5lCbi+sS77hsLqBlN5eeUkfChavITPYM
nZBrYg7+ZVZznC2oa/vNkfPuNIGWq9o2WJLFTCqGKkoFjnb402twF67qO1WD+l0XHAF5CwNc/bLZ
zavKJ1y2asFeaqp1sIkOt/oO7iYdSpThN78Pdw73xnYACRa7JmMup4ep3yJoaMAqxm/0y4r6IXWA
IcEahGJYkyHPgxM9liamkRo9R7/kRD+M3mVLOeMhbkkOM9i4mqD93ujuloT6ZZSfHFOuJaadrO5q
KOQnKODKe4qInOayix73IKu8ThCkHW//ALDRxbrk+ZSsRLxDM8D3lQV+jp7CFd9qWV4GQ4Xlzvty
vlOW7rFSgd8zq3BZq7nRczZn2ZwQuXfveN8uj9WswhsZ55VI7MJWWhcUh9SxJvvYd/HG9cfSqI9e
S9Iloi4HdpDN5ZKskj6VzV9L7tflIlwgKpIVDxTla9Kte3fa54PHh7CdX/hyoSiIVoqGrZgTQevl
ju6zOUsl/ETqUdl7uxJZtXAyaAReyvcyaW0BMXwYB3l+++V3/mGjrlawcFoqjA718XtzTONpiCav
67hwRa50pauNULMkQ8Q+Q2TyXXhQv3XoQlFY4ratSsx5x5v2rmyz15aS/d5vITqFJ9kaKFtRMScG
TfSnnI7taWhvjH0ldrlYVKNsBWpD2wTWhtup6cf6YZun6mzW0q8mJ1w2SklZmHw2c1KKiN5PqLo+
mFr5pe2ovr9dMW3e0m04ojmJwLWkhBx/sKXtbiDFV2bHZaOOReBKG9ItQUW0qh4h81d/qOhQPk05
D279I1dimItJhbZrYQfN5oSX82PL5B97WPhley4RZfdG1heDj6Rjo4jnkYxxRfcbg19m+CfHnktE
GYg3U3gHIz4ahf76cdF362bh2gqa+SObeXvifU5PQ4Z2X6+N4GJS6MjiUKNelmTsR36yAa3vaH74
SQUIl5Tiq9oZpELGpDRTuqnoVZTtjXLatXXk7GAj657TGWXjoOXyiawD0HfL+/MAIaEbGcK1f8JJ
WmkE2KAO8WAXFXz7t6O6vFstdl08tvpWGnXlPu4iUxHksDo+4x6rh9L+Y8uC3tlJdOfS7OwpDybx
qHZa/+n1Y7vPm8TiN66PvEr2o/vWlkN5F1BctLwGd/ksTaHBGo39kjQi+iPvVxOPOXpa/QZ3MuUC
FCuhm5rwSqj+Rd/4M5qGvvsN7aTJXSlRxpsvRxh4ni4W7VL/PUw98zNFES48VQWmYL0O14TXvH6f
ZwVcP5fOi8sQLj3Vlr1RNpumJNri9WjNt7HO6D9+E+MkyCG8OJbG6hHlqe6PhpsPYxcdnr8nf3vE
CFgFgAzYu8SafYqnXD0NFb9REbwSRF3DwWK+NJsOqkvyjM0nUSSctiZe+orFlVrfmzA77lXt9+Ip
XNopawOUliEel4CSMyfBChUHUW0evX4Dl3bSVDfQkN5tYkXe/YWCCH1cGBSx/Ua/zOAPqaHY9dKx
Fr/CBBfw99leZQ9s2YobAeGygX5ymLm400alXYhmNpnlLrq4WyNxCuEgkwOswEnWhJz4rSYXfZJq
iqA2SKdkuQgNdnCWinm2t6dfz9KVY8Bln4KgIUvVHWNCgz37aFpYCNR9y+7nCBIgN/4NfWWunCSd
dKS1R5Svid5qdtpDNETtvCUvK7fludJFft+h8hxHK+OQd8St1XPmnD0O43c6V8HEntWW9XcHPLPv
yObHRwiXkBqXhQ/bsbBnkhcizg4Fntmzk0S4hNRaSzwtKgxeF3UbQ96vU5HfieDyUcEogl4wDK0D
6J5Ec9vEM/CuX6+mK6mpi0e1+7EsXciXRB8rUgkBoeZkqMLtxmPdlcXqYkC7MUEeSmDN9VLYLB6m
rkjzNhRJs0XiRpZ67U9wDuOK8J5uDerjW2C+463oZGaoW/x6ev73qviTqOHyQEUzwtM7n8YEyGuh
MfGgmPfL20EBt9E7dAn2j1lejU/rXjanOe+be7o02Z3omubfX3/CtT/vMrU/RMWwqhu74ldKVAOV
1Cj6GmTDV7+hnW1e8W2b231aEsI2eDn9VoZ+qs3CBYbK4YBpopyRxTTVK4Q+xOJHCwoXF1oVkMlW
48FCKfIBtc+vMvczoxP/0bZqiww9VSP2AjXfgxC9yFNU/e031U7y3i4ZPJ33Y7i4q3+dtg+czJ5b
2AWF6npt7RwV7LnRDRK67U40+sbt+Mrac6nvjImtbvccoacB1hD260mu7R9eM+KCk5WejkJmGDu3
Bvzh1KIBIvBjSoQLN6LhoxSsM1Vi2/aLaFRiBPUD1gR3do2wlPRZqOlzYfePWpLPoa1u5IpXchQX
nTJdsLbtTOhzLgb7SA5kDrLvo3eNpeoMRaPjk9/c87cxBc9mbXeEGX2GamacVdk7qFt/9hvauQhP
KL2XcKNkz5lu/y0nc7awlr0Rja8tR2cTlWTbVbBG9Bk9MP/SMPxzHzO/xg/hElQk64O8zTEledu/
GxquzvDEDe68JsUFqLA9sQ45Pnxo+lcTDbDR1JOffBDKp29/zBGewOWQKfqs1/F9Luyj3f1UqIUL
T0EeTjdRhaGjzZwiob7mAb3VQXXlx3TRqW6USy8nic8WeBrW3T8E1yS/heIqQVWij3ITCfocRNWn
tu5/j7r2RkZz7bOdFNWsHApQIz5bHOxpMfphnJTf/ceFpkb4aYVmuMxI8bUb9+eoDW6Ujq59tLMp
adPypWaYD95Vd9F82hpz77eynS0pspIMyHwvkaT6nVZHvPd+PWTChaX4DsXQ0WA6xjJ/39ZVbETt
d491Sal8t4WCAViTTHTp46jZjvNRTLdMVq7MtqsAdaCLfbVVyeHCmH8qyA79tGP3vFy6ZFRR8FXQ
0fBnbbMv5aK/RNXmdyK7ZJSNhnUTy2XXDNm7djWnoKV+S9vFopqu0NOyYplkFve5OTdQDMvCs9ca
dJWfap1Xe46m42Q0vXmEer8421Lcugtf+zWds7IG8k5Jw7Dhtf2y1OPd1ls/0SThEklRdJiyq44K
tKGIYtHIv/t188vdXCSpNDzISN4wIKkknhf7cKyN19DcJZLacstMtJAy4fBDkmW8TV98fknu0kgh
7xqdbRgYTR0IsN2psZFXXsJdFAkWYA1c4e3xvKhFxGUwbuiUhPqI34dfErofLmkb4VUGTccyWWz5
wsr6nyEY/CAqKHq+HXuWRxWarGwTbCAAVBQorYghDzZ7/pqXhf/Dt8PnYlkrOtXJUhXHY5CL5hws
niUd7uJIW15NWk1Vl5Rl/9co+n/GcPUT9ecujFSTrKmbrT2eYUUSxDtfaMyN9MrZuMsfHUO38DJs
judG9GfZZJ+FKG6VFX4eU7hr9jdEDR2BdrcJEdWX7EDb+9Qov2ssd/kjOkVR13WWP9t52+qTGssQ
cvvl4uctzV0GKVsMghUb6yQj6i8CvY2Sln4ZPncVnraa0JHlYYuX5Ayaj/203Qujb7XTXnbMf4s5
3JV4Wic6QchMd8ne993XtZL0t7Gz5mO+aPHgFQhcoacIGqEyOkSbHOv+V102L9xQL/aLuxDSyAea
MbQZJ7przIvsQ/pUqcHeWO7/U9/92eQ4iW04q3Lb1rpNoOzdnMOtGe5FJ/f7vN7ZiSu5nPKho1nM
zDx/PoLoeFixhr+uZJ3/xLNA/ifH+Z6d4WuePVRLEXzdRpQ4AjYW7QM0KucTHHRYdsepGs+5mYL7
Y1KtVwbAXcBJFBaagJj3Zzw+nWHYV8XjVnGvywR3+aZdmF3JFdqpkT3isukfqvlWP+D/qlY/m3Qn
fS4PCcMK1nWJIQjBJwMa+gxlRhs+lsBk+tMMdxh1ouUA9Te4fj0CeSX9iZBsOy06l3dTJVEVVHNJ
zryOWBmjpWP6JGpGkyxfzEORL/RcQdbkIUQn+Z92iMJ3aFJHI7nRejxnbMcPwy5ZTYua9u+rzYp7
qFiPLyPH83Jjpu0JaoVdkg3DrfeLK7HPha6yyVTlMGE6g+bbuOqEWj8DGe7C5CE8UmzbTx3SEkk/
DMu8xXzWodfbJjpY3h6TwQxisewVe54EP/bXLNjqrYxnGLtrr1sJc4/Kuqu0HeudPrdmmW0y6lzr
577M+e8+sYm5x2Ul8PAldiWeQ3XXjv2g8XA0rNmN+fl5cGXueQlFPikgUHKgnrdO85MgVQYBeo1c
hffojfTa6ew/J2dtIQWvcvG8RLL7PRjb7Y9MRKNXiGXu0Rmykc9TAMc+u03zeCYEoPNG4Td2413t
52ufuUdnXxai6fJuf65GYqfYTltUxCPpK78V5B6fsGYQEHca+fMRjVtcXEDzexhYjIvXbZ+5Byjs
BNZcrgV/ricWntD31oYx2TsSeYVa5p6eRTWOom2j7ZkexHwZ8CKV6iXXN464a7Pv7GDShCOdJhTK
RdPAAKoZwvE8m3L3OyiYi/DSPcx6OYzb86x5bWIJy9uzKcLdD/tk7imXh2Q+djbSZ9aUE16smwkH
XVE2fpcY5h50MCWNsnXADq6pVHdQuocBzF4cq9c7HXNJ3qnFRZo13fqsq4q98rXqsnMHP/nIb3P9
J/zXy1hYvuzPqs7s1xZ6j48Hape/eQVP99iCbEQv7FSsz1NO16ToDL47iprZzxeOucQwh0A/mFvM
jjom3YGpY/Q30HXbv36f71xQ60HIcY/27blu1vpMq7Co4PonRj+sl7nQ8KKCGdVcsT5n4AY+4rJh
97uqqlTjFffhwPH29DXzssw6R9YA67Z3wfpn5dlGxF2YWsM1DNU59AZnQX6G9MCXiCi/1i3uzkpX
wco5U6RKhm38qIsMrpaZVzDjrrhkFRJeo4W/SPpyreI5GssHeOf5SdVwF6Ru+Ba2fd3XyUEG8bKF
3Qb5Mk/PM+6y1ICElc4KbZKgDN8FlAL0rP0qSKFT6c7oJpoaUpgJuhL+zsj4+WDyRoLz8+ODuyB1
v8B8nRhjEkz9a0jwnhg2m58hPXcR6qY0nYSLoElyVATjvQGc0uelV/mfuwQ1+sBYSJqVPMuS/FXN
eG9Bl6rfqcddgjqfG7Lnx0yexW7+4HmXyNqPK+cuN23qQlZ5h0L6PE7ly9aap6ERwatPREQ7xtuI
MpG9DopoKdBwM71DjrfE5dT7gUzcJadttikZyj5PWl5sZ9u3MCz6f86uY8lSXNt+ERGAhCSmwLHp
s2zWRJFdlSUJkITw8PVv5R3dyNd9O6KGZdIckNl77WXU/mdg40eSNHGKKqSHgmuUGHmAA8GGWsD9
EVKffuRIO4I82Aiz0BvbRuvBp1IU0GJ/+rNn/mF37mMn9hW76IqZ0XjJxL5Xtk//jOCVfszM3bxY
2kkn4jruNNxZ0CLOsc3/jDyefqRGW70h5wEhn9eernPp64wUk56jP6qs0490Zef7pFlgz3wdkrwp
h2Sv1qD/jFWffjR63BRHuc42cY28F0VN+Y+sG8c/KrvSj1aPQw83vQQ2D1cTEX0vI/IjYmP4s9X4
ka0sxqQNAoX1len6k/RkObTZ/m/a5/ed/jfgy0e2stBtj+AHya6wNKBHTom+gr8cKt+RP2uY0o+x
uaFLombVMbuO65RUSUi3z/na5//S0P+HcvJ3n+DDbIrseyCxbvm150PKf1CUlZ+WNo8LvZvkOiLE
q2QElq1zkM0jdT3CEYdk+7RpOj+NiHn/NSKOqT3SDN7asm3JMauH5ZmnMn6ggIqOiNyMvyQ2b04z
2/NyQj7DBYI8B/YkkuH/6Ez4yJbN9JzQOTTZNSO2u4dVKLkbPIOR2h99+4/0a6RjgLgqWXali/we
Iv8pAUD0Z9/6A3iXRFgy77XMNWqTDS13WEvF8n/Dyf5hdX7kWjuRwyY2rNkV3lgWpguB7WXK+uQ5
MbP7s8Lgo7/kmGbItVynDKMCtb2ISWwH3up/6yffa/O/WZ0fGdc+RrKwQ6rj1YCR9twEtV5qHJ6q
DFM+kDLuelj9MZr+mzv0ey/zdz/v443eDNPs95Bdl1zkFRwltpMGDFXBUMwcHcqUn//y3t9f8N/9
oA9AQpzszVgvYGek7ZTMnzwVdV92vUsq0fa29MgAKTaS+U/KZjGtkNecQmCe+AlvcOiRFZS/q17S
PqMX1tT0m8lW9blptvwJxOvBFzTMBPvRxuBN7gvINxGyS1DUPom41Q/1GKkT/C+Xzy3szC6T6/VQ
xMqxG4D2X/aaqoPXvjlZyFn7thBkTk755rZTIJH70hIf3fqWjUuRcVIXvjXDN5UCD/mXh/MPz4bg
7/9rmujGxrUmyP3qJgcf48StB27Iv4wq/+kNfzzv+rnH5KBh1xq7+gQboPqYWeoPtum758Fs9b/g
aP9xQfq7N/yhUNHbUAeXd7gakA4QXzq7BMRtga1YLAgAPIBh7L7BKCj8hDQxOzSpfkvShhaJ3drC
gIZwGvQm/oUU+A99x//j0tKQNAqqnevg918DPOEKafFo/+h1faTTRsHDeZcCMaQT+7Haoh3GfznX
/+FdfWTTkkg1NWtRvMeRW4vZmb6M4yUr+E5F2cf5nwEn6UcjvqaxzCQypHhVDSkjOZ4c/0O1VPr/
uPeDCjD+58kVe4n/7riQxx5ZEX/974cv/n6vfCTfT9MGc8wpoUCs8vwrj8f1Smpmb2nN/WFQyh+X
TmxXTsXyZ+PJj3z8Pp43NjeBXmsMP68US7VCorH8s5bqozFnogPgwtHSa8hpfzXOJUVvkvzT/35a
/7QP3hfaf50sm2ckxvSCXN2+Olf0HhWJWkT65X9/e9ghvB8jf7PrP0ZJY9zctQYD26uPmVa01DXc
2fvSxySiaZHDZix+3peZDb8Mpsi5K+q9XuHzk9ZLBCs/I9JM9sXe4D7oCgTLupo9KlB75rbsh2Sa
dTkKJkCa2f2wJU0ZcdLSr+N/tmAxriAx/VZTyNVaYIg/7fc1azL1E1ZCDaCpVSG2KSm63dbuPjVL
e+i3PD0pZJhEhyH2uCzWeTJnC5sNcdAwVPk+ytCfQKK7TZutRhCw2ySEZy6LS2p1VsE8GbasicYF
nI8QoJ9DJLLbFs6+T4mJJa3i3eilmGSjj4gr+K1MtP+S7wZ37TTWRYjz8Zvkq7z3qmUvNl+nh6Bd
fNQcmSTLLm39exu23hftylr50MO86rsVIo5OGh4p7QOfBiyPYkD1Z7HITR0VDUnCQ26avhpsXBfw
RsM73ppZVP2UWfS6JNyaxOhfxoeuaFj7qWt2epvjMyCuQY9ricmErFjU1GVTT/aJ9yvCkdM+8GOH
1/kYw+Btvs9bufpSZi57QEKLfIgkN+d2sklUTEjiKJsdfvxAj9e0+wQxFPOFtvn3qIahquCKpRWx
6ReqTPxT0vQ32xqPOZ3pv2a5UL6AGDg2JdjbTQX9VFbZbhiqno7TsRZqAAHTRBKjXA47334euq/d
0KZI4Go1MsZ7nafTedF7Gj/k0QoJnJ6XsJzrXq7kS/Bd4IfIO3z9tGXr+xSYuqacObPnYFhywQvw
+C1dDWnbpVsUbNm6BejPWBgE49ZfpRILfD+HJt/0Acemr8cycq1wt4nAlxbE+LncexU/GqtiWrbQ
Mx+l8hZJ9tNCp6gah8Wry9i0Rj+4deqPBuv9tt2QPzyRbkDALO945QZDigxNiatca/vuiTeijY/Z
EHh8dJgKsmOdrXkvq87uwAQKjLB99+B4NIm7LMigv7oQWPzgRbKPrJCoHOPSadeEBr9JaKMTwMN0
d6VxIHJcGXVTe0y3YemPsK9Q5HUeZ7M/RtIhlc1ANNd9x2ygWZDL6Um6hCIFX2Aumm6e3W2axi25
XUELMT/NrhJzm5gB/9XimWRPyJCLo2LDy8iO2mSOHcnQ5+K8ONmL0sUS9O6ii5FhV87Dlos76Xiu
XjiUKf0ROjO44gmPL6h26yNYAi0rHeUTEphgpgmpFVuOOnTUvMFicwCTBs3ZrB46goV4EtM8s6v3
XY2M1c4a4A2dmsAxGxHvPj82YlKHuo8kKFVBhZkXQ74s7FsLRU73EjYENz8JajNULLHA9qRT0pHz
7ihff9epjmZ4HSwmIE5ljdSFWBghVYmua30Zme7GN5L3NbkTcd2ML02fr+JMSGaiL8rSDgWkH/gq
wIesCS0FXzr5FV/lpscuZHvMi4VEwt0bHg/TCYbHbDpQO8Tuc8vpOt3xBOsapvw24oeQsq37BnfL
KUOn2WqsY4RU5aeumfJwtxM16nNe1zZ8j3eR2ruNdoNKyrkP8aQKRGQSduEwAHK/elm/qzk9NJ2n
OoEz2Lld7aZuOggekjPTOSp3qKjWdr+suZ0XVTZZ5k01xit9P12nJJq/uZ358dhNoSO3KU6jLTt4
42V9bQwEzd9myhj895jLWVo4t0iqCgjZQZptcVbYy4rPVD/1UP76g8zlkF1gF5K1L05uA79qhDwf
Ta+z9tQu+P+IANm9PMCLW4QnmSIgsi3qpEn9GWXMttgqc3PcniH3N6s77rlAoMnW4sXcR4yCi4N8
98myEy4iqPaS3JjxsvhpcW8cGdvsnHoYExQGtlGqGHrW91U3NG3ya+/naDrZBNaxddH3fN4KprOo
UkNiIlvG1ofp1ad8jR9d6xpXFzhpjILLYxIHBZiKAUYa2ryO92JPPC6oPLNG/gUfjSV65iFJpquD
L956orbl4jZpkln8rH2aJF9GGAq6Y83IKL+TpF/SO8tpGJ9pjUX6e06jmV80yFMhLrooTehfNE7H
/kx2GsU3g5tXV2TQ24U3Ps/zpgsyY5L1jadmSI7eQLR014wxW2+XQNAcFe2sRPM6jZPM70XSDvpl
xUaYdUH5MsgvYjMyOtZySdkx5duqbg3ke1EZyJZkurIpJTC+jZbo1PRTyG4WcMjMK7CjtA3QDs9J
PVTSpDlwlhiXSfwTObSxqfCDbNNU75tj2EpJMQpaitSlfcwPKUuy5takCTTy5Q4/rPnXbsPQvNYu
q8fXcTcRR3u21dsX4UWjPxMPjubb1Bqy+aoXEZuyIzMEeNJhHLtE3MK/1fZPaR3Fgz5buNGKpYST
wxjOkw4rUecul2Z7sxCL4XowGaHyANuF3JpCtKzL1oLt1mQMsQTw/KDFmHbRfJuKYGThckk5blsp
B9jQs37ss+QAVh4TQ6WJyzw98QmMlZfBwMYuOy3II4IZ9kbBU/9RT1kYt5JNM6hqdpOQYRdic2pm
BXNJJGaIcM16kq3wQ3OShDGVVIblInJXwPMTeUpnWPcuJVlzFl5r66auK0iTaHP1+t3SsaQmae1e
tGLhDZTDc7ezSsyj47rMwQiKT7WLkGQIr1hSZxdYPG/NmUcumX9nccf4aUlN1J00oCdRZTvrl3Lg
tkbBtJpBZ+aYeC5Vi6HMzNyB1fO+nVq2NOlLJLUbDusk6O965y5543YmzblbEZc2pjQt29G4xzRa
s7hgTVLTU4tyQ9zkKo1XxKhmYt3O2Z6Qq0DmxIb7erHNUfbRHH9xpFH7geWRzOqTStcmut2GaE5+
CpvGZ0Q00PokkBJfH5B/MWRzmc/IyL0zOk7SO79ucOorgdKl4PKC4/OorHLwbLHzHCA/JNslmnp3
UMsEs/hugr/wDAefU44yqv8BEhVo4/jIIARc+iZfQl5ot+b8IIgA77jYEUrkLgsqS5wapjZTkcN/
+kmAAe1Cgapqoe60NWOaPic7W1V0JDwO69Uyb+qnKBlgIIsEmxTlGrZuAocsTlyu/1IRCf1ZGH5N
wO656BT2jjhhc/+ydDm8QcOwN6aq+ZaKS5YMvcC/DS4aiggonPmr2STUj/usI31FZc3I97HHzfUA
ir1Nn2W3x81lHgUWIAM7EIONsc5Ge1r7KOA3EQ3dpzPe39o87SxD2vhgzS8MnXAZ1nI/K4Qb/+Z8
0CDuLLObu0eCVIzplnd6qx8IRMHZw7YC3P20EYhgzlAJWKOLudUZwiFasm1HBCIN/i1Pkig7tmqM
xQud+LR8yibIrD5JZXv5s8bvinqn4XzXP+TIIxZDrrNr9rDbvPYwLmjbMcYni5krdNwaSBsHumH/
9sO8JiUQW7MVPqZcXQTw7WO9evCN4Z7YmVPazHzAWbE29YNkk4pQUbYxMqZBKjS5BWHzMAuR9p8z
FiNhuYyN7aNPkw+mWw4YTMisO7dt3Z5yLnBVj1yKXJd97iKC4mzP+C8JA1QSSjZ3S3zP5iUzl3Td
M1+kSJk47ZbWn3htVYdSn6OPO/raUyOKJZ5ie0dF7zpdNLWw4T6VTeuTYmLbxHA/R3064MVFqt7v
4BeuJ1/W3bYV+PsI1OY209PTgAsCxx9kLBL0JzUYV5GtX7tfmdyiJ7ZTdO8WJrc3DmX6uONES/sd
eB2N1GesWriPc5hKL5dBoIguIOTe4vtkDALDWJlnubpliOKlKBlmL6YDvnF7bmAjtH7WvMuX9S7k
SRceFy83XrVT28ZPKBRMDCODZhvVMbIx489Tjmrl6Ho2iac+7/RyGiYub6kYYdqRZ+qEkks1EH7G
TW5PEECR5GFHGWgPXYp15Q89HD6GcJkzn3UBFfU7vqeTObozUx3m38NSj/yvBUZHXxeWijc0pzjM
jvlmYfM/p3Kdqg5G3782BCSWBqPE4zjA6U2WvZCKuhKHD5m3Q71APhtOdELnHC7Kdj4c0ODnjajo
ROzyWXdaLWOFiewYVBXRXRDk8Ex9Oj1m+bCkj4iSj15MWATIqgqdgSjJ5kwjvqIzhpvX1HRI8EX+
I5LheVlHPYvg2QholWaVpm6EdeaYj3d6JfHrQFjQXbnWUZ3KKp27KOGFraHD+x4SGi1VRFY3NUWz
L3K+C+tSIy5tlKhkJ4y74jY9DKuS3Q9hOrEcGuyI7FngQ0zXPPAla0uMfMaqDt02gbYlfFvYiL0H
xzp40qdod7t2fvUkS5LTJt7z8Eq+Rn30FYesZT1616jZDrtGKNlS5H260qwIHWyNT6zRmb7b1p6Q
84IM8OltFjA008WoLMYtw47JRPYJ2XpNf2thSp3m8OCdcJPKmBS8bzyuR2AEV9a+Z4ZT+CIfxDJl
lSOKpFXfxOuLWUR04mlKH9y0RVEVrfgzsHfyFuBp0h3HOtR3WCvshoomxxBq3KJynDtysWSbP9cr
858mnjVrATfRHO0agMyxSDAt2oqYJNznnxmlK8YQrnsjNTg+gNZBOQHRbS9WlbMnMaPFQkkCE9gE
beHJ4KQFEXynENAvzeNAepzwq9zJ1Xjb32B3DUnpEWQHoDvfLw2MrUrQa0dU38t8zuIRBcraZ2AW
CltCw9Sf6m5WVQJm1HkgmTxxJZdrbXBAiWT2ZWd9dpckAGwS3dUo2EBLF1T2yJ7Z4wMf+qSAI25T
ipQsJRKH/WmeafcyzAMOLfh6VrXkyQFOkAwlAhiNRCzf+jFv0JZRFE4jWu69HeKDrnFmTCnfy2Zk
SyE8gsQ3AsBjrNlXoucRSw6yMxwU8hABP0nxDCJ5HJu4R8fkx8sWrT8Rjc1QNSo0bJbj9zG+Wctk
HSSev0qTobTNGG4ESgR0AXT6HQJLvnQtjg9qovml9cNSBtqzR4Sn1l9qUssLoo7ltRbB4TwJQ0Gi
wEoQHNVhMwTeaQmz6gDNFsomnYfoDFblVG2hRkmHOKrxx7TVougkxEs1eCKfodnGtIkRdRQyteem
QxEI2vu60zKLrIRlLtrmDdyjExjW7AY0bN8VGY6Gk/IzQ7o9IaM+rJIKC/PIbP0LlEgUwGhu6WNo
vEH7z9fuDdKF+DzQaHumsF04ecXnBoLDHQ9NmaxSdYgPLQndTzcv4mZibPik1i7Fyk8NhikMSLLG
YjiGTCH1ou7oOauVPSCqAgu9t+7cmn7byy0fl6ONQqOLOEj9plprHuqcqO9+aViRzpG1B6IT/7V1
ct2ODaiV7Gpi3xyNHdlUJbR1nzKluqeOttmrTDrzG2mqEYIdGQqzXIgvu48icgfjQv0w905ellTn
UbHC96mCLQxqgK2Z/MlgCPQ64hwMZ7YD5qpqreSpziTyhmnXxrrcjdzOMk+UPvg4ipaCx02dVJ33
GcCtYd56QEf15KoG19dB7nJLXga74l4uDGjjNwnl+/g1zUYE3uTZHJlDiz5mOKBbp7QY9lzfk52r
O5KwZkJ0Om8BItntZxxv9oWBb3DHIlit4t2hRURbOQNPwD0ZHUYu+k/wMIXDdj8haOy3NHXTlTFq
qHtVpyuDoGOkuuDNPjyqBCXmuNfTdZtS5G26RAR1j2lY19zvKH/VoRmpeqBp7vJqV+G9HWlRX5QC
V/0rYyu/gOfnjymL+t9yjPsdmOcir1DWaF441KpZidVRq7KNkR1appB8PRC+YBst83uMKE8yWPC0
fbRkx3TNeF/0PM9hyz7wzsJFoSbh0nLcfgdrSXiPBOkMKkibPek0DOwu6kfxK+bG6ZIhWBI9Xr3a
l7ijHKsYE4D4AEIMyhSOt+oPrdjGH6jxhm8IXZVvPvQkKxIRqbRkC0VprCc3Q4u1ossstzmfJ2yW
If5u/DLd41BIXvugl7ceY7nHRUC6X8RxgzUZLft4tyw5uy5a6Z+sHbO/ULLxby62HD2ZcnN0syF7
5LeWqN9AsqdbXSnUSffzPui9pCvJbxI1pDjMxyF9bkZUb0WM9a+LfW7VTYoKRJehdulwlOuwu6Ma
6OwvLPH2GpJ3CITjh+UFvoUbUXdagBpt0G1JoEPk34xQtK1UNkHmk0Lil5XTggTg+zGLGzh18w5y
8Mdh5TjZBMX597jvk4y+r6jqrlm/jocG1rKs2uMViCucB5v8AILH+AkmxciwiekqMgTBSZU/7Zi1
noF4oDfDoRhLAEOi9bdhjONQcrdF0MUEnBfaB5Z+06rLH/Z09Z99Ak/Pauej7EuKvD3QvYMc9gnX
wTqETy2j+89xhA3qGouBHqLNumcy0uhH5C0/+V6M5mYKBOVfFmgznLfFmK9sN2SuYvSzTwusrN/q
vWmbMyh2+1T2K6C9I7MwTYAcsbUvLcRID5A+u/uOQzN7kJnX/QGYBZtLhx5EXRVQ+emMr8ivKShG
7kR4wuqKst7jPcUmqHIVcd8dGIPCp9Qx1+g5wPkYq7Gn5ClfNrxQfG8dCq7d/hBbKIcKj8sCUVpk
xZXlYVXtbhZVL68mG4a+CFuLeQYLVJxi2o8AULYNRTgdFmiAZtMsHOCs0pVOt2g/GLIqfzV7i53a
gKqRXvDcFDtkZKwvJseEb3FjEl9SPLrXaFoAvbcoTO5yAl3gUcbdsF1403h6cTnl3/vJz80jZyZ1
xdTsDhsCNxsLF4AHujn0HADZeY/WmZV0suJG6nWDrhMpYYC12TwnD6i9thFdwjzqUsxrbNDC1fNS
QZ7wfv+m0uf5WY2q+UZNrLunfEx09MS3JN1KFOh+PUVDh4SUZuPJ4zS7+rUZdzTSmdkAZ8JQrcFs
JaHJz1ZzVCBEZIM6JGMHCVQMgcJ0R8GPH9HTzvFamWD4Q1dH81/9OBn4YzY+P6DDA7ACYW3XIoZR
t6/ZXJOK71OdYqlvs64cQ2XQozHzR5Ev+tTD7IAXjcmin/vM+R0QCcFOGwnb5T02uv5Juj5+nntl
0Qv10t528WTDI9ckvgCCfNTtQh4SREFf4cuKJ+s3D2eDPpUcYKOzmpzcsIKy6sykXrq83eoiTsh8
sWysaZmaVZ32FPkx30fEAR3iMPQo8P1y29GaoktfVheqbM1UfIp40n0L3ZDmFare3kM55qfuFLa5
wZU8oTEruiYVBw+gMi+sTxDPNVPd3aWJqMdiQGVpC0rs+Kwd7JZwuiz25JN2/6XJhKlwq2Gvft+l
cz8e8hxmG9cs4OgHyitQXWTGDe+OfRGKtTgNsPsqxsxQXa1s9/MhpXlenxsWC1YCHSX2CDNEu1Qu
ZiYvFwUbHTYsDDOPjUGXwQwQmyKJF5yohLr8PhPRWkZUmJ8raZoZPYaJ52Md954jk3lFzRNv6shS
l9dFlCOJDJ0DLHALpb0dL7vrtlA5v2lRtO3sbWUDKGwIUOmaC58IewBunVV1S9S9kBTrJDX8KxtT
4FUCbW4B4ylpv6poRCpBs+YtSr06/08oJq2bKsO48f2jgARSLPmkQrEkZDxBMbPHhR1Ie1izzL7I
SY/HdJnQ9OvBYs4y5/3z1PvtRxZPGXxtLAYI5dKj5D5MxuAkSEUm4keNbJfP7b43cMCUXfMcNQhD
vA8CYW5o1hfYbHmMJrZDJqMV6Cgoyt3Jr0BxS2w87oqhQ3ZLgVHa9uxV2KYKmD7ugXQC/leMXdyN
l1i1/FXlunG/d9ItdYH2EmhB3Hk8JIeU+hvZkzotnaMOfFypo/0xMCWbU++jOaBCHvNbcPXHRznB
uvTAnBGiMiCtjdXK82YvexnU8wpd5VxucDj6jMla/9YlfENkWZ3U56xN6hPuedxMKtirBS4GiTG6
xvfJwqwfzII1BavYrc1udFj0cN0MZx0GasAZzpPK7Xpo6619DQC7D8pL832hbH6BIfv2a0NjcwUA
j1VHtvUzvBOhfmshlRXHRgb6MKG1uWBrmaXaCA1t6XrIhdHdtJzAOJBEw+fE05GdmPVtd3mnyG8l
hgPLvaPgBdxggOXyH9u6J5jG9ai+cWD09q3r+u1nv+tUHZd4Tj7XCtMxZUJyAXOB3UxLIhHv3WXD
ad2lQYWOYczbyHqsAiXWBPQZ0nEMhllA3yuRk54xAH8zlJqfxbI8pDKjlc1oM59RIPiiTjeNmiKM
v3K/DvMdss5denBM7TcNZelFBNLfjovNTjoWe1cCltMZMF9kGVZB2vXi8aIBkMLF/mL5gAsO1ZwZ
CrvSHrAD4FJEKEMocQK9Pv2lA4YqxRxhOAOt1vx7hvrW4Kifm8IrI79ubVg5ltfAfaWifsbBs4Tx
LotW89vSHEVwBhlchiQjiikLV2a560YX/NmPovm0RhpDTki2v6y42nAZD7sBgLlSDIKDcFdp8+R5
iwj8iXUUH+Yu9YckxqysxhmDg46gMiRC8wNJY3Xdu8kdF4Ifn8SjPg7GA/PLIXaaLIY8heNCHwEL
d6pY+GxCBS1jeG6aHJ0YTK4xeu9jedcZj5J3btbxda6bUMk+y3CrRK0tOpHuR2ngr4uZlZKln/P0
vHA3f+XrNLXl2OMMgeKE3y2Wd2eySUcx2zHsAR0Y5t0YmpWuzXqAAFKRl6E183G0Sj2BOSCqkfGl
Wrts+TZFw1alGDk/Bx61DxZhZSVgTn/WXEZfsdtBF42RYFMADUtOk+zjwzIAQMBdqE4tgaYLvA+J
tkQgjrS01mBf2t2hhNug92CLfk2SAPODTHi0bma67y34nkKi7i0TjLbO6QAMIO6VuZuISwtAoita
zhFWxWtP+wL5kkg8yCmpNhueZ7BCqpRAyJytPDtbL9czTTCMdW7bbtFsbMcVO+JxziJzBiUpu7St
F8cxsvsJnl/t7dhm+cGF+qeDkLzEl0IS3fXSFJNvEHS+ebNVPl/zx6bO4q+L8WmFwWT8AFC3ve+M
TX5isZNqp9qXhMxSVquPMeVQqSo80XEh3S4PspnrV6KAGRIbq/NgEl1xtQ84xaPoFXQzCUDTvCYb
syeElovjLMDHwrqgvziE/5M+7MgpUlXNePukuRmPQKQxFpXrWpGeTyc+bjwqjJz/gtEtoJl62i/B
018ouN+CWtgzTDK2aoKpz/1aY2a1AKf/HKuYnzD2TSsTrflF5H10PyzhlXW+OzRBY7qiZI58bYz2
0ILUuC1rTj8DWRhOAK2aa5xBMg7SYcBFvtVvKR39GTgke2r78fPAW/O1jRlCUSfUAFAoDRLmqE1z
A99y8Zy0hld7DzziGLHcFo3u/4+j81qOW1ei6BexigkMr+RwkjTKR5b1wpITMwkwA19/l+6bq3yO
bc2QQHfvtXfHbjIMukv0HNqHvHd+4+qe+DxXcTDx2MGvlDoIs57MjDGFZOmTeBPrlpbQEyWXPdaF
g2rAmtQ+F087LlK3JsPzq9x6byenO7T7wM8KNiunS2nKzjtt88JF2AQWesyT0rVd3HfL5HrWUQdY
q5hKzXNhBC9AJ9Yfq4n3/kzZpvdXRqn1gFilRz/+r5xW/7do9FA+2uUeqmxwIj3+q7Rn5ibZt0bI
QzmVyr2ZmGUGX1Gl7OHKx01YjHAhCZC5R1k+uixq8e7N2DUHv1g794f2HKOubuN0yI3evJXqJcZS
NnLtrQ63pN0qZ/sP53ip/kbWFiid9LJyRnBefoNqg7jpLWH3w1Kmi18XzHS1E38uc0sN7YdR8YD8
2TjZuPb5/7MA6swN5/mt3JaqS7YpGq0sX1WtU4a6IaWlP4OOcyOy4h2GVA5u+aVV46N55ZYftA9V
kat3GkpJjdRy3HRp1Rr9brOZY3yOq2grj8RKOnYat0reGKq44AxN3sh/K/Re/yZrofsXh3U7YxpX
XPw7u7e2sU4qXtb6fpik6tLYId+avhMZy0+4lvv+sZ9nwyddGKa1SaMZWKft5oxIDZ4PMnONY8/X
96Qt5MXHbA06eqTasqt3vQkjE7P4cnuvesXD5LpIT07m6c39ifAaOU8NQ5biX0n47r8lhMQm4BVQ
vTqswo7oZgcmDJdhXBwvZdJkrCdKn7nIpqi03uKNp4T0eb8plQ2YUIUY4wslhEoKa6l69qnOFXPj
WazsVUijMlr217lEnDlUE9STlYQDoC8s7TDvHbKvndvLP2eTEHwZet7gi/u9LVnWNwU56AP3/jxm
ce5Yy0cjrH77GzNSilxia8d97KnHSFLfU8W1zkyZ66lC/Jt2WfzwagtFnHQuL7IunSynqDvUEtzs
2rogRw1iPKt+brEWnXOG9xn1ZRqtqRsO4dRF7cO0j3t8Css6kurC8saCsoiV9+bTX5euSDcb8zsQ
2oLSdOg6Muj/Kxltec87C4mkOuxTuAQ5UVWCSL0kcIx4YI1WvCBauxAats8ntCYiBxiQiWUV+/3k
sAKmu6MnpdtNepeo0j9CCyGmo7cGlQH/KQdGFnfEahTDeNyrlRnYYhdBe1PoYe1vBKze/Jg4sMS/
2plthMmgarfKPtvYQP2OWiGElUPbavjZD7PbVZGTGSfoe3qncrZm8sONYzFtOHV8mUV74TyhgWPJ
7OCaD7tYQ3nwpjmqmhfEAr0ND5Hthp19IPtLmV+BUwT7VxsuZYPCrYP2185EYFHHyvOK8iijalcy
nVxh1K0wCNhsewjI9NgZD3Qn851c8yINm34R4NdZpeihBZ0RYc42ptAaf0JCbrH7j3l/E2a8fW20
HqJZjzeo9La/OYLWbDhyl4ZRm+SLoD/RHucEn3TXyl+8zLV/s2e3UonavM0/OvVc8vY3LEhPV2eK
SP+a439FaVdfK/XPPqNzlSKaUvZWx11xkn5h2pc8mLiujd2NTxwmQX1B3OrEaxNVS/642e063ywJ
nXolJordpfk0dgeYdZHVPG7UJquK/pRx3cTJ7tWKV7SgrKBkVLP13nFmDxk/f7tkFWh0S3pN5GVO
YJvlIfcZ6HyJwgTyE+LL/aO83USMFhBQGWtvkX8vEKnpOZA2vFMejABXzhC3L5GsYvZ37oEdBIe1
td2RMB+//SiBbJbHmPZCpwijobrhBo+qo/Z4fzMZIwIn3rIb6aaqxBP8vg3z5mWxY+9TQv9gHvUw
bGZIVgweJq1r5q9PFtSLOCIxsxatJqRDU5Ds6k65atnTPG/z8kxia4kqWWq21fHy4OYc3P1FFdbm
/7C3wN6/7D5ynYNeaMgZjq76fXeddaQ4JjT55+rEw2neINa8IggvsTcz9hOwpanbtKzXi1ybV4lB
Rs2LXoVMsGNMk2nMPWYOwwAFkAhThiyw4QFw3/JGMCWSrdXiVa/bp8mPVPA4Ue1StJTzsqMW1t21
aarQXAISZi7g68FvEe92mQFs2B9YSdfXgm+W4N9NaRLTuwAaNLTHlxFGIPwTMJv/lee8Lee96bf+
QAoRk8HQphS8hKjv/hUoYX32K18z5O/6iFWHwl4ftsaqm7u6KQeqDa9bvnwZe/uDvcfyEy1v/9Pl
YdekscxLPxkW30fVK/CJWNCr6Rbna5TWa112XBzsMWPMyC8XKmGkJr6sIqmM1d5kGwVZX3TrSUTh
XrPpZWMMYX+/yIMbo4ZoOX6WG7Ex6YSczl2xyiJkFOo27+60Dn9bhMI/7B8YzKvxhfrUFraD55pF
hPndODYWCf/aWuNjjkI+ZoCTRh7ifuooTDav7B+ErjYe24ohyhHPV229BPAdmL1MM/5CkvvmjL/H
9VOy78PCRH8vJZJdU9hjjhJT1F66VQsEnNBePLBAM/IaLlRh548McPF6JfCuzfSPzY6Fk5WgLBRb
drzEzaEXunNOlhwt98Me8kG981aF27f/gQHXpljf/Rgzxh4Tvrgu/DvFsvlVOYNyeIbMUh5JwZbB
HQwZV3U14fsK4kaFqbEc9wygVJONUjJYmKdBPq+BqxhujqAK1VPhDn7xwqAqeGEE2xR/gomewl7q
9WMgOfkZi+nep07A+YBlapk4+62ltV4Kzq5nP9+LMA3DVURZsJcN2GmoLL+621rptT8aX/Ycl0Vp
ifNGAxae44iR0TEMGI8cIbyq5UD4A4hKpyO8O6JQMD5hW9v6VfG7+5iw7c3nXAr9PtJTxu4fwq68
olDuW7cz3N1PrdsZ79Bg3HsqZnb4ZD5UEs+V6bYuLVkRz3h2c2PAlYS1LOHwWOqmzD9b0dbinoHQ
mkdpIPPITxgiGZV5KgjFLSoojR/ZDDleuqHyfEToUXEuLXU8XedIb29yMqpMLOFOZRKrDtVhQOI8
dXopLmHHSX9e9TJtrEIG4EPg4By6k3oy7h34qN28DtxKQO29r/nxCsmg8kOYZfCzLSbzJPPWbR0P
m6n4KYKK/PFgyfvXeN/CNzsO4h+u4klOWaZqW//0Lkt+Lfr8rzt742dkr+Fw3FGwVgKD5F5krWF0
nFqUZcFvl7PPKpMlJuPrJdoCYbK1Kyf17uPst44tyWL5n54yI/xhpFifx8Jt7yxKnZdJRgoGhUyZ
c9fmQqMxLEuY2JZfTwyOQ03ORrK0vSqffNW39uPqwKHet/ls3csOooWbs9cP0qKsgs6um+ZBzSWa
CuQnhquubNtMhBZBGmE7G4Fa7hTeWw83dxmcOSie+m4s040uIZE002uyiSA+jz1859pb6oPlfVOc
tIVbPkqH4LsnwalYHkw9Dz/pTAoAAOVTdQ0Mcfpb07UjGz/ZJ9jCLTV1mdqRv3OI9W5MKJu3u5xR
UWl+BtoZUrDlafnG5d2ndprs4rlb63F4jVinXV/GslXftT+vSmK0x3hJr5542YO5gr12AfxOJdV/
Nydhrg3sC7PKVzqSeMjU6K4PvtuLWyFzdYmpFwAtYsv1XiBadv9AszVN76Z1wSvDLejat0rmdp9V
xQ6x46DBMBHc8ql4sL3YfmwcuxcoDM3UHIst76JzL1dR3QPx1QyIVzXn/5AU6vmnils5vOWeQRWi
kJr5Bkw33XIGsv4RBn6OGD2uC785zYM6EW8F91+UaEzneJjX7dJC9r7Ui9u4R+nKvD0gDeviyTE5
UndpAWM+dIhhxLt1Dr154g2uvb0Ya+Gxl00xz7gkuPnEDYGbH6KvXEDFmrcKp7yYgqTPzaxuHgtr
urPfmNIgsMywnMzIzWkarO7Ywvhc1MZRkdT4LdaUQnV+mKxpuY4RgXj9MBTPcTgN13l12W0fWwE0
kKWhp0a0FpEJdovfCvSvdFgs9lirMfe8DyoKHaSh5Q/exTfC/Kslb9HbZtrq1u6u+pywnBRJPbBf
NKVd3/RtnuMAvoKrY04RYiH/pLad+m5BHdqyTlnTZSNjmH+mGsInkX8H0VuLtzzoVla/xjiQp3Cf
bfxJs7fbZxB+MR7jzYRk+xqK5LT/nvJcmWXmzHHy0px81omvf6NYiDD1183p06Wa+wsYwviiBssv
qTe1r+ODGLi6UjCwrXxaFwOFwJs406qF9j/QiS7t5sFtMv5y5SM3qMC785Ql48vUqbE9YAdju2ze
0IP/5qlePguj5wzOCzuCH+TDmEmno7f3285dj24xSQpCa38Uao2OdVE3Ol2XhUDO2eGwOgzKnk/K
TMMfKqwmW0Wz3Qvf6Y44JpfDTnl3vxTMNQc8B59bPNQ8kLIhhtDI4eBPc/fk1LnsTm2lm0ekke5c
Onv3qKzKyzjLXDTHXa/HkVooqWMTn4Ws9ROf8rxklISthCYJ7Dmlw4Uu9WRxXAr0gmfJZTPyBRJT
92rvbOjzY7kcQCqIUt+LBVjVH2OI7qEJR8aCZuO+mCYfTWQYb74wxU8h/d39rx6d2fFPGy4i92Mc
64qVP/XW3ruTLV7dMoh+5JBvRYrHKF+TyEIkDjGvTsnY1e7fHTrKJHa8brdSDNu59RogmM4g0Pbj
99iA3SV3rC+JCj770fvtDU0wHBFX8Q4gb7dduvYshrkUBn6ic9xCnu1cxB4lgUtepF3493xjlAH7
mANWNY5iq4DtP+RRxYg0kL41HwXunMe91PONP+QDbItgE4IIzCveQ0ytTTQ2TpqXi302AtooK9rG
GtIRXs6QichdEZmpuBSbtSeS9usMPj69Ds3o5cyUglW/hFHPoMGQizskzRha+gFgFi6cos/6L1g9
5PBtXL/vejOcHJId5hNCl96znivR/mvby/eOJEinJmUwAWO4eV5rDjN9rn5kLgysxsGihMws43Qb
ux4c7gqDsWc4kT3nWweFOlq+IC6xtXCxYhqLBHFPUVjWdmzF17wu8xHYp6U7iiGOxF04Lyikmgv6
zDEImDX3MqfB3Ib1iX7e/4rlFGA58tdyT1rLL94D4LarHVrqSZCl6We+GQfngXJzyQ/OACL/w64a
i7GgbUVZuO1Uyzy00VnxTFC3UWCXqaB9RBZz2NZ5wNS16KQLg2F8Mv1W5gzzdkcx+Z6KHKIDtvaV
SmVd+H+rAktGO/RvhISH1nWTdHzZFDvqP98f9gMHSvHG9iZKW2JtK8rvysQBC1KRpMoETpuDgHEi
p7iNCPBANi1FF6r8mvEdO182jUlWLr4QR65KWIUCbAjNq6GSTsatgTzZNITtbaVgDVJu0326ZxWM
qo8OEIh+chY1OYgmLJ87fp/DbJ1DlrSjRLRQDCleEqfMClMHwdO24w1PZCD34DHuRGgeAfnK7QIX
8b03yOatutW8qt11DcXkn3UhK3o/e9/8UzzkTvnXxXJAWq9VMeooEVy3xG7y6Gc8RH7wxI77yeel
tkoXp9HQFoegtFkYu+x5E6Qzh0KfjnLGZpIo2Df1rGfuXo7+ogXCSslKtvuU/LIcMWLJZ2jOVHvA
tvfxokYBRMsw2/qP/3b1Lzu2Y9bSe9F9Nw5DfnNGr82zrd+Ld2/pyy/sYYy7/VJs4WEctWB8G/t+
tLyjxvr9XbeFiD6MKcE2wVkVXLanpqO06aCTFcuUy1wVBuDQQMczLJqm/1xMO/LYTWFln/ooXP8W
pSS+MDCTPM8e/ULCWnJ9DKE+C9SZZXlQw7x0R7PqaHzpzdJYQC9VwZqmvJRjma1x3/y2EPGnh74s
oinz/VifgtDadLINbWkl9bfLgHq5K446ryrMI5iV02APoj9wZv6LymV1Xw4hCmhUunS20VYBmxgz
6+NIKbGnuGRs+YZuy0dvFaHNFJ5lC3VStKuXn5dBdvmDZxn72+059x5AuQ0tdvOJB+5/DttUPfZ9
H+pk0YF4E5Ll3/TodlTfuwLX5G2bECf+Fk2Iz8v0Zfg6fmNcCHRoyFefiXZ3dGthkKOs3dx4kBwq
6WYz52kS+VNrQCtfOxr2J59LF4YAX90hF9Nu7t26asJjhMz9SbFFoq3bc4pWCZyz+WHPIh7xAo6Q
15H2Vkb9S+UnjWsED86gfk6x6g8jys/foLA1pQppsmdr3cof5Tb1b7zNCJcid88LKu9vVQnzuu8i
uHf7yfzSVd0eyUSq70M7DNhnBdOA+gBgWI31b4IuZJ+2rtCYrsV+bwHmTekyqh3Vrxg/OgwNtKZy
CR86nKHcENydjtV3OBMbRuShO8ufcRVYyGmteQdi3B8N6uOltUK8g10eV1nNIpk7ax+qB6dd6YxN
bjH9ChXROLRibghhXixH5bjrCXRk/oQrsx63skJhh8S8w1iq4gxDW/8HNMpOccwwrZ826y0qt/Fl
0HL/YifGfu9gVnnaw/3a8CCdqJXUq70q7i47HJcT8HlxjdZxvAyWC11tNdSYxH/ZmSPW38wlcONM
ZX0PFYYLzN0dVqfF4ifgsCTFZ4+/L8YOKIfd68PFFMI+u1uvbyGnMMBJN/wYCqBai2/kd7lWw7++
DTCz7LP1tkMNvZBnsN03675cfCCQe8+rxz+N9qwLw77twh9FZ0NZXd6ioInvi/Wb6Jtyp4UkdLB5
jtTF7SrHAydZxODR6QvEMFtnaKaokADZgvHYDnMT12iTuOhxwRRLIF/IZNpXELDIUgmtZ/fsugCO
YrP6zJ2r7aNbO0auDLfK+KAJdTxP5T7TFrMxJh1rmr7V86uDDDuXK9UGOmUt/ETmjWDCnRZtDB4x
y3GBAQxVcZssBYow5kOb2o3zNTWhdWE9VH7Noz38uVu+x1AuEjc0kPmXrq0FaMOu3zcnRHVZNvce
gWW7WKtZ7jDC9Ic8HqOsIB75KherOlh1sb8jixKDHtl7MlP5frsPnZNH80oS+H7EIPUVwteeZxOv
Z5pZ7ytScr6bjBieGRoyffUmam2S61JLhmuL3GL7HHmVdYKNbbAm2PFxx4RJnHZufhsHp1mNGfxH
MPfjrwIHzTPSOIbnDaFSWu16YkXqzA3JYwR9PC4HBljulOo+NO88v0Araoj+y9G3moO72sU/3fRW
hhBAz4pm/eDwziHeLrk9U5Xa/W3SjXBS4fnOa2EJtSPN291VF42kka5390YXZl8lgieXDcsQgJhR
bVh55ExwBZV4L/U4p41aiiphwScW6WijgnDNdGjcBQiIqYp+na1FRke/0e2PKPCZwjKCy+iHYOXC
daqfYMKY6jAosC5axt158NAAWZKLcYgzuk+o/JsDnrvld9AH1Qf+jAnRI9wIGvObmyzK7iWedDA8
dz4ugrKU3cfUsyU+iTVpLUk5+xENDr5oHHUtRJE7Nw+y8UC4AMtOrajr69LljL1zb97RAHd9raRv
3+HQHk8W2kuXUfs2bztFIfwfLjfMGFaLwsgaUOFK70c3NJ99FCh8x/PCRbgENTt5CElBmAw8N3U2
4OpzrUcgXbJMUaBxbR+oKtZDwEwBfGjpTn6txZcLlPcw4SU5uFHPTcvXGnCLbLRAJdpESlXcpDxl
+7sNZLYkSGP47wJ28l2EvQOTq4kOvbT66rhBQ+BrR28Ir/ghvedhC8bnwhh9Vk7XrKjL5QLVpJx/
TW26KxZ1G56/s+AOY58GDChLxX8Vk9Ui0d/Wv9TxWAbv+ktzIwFnDu8Qd2uBNZ/W8AyirqGbYIvq
hGKnz5MNU9qZUjC6qXLMM4bB4CSj9NKOFT2/8LUhJEOCzZk9qfm/HA+m84Mog/h5dzSgRqGqpa2T
wNvwAGJGWY5hNzuXbgTVwfK5HPVa4PkqVZcv6WrP4VW1Bal8Qzz0+9Uhm4DSbHb60zztDtn0tjRP
IqBob2K5rocwaM2PPCjztCtJRT81xPF8FkMw/aWoEGdNS3U0orUz7DPDm2si5814q/NXDrhXxBLl
3EsGyW/z2uKzHFe3BO9x/fuy6+eMLHYwY+Y5oklYD8NfWmyEsceV5VwhLjbmkLP1OceY8Rgwh81/
auv8SzdX1hcjBr8/axzQd5jLiGhvuuqy2Wq8icLqgTzjQd031sqzwQa/h1Lzs8WC2pY3ipEUGfEl
HqZpixOmX/s/P6imDMeB4N9ki7eNvTdVguSNLge9+0oGWH6zgVceCk/2J8ZtEj+S0seZ8YGfWMUq
y4z4veF1HRTNWt0yiilrb3jQVT/86iurf7LiwDqLUJk3Bf2F/5NhlEnneJE1XpeaSWUQxEd3adpn
Yzbv6GxGMHwY4r8B/iQCDIz9DWM3zXkmxYjF5HP85I1Rdd/kenv/RmIeXJT9/8LQXz/akuoDP5X5
MzoTsPi80jskNLDtlRGaTr1xma4W/P/zt8kQ24vFQ5Gq2F5v+9Rhppld87u0Pe8lBLW+EDLePdWu
WX55o7d5mDeCZuC0R2qA9GXKSsxagwhAUzdhgXA4CP1wyY/+nq8PkHyEHBKr1tepP9UMs4EjAsio
Ihr+i1Y8sxk3jX4s5qXus4ltvq+BzTXR4G/9tS8+aNEeI0Q/2Hix6q8qd9CZHA0lHjM7+WdDGmb+
uLTmb0UU2XGa/SV6jFYHrmi22uV+LPBdXNlbaL9PE2OqrBS2AgGcZVhfygLGZGAoXMzNIZ9qGJyq
JhrvhPM66l6JWomdbNLlcIMUtv5zJUPoY9z7qjwOIQp22sA7FkfMROKPLPNgOGmFUyYpI+5vwpDc
zn5vnCBwTiObUd1Ut3wJBGqsqxkDqL8eV/a+WPl10useq1RyDZBbp4WT65SGb1P3UHaaZb3xiJ2K
cVK9Cjw/5aLpQTFJH/3F8mrmAWA2+3GcZ3GxQq3czw5BPp3b3FlfuATD+W3boqK8mMHd/Gei1cye
NMrizaWZ8+5C/X+8fMr1I+hX1N53udWS5kYhXU8PYlL1PjOHc8yRpA6Q8H2s/OhgSbVaw9ETgToA
obussBtDW0r+U3LeF/ugy9DefgLnf8uFdLoWliM5RMSaEBJz35K/57336EnxG9psM3Ayto3+IUsm
sNVNBpMH09CrzcnsjihBfZqMpt9Flm3EjbQUd0uZ7ijYSDLHh/VlnxvaoCYAfuly25d7Wgt/Gm/I
aFGE26QTYwFHFkLfJaLoR3Mnl9jrX8wIefdoBzbwd4rd0IxPXkTfDuUsRPxm9zZR0fvqL/s90zb9
JYYYGCTBJ7MchxKdM07GHJyNgjoUwcpSScwrhBaQog9MMTznADjYhtjU+xnsEf4MBoS7l6KfVS8d
NcoHOqG68hVOr7FocsYIlo9ZIxT+L4Xe/VlgWrkuyofSdzYiHIa+Y6oUo5j94nVhMD6SVEO3OT6W
zlylg4AwFNEIgrLNAW4KDHw/e2/u6RPj9qZLGb1xK8QnX85cTFXD3etG08nArdIjMAM/0DH7P4PW
9iS+BuLVEkgGJ63HbyqGsWOXthGN1qFiZsLmpKE/Bi0o+zTVrWBumrf+AQLJfWraQtzN4zpcIduG
F1D6X46MK2x79fSTsrE+Tm5QZ7rg1Yj9znm1Izk/EZHevu3Lmj9PBAeIFIrYvgVjiP/enqY1f22+
x+dpYK3FelDG4qZBtxyOzqIJPDCqaD78OFfb+5ZXoTzFNXMCkko47YlkGwuuPd/xVyhNn/SHaINv
PnBrrKzyGva+PJWCk5iKvBrlMah3LtY1h1ckwSBizP7/yWi3uZtzRoWPnvk+6jYze+TED0MdeQRz
zGD9h6aNyuFPSdhHfqxIbgkeYIY6nbIbb+xuYb9X9dEtjVIngXDNybCH1q3FvQKbhXX1M1gMXl81
VF+TCwaXgV54T3audurLgOR4xBvLi38Ss4Qq7QLYyKNqFl7lPSal5xLkoZkvaHfMHbaxn742QPvq
grWqtTC47axCdPDTxsTd1LCKIUhde+0DuX2pLVzBLUAlfOYRKrITb7RxvWE7Hpvz2vUcCyAWk/tk
2MK3PAVRUc+nUbg6fAuh3e7dWcsq05ogkDPDoxXxflqaOQVtmbusEIVrsla7VffiMlWg6QZwwkAB
1DF8NJ3R673qsZof1rJeqKPF4DhJBwRIk0MtIO9ZYE/JFNqIYlnDFCHdt25fn3o75F/Z1NLqDzIf
jDjKUKwSjKaZTIKBzKW5qZfgn9d2XClcMeH74srpPO9V8xkxrRHfY7qVUzuILzZ3i8gTuN9gwYDa
iPwWrlgrfio7xr1j7wgXL5Ow3fp+ZNuznegFjxBbIap1etIlCn/VVc7r5GNgO+Bi1qcZC9UIoNpH
MnFzmBaGW/jOsmFnN0Pq7kXvghAz8TgypGGphM0XC2RS2EjB0GN7/YgLRX4GkyTQcZX+QilExuGe
bAQ8oJwVIyfNtLI+imJgNW+9qYvPupk2jsewZ84IARSQguNUEuc5zp79vqzb8ENvpS/Sho1K1WVh
PU1Wu3tv3fuyaabT/J1AcoKwbGVCkGOxnxxGn9ZfgtHXOp2qYvzmc+K6+N3ysm1sxFtdDX3uEMz6
ZYlYwq4Sx9M3LzrOO16lZW6IG1hyv/T/rFWtun9zF6LwM9hv2osmuIASJd8JxynHtlwPsTv2wHdR
NOLoMGVbFXe6ZLfEJ87lMOR2CHshX+LeLv0y9Wmf1mvrb1t4wsm7TBiYhkmcvGoLxzNxA/0LSkr8
MkpnfZs3ubvZyJfSHbiP9+5mzd2y3TEzqZ971sn+MGug2zSIQKKOXtBt+bElqOY8SF/eVX3D/JW2
H8GFCArnuvPcpWWjovdqHnGc+BSsvys31/nVG6guftYEAgU4I4gdhdPT+kszt1VsKNumL2BvItTW
hRLzToxxHp4YOIs8U6Cqt6Jxqq8dM9KrZ2n/x0ztg0AO7sKhJMrKvy6EKuhklItNBBKVbvSKerCp
1zofUmAQxk0d96iM4rucbIEsqhfcbRG2jD0jYw2aH7xkfhkY3x7d2dgPmlCCG0KigASxipk8RxKN
yD1j1PIfAEMNoNoU+fEbqoL/qkF36M9ElXaLWC517ogl2TYXzMhu+8+i/R5emjXavhhD16/lsrd/
9x3NM+UNg5ibKYIOHGDdmdFNfmTtNps3EPfk+0Ic2WkNy+CuywmQ8GPXeogLrp1FMns+Fc62gdZa
KHEdf/JDPEehe2rNPD1M5FJh0Zzy8H4PoGbq2J3qrMypLtPGbpq3eLGcjz7uPFJ+3cW50MnWNOtF
vWebVwz2gTm9QH8C6eeKMFYNtcOA7eTnnjjEkYOeLnU4EMGBCSUxsnMwQ3WzlSPPjhVjvBp/RzMR
TjCq0EY1M/oiMB4SgqN8c8ppPRJyh9cvFcoNq30zx9tliXV4HCk/j2Ks+0d4KIJ4wFza61CzaQ6F
b3tou+a7UsjLh36oc4Ca2fsv7CynudZth7d7QaN4iGYVn7w6tg6jiJ+17TtXnwwe5Lm8ia/0wvLP
jGJyDut9Cp56lcfTDbHyv4L2JatDdzgovZMtFVslJxOCGa+1Ms/8K8RNuzQEDO4nQmW3magwwAWi
WLorvlWf+rQXl4lGb35sCZnBtEZOcEE0QQQHnP+PuTPbjRvLtu2vFPKdebi52R6cqocgo1VIoV6y
XwjZltn3Pb/+DjqzbtnhPNZNPV2gUEBCshhBcndrzTlmFGavCrTmi2KskgOGs8GdTR93X9IEn5GO
ts92lNfo/jDpgxNoQIqYNrfXAMi3Ej1FaVoNNZ5W0giTI+97u02heazTtGs4L+AXXU4GSwNn6Grs
niYqZ8/XpcEnIPVjjXfjCUqF4Zqy/JJppbhqc8B6zDAYjcM+2+bObNx3kdp8zka7pqPROvs6SuRd
gbYFvjGHyoChINDY2BYyDluUW6lQFKMwQ1+ezLCKrQZuR3MF1WC6kM04sOdg57ZijAmdcqGutwgq
89qnKJhRXCqLhOKrOYeXaEntQ9ZXI/8NInF28XLmj2MlyrUPv+UYlrr9UiZD86kAU3SczIVJY06o
oGgk77DzCQRftEcOjQkaxNL04EofUvOWlbX3MkFlFRSGcccpRTma6dAdKxGmrafz9PMDAkBxMHXy
bxn8IEUK7KmLDKBzHnP09cIdWZOjo56m5UtV12JXhja31UBTsA70Nt5lAGIvEr8bFit3O+x6Ym73
9IM7zw9a7RPbg+le9TVa3fZYFTWlqqBaY3s1N8NACJEZx85OI0wRP5SfsuUC3/2hMSo0+xX2oZWB
knhL1ZThSNBTOa11DqvBzi6S6t6uxfBIGkWAZC1XIOCVqAVGjRcTmQIPEKlMueqbnu1Pg1l4Zit4
CynRONrim05i0Cr2XAqTKu1arVxlrZpfsZVr0Z0ZFAL8GSV5GtbVbkqb/NIIHX/d6n57McY01lH3
+ge9UtSHmvphTaNLwbpQLCy4VVOpX8qK492Q4gURpghvWdSTk2mGlRdoZvmoJl26Q6JgXtJIbTaT
NjIHlNR5t3HVOh61tOTAxEa7xgyj/INEatOv22w2oVay6/BR1y3tIMYq7ecPqpiMp6HplI0y6vEl
pybM0qJL15ZEfhkUdg+sDUrSlwTL96d5mW8nS0tOnNXE5NlRNl6KrsCL2c1tvAYUIfC+FJzTIGnB
7BzIWoggpur7VANBNW0cIhJiIAsRbPRPcVxo5TFmUQtxIw1G1ZBVg8Q+XQENY8e8qhXL8K/UkE0b
1XPC6bpbRJaRHrMpLjPqnjEkHCiMMnTsDK0ntDC0TyiCsmuTc7oBx8UPWybWzCzn5oqyN+cLji5t
lpxYh3E3rwozRWN5SXudbO7NDGIkeJ0ygNMbe0btdqsgMStef81M/d+QrGcg7DYYEOFYgTiwm7ty
kFRW+Nnf9ac150faKxyHzBqmUjtwcz5UzXjIa/UNivT/8qm1Bcf7HUg2anRhpWkuDlgksYRtm7R9
ZyqPdhZTpAjUKQnb6MPYThzdZnPVqEP5PlazdgbADRSf2kedaIeg6U4cd55Y+t4AXv9vt8T48ZZM
PpMYsjztAOYOs3ZwpyQIvt/3JM9eEnNQ0Ypo2CSKzP+kt9NHi1f9nX/7jDZOlwGdi7S6AxSblLla
7CPlndkT3yjB370mUmLL1Kh6H0I09Z6MNAmCxq7f+TDPCOPI5+3YUEEhsKXE5JRsED+9j+qvneUS
ZFUJmCEyygNU4FXxLOPpjbu9vA1/wUcWZ2OyZgENOZOVBxPtheKm6OCQzyDCiQDIvjNnRZyNTt0y
MF4UNRcRyVdZZie8wN673kRxNjpHigOs8Xl5SB37Y1IX11Qyvr7vT5+PzUq2SWYl04EF9aTqazyu
70v7EWdDc6y6moZSNB1UQPT2eG1MyfvA8uJsYAKdi3BKB9MhIFHY08WSrsLh4n0v+De0/nfDxyqF
WmmNMjLsbXlCLVHtUVx273yUC8L7u78eNmiLG7sbDubQXzQi2KpFfPO+R3k2MnmScwWfvj/kWrsm
vulDY7XvvONnI9OWAABb0fQHnyDqNUIbY21Vk/a+O66eDU94WLjdEe8cxBT7V/XIERdsffS+VVM9
G5cJ8IbKkGhVm8UnXnbmq+8b7/zkZwMzdtAxDDXEWCOk8+8oBYeFTE/emLaW9/kvpi31bGzWSlb6
mTa3UCWtFkE2NSU/FO97pOrZ8LSdJkyglmbkv1iI9YNjrRfv2wKpZ+NTCRo76YO6OiCjQGKfYquu
BECvd73m6tnSqQejAYIacjkTOJAIJXiIx3h43xKkng1PcqxnzUi68uALsdjRLDazCSil9330sxFq
Ez/JnyyKQ5DPNqCM/oqifOG+74+fjdEcBlIsIj46ZpBkBRlkIzC5vuuPC+dsiHZpE2Vdz+IWqek9
dBd6MXkXv3FbjG+ZFz+/6cI5G6NYuFQ5xQY3Bo/svabE20LvHukiQkwryVmES1MsgmVrX1rzYSxq
d2ry+WjYTjZv4EkEjxgak31skGdj+Y3DWacu3OWgQ5u2+WKMKFyQcHULcb52aXXf+DWnXRgNqEkU
vKX1hCaxQ2VoTJpxqCbw7kP/2RpBo+JeXFEMsK+H3ElOqYp6EeXaeIUbIzpYwKRWYajs006/i2rn
FJNQ1Q390ziF43qcE4pkHPPmnMuWVq4M93aeJ5vWVIM1shpnk9TO0lUtbxLsJes06AR64LDfCwSC
BhIF2OnTxThawWYujK55IABgJ9N6KFbYupQvIIAtKgdGjwICGm8PFAURj9yW9NiPOFELilAxINkw
OjmV75/gYa7VoOk/kB6Mw7E1PcJ/5Ro9/4Ww6+eZdu1e79KTkvc0H8JKubfqYnwZHXYGpnqR5Qkk
Gb+0dkIByIOnEiiBHS2kX0v0gB3GHgGm0owrIXMEKHh1cww6+ooSwzEKOgSbxYUo0z2H1vxutH1/
ayjAr01k7Fegy7C2TUj8eoiAunbdG/K6t41hwyEwwzRqjbi5MIS7ua+0axkPnWvGTvoUR8iqolbZ
CiQi1wmAKxhsVzSrci8r4oc5zWyX3Vk+beZS2cEruS+VaaAsgoWS/abn0BGbPPjK1zouHBdRKLCj
epx2cANA2SehfYTKOKAymI4KXku8b4YrAt8nSBeKuyINC+++OW59yKI7UwpMBrm1QX/VPFJlRI7Q
01GG+U+10spMB1pNiorR1YBvuYBN1I05KJrp4qzFi2Zq9YUtIdRDs9ErCMv07VrZGPuymtqj77RX
BS/jAqdd2w6Yvq1ds8uCozMYbtZPu641j0OQPwzttBWJ3eXrosfcpDtmetvQqT9OhnoZQ6JcN9CC
3dBysCwJ0Jk9nNkL3E2t21bqg0ARslGhYPOixU7mGnaWHKyZZqyFrt60cfrqwRZgPr3HZunr2tzQ
svvqJPbkZRZ+bIvi077DEuVVOgbJwLQzEi1muMCd+jrr803bEjt17QRWA8a8qWELifEI+W6C50xM
dGRe2RoqGhov4+VEGBoslKma8UfSL8Iu2PbyEJBT8ax3HS7I2lbvwFKYR2MoMBLArs2eBmgv3AR9
cAm8cqY74DWXBnUN7cEvOoIOin0iTfUYgXR9bqpG3XSac10pcbmbB7pDVuiBMdqbkr6+M/abZuk1
Y28T68qoV51O/dJGg7W1owA+DrwCeAm80+5i7cEDM94kkIA22RAd2kRewDH7ZAW9fSViDXpTWzOy
p7mcn+coTcEiRJGxBf2vucVAzbSvwkOmSnpeWTOBmABxS8qEg4DcNKxo3lR9JI+GZsWBp3WjuoHX
fGlEjmZ7sMcRpkHjWqOq8BUvn8plZ/UxDAm1gHKSukZsFq/CzxUK50n1GEW0vEWT1+sQv+exn/3H
NDIXf9jcZyed0s9Gy4oDPXjGBvBdp1tqWIWOahDR/ApuDtOMr+9wGbxgkBSPjsIhDsk6ibB0TytP
ocKJBhD5LP/dqycD0MV6HCaFPny5iJusWlHWNm6YhxC31NpuasuziX/nIwQ1zyLEXDdFan5spvSE
sMa/JLbhpDCFlzkVQCkVxNloaMgSGUCMMR0IEOIfhFnu8qTe8YIppwDLzsa3QqDHNBjsEZ1WUWeo
A4wKihZGP4azX81fyhxhVNLI5A4Bl4aacAieheIMd7Gqm8913imXaoHy0R261nE+0hzvPivAd2uo
Onl179fdK8I15QL2HVrJiUeJwrU7BApIuokn6lWtNd+yqZg3bRaWs4cEGAkAXbLPvV5znu5N8tgU
DChqhgNo0tOPFMYnIk37BPNcqa2dua680KlziO31dTtgxEtaovak3gboTOqRJ6MXpgMa3PlISTHY
qW0VPSEJaItDr+j95LYo8I7x0DuWK532Q92gA5WAxA99NiCnSxp7opFjti8d+gc3d9oZWYZu3Dty
EZO0GBB9GgceeBMcZTCKcX+AoBGgQ9wGrNPO6Ut7OydFcKRxAvJZ1Ad8wCHe6kq/RmKReZJ2415x
VFoOWrmWBjBpd8qCa+qOBBTNejcMoHxkSEt1/Er71rQuFKjh1UeL9o6bjHWwNUoLnJdT3/dhKp5U
Him6vgy3FTiKQi+N8gF209x5dlUX0rNjzXpOe4dOW6Wq9lWVzTt4zNNON9D+jMQ/bKt4xuSq6MlL
kIRm5lFIzxGcya9gNezboqZj2qbRF6nSqkNVJ4rnbsrVi7J3gud+6ZBX+Hu9lAkZzkQRWvGKPU3q
hlHXYvuI4F7EqehPSoefuvMz6FRWa8s9UPd7HFpiH6AWxGZqhQ9WVU4nJc707dLmQBGsj2LtaJjQ
ANDRZQL2d4rbfr7W1ZmDhzQOTGgByMQUAv2mbFIrJsUCUYdr0cet3ExNa5asQqLFdgRNj6zMmwvU
hOCqCGbqbgZMj/dF3DdH2+rzB8xS3bo1ZPCILLVkg4Aevt2QCjTt6P6PxSERpABB4gsN0qYa2nRd
mDMHxWmxGkoOz8qsY+DQQ8VDuL6O/AqWvjlJbyj0ywFQ7grLNLPakD7ojT8QVeDfVGi4BealOt1q
rKTs62DVyI4rJN+8JVH14LMRc9GS5ddTEPPkMkt5VyamcM5Ocm2BpA1UmH5oC71K3FirDJTtDSqa
N46Ky6Htr7a4Z4c5rKYtkIFJwixB+bsCksCd18DhABPXADhPw/Cuk51wzk52cYi/PWSXc2CFYRfZ
NVg4Kb8CuPh20Pivz+N/B6/F9R8fuvnX//Dfn4tyqnGgtGf/+a/ta3H1kr02/7P8q//7Wz/+m3/d
Fxn/O/+VH/4Ff/fP63ov7csP/7HOaaZPN91rPd2+Nl3afvvrfMLlN/9ff/iP129/5X4qX//52+ei
y9vlrwVRkf/254/2X/75G/vD785ay9//84fLd/znb5cvNbCAqOpef/pHry9N+8/fFFP93RYq7g/V
oTJsCIOnPLz+8SPxu6Y5qmpZmgouVDP5ETT+NuSy+u+2ZZtwfFT8klJyXm6K7s+fSEfnR7aqSzDf
BOj++9v/8Hz+87z+kXfZdRHlbfPP3+zlGPWfdw+9Gx9IWJZtQ5PUdPW8oJA2uA44C+RIrasREbRl
+Yi2c1S1tB3n+6wP9b2EgrYZBzl7oHmGJ1xM+muGivilVKxdp089OIuSDeEKG2b1JKSCZbIsrsEO
KHd629jHOa7RBMbgEa0hTre4CB1vTMr8I1QD9b4A3fDalMZNEMAjAkOORHzM++oiRmB8ajLDP4Ax
gGAMmkiuyMXSr+waHIaVOQtZv7fFFxOxwrM0rfoaoywRovMIYrvUmnQ1tpmBiiyS7V2s5OhXjDL9
OpWYflbVJFpjFeW6+ii0Sn6Z48zC2e4Y8U09ojNHHUyoKwR8nXNjKmW/QkNBrGRLXAFQHriC4H/x
iAAveDZNGGsqJN9LbLb9Rz+rLJRQqGGxlIbWppusAPJk24R7KEXaF+SNbJQTZxN36nXpD+IBH375
RUZAr6VSJBwvA1XdgahyXOgrtealHBWhrMQY1e04VTlizDqHO4z7aM26gQNnEn3+7k3+8135/t34
sca0vBqmCgSDwDDHlI7lnNVs8mSGbwqOyjPMxvEiw1L3UDzsP2o2f2vKOJWv+V1bv762ly/l+aTw
wyxy6l9hz9av/+AXm39scCW9tIzY83/z/+FEYrJ8/Ne/R+pP88gahEr7/RSy/PofM4g0f7fZowvV
xjAppbZUt/6YQDT9d9Mx4Jrp0pFSqAbT+p/zhxS/m5YwDFJskNrzW/yjPycQTfzuOFTAbQsjhiEY
FX9rAvlh/kB2wN8wdVvXLZgqbDbOFkkCiApR6yZILFtHCyBhFqaHEj5HTKihnjabKrr/7sa8+Vr+
eUVHCsFVJR//rGKGWtoOa9jvLgDzC6kCq/KjN0pa37o//5kV/30N8ipAniG8OO/YmlRYe58ARLf0
4v0MgYjsoa/+IdpFq9O4euWb4nf5XK8OgBTeqEmLpSh3dm3b4rbCD7B1lQfEz79rB0wpxRDQ+4Hr
15/D5pT6chWa5UUJuTUApKarV5lWuNn09de39efr2hKpk2og6rRMcljP6nkREa5honLdvIXq4hdb
pRbEYdoXJns9GazHuLzRUgO/xMdfX3l5RX74wvh9TSEtqbPSmeL8Zre2UiCgwwAH3NtnPgfsJrFk
pH1/X0giOizhG2884B9XPZ4vlyTOQOMWo/zX9LN3KOqZyANMr5xMpk/NiIXPipEmwWW57lXroXZ0
57bJoEf9+pv+xWXZkBsQ+g1DF0I7u6w69pVFbBSGwDmIyV8W2ic0Ns3aH5P9kAyedIh2t5TPv77q
Mk+f3V+uCvZM5+zP1uHswVYCc2LC5tjFHU9WeSfa9GlK8Xz9sfn7Ye/3/XrBbuWn69hMNhrlLINH
eTYVmEFq1k2FL8Rn3a0KsRmJCi9UcO1T8MaNXParP34lg4MEqCnLpuIpz18ZM+jR8uNQcHOLNND5
inDTlT6/cZGf79tyESAM0savxDTAh/huIJYzbFWhKDFW3mgTERAFNXLs179+OH/5TbBgaXLZ7Bnn
Ny0bM2T4vYzdGsLXRuk5sLLgv8gYfM7fvxKudVYS+s46jYUfv04Qg7dnjPMahKrLvO22nEMZfG98
ob+6awAIWKp0jfdgWXi+v2sWqnldKwt4zFp4j8H9rkrfOi996+aeP372q4xd3Cz4ls6+ijIIhJEk
yUMOgChOzwo0EPmvu74u7uDycX4aIHtNxBR7UnGSHfyQGlN4p95qdU9Cw9gaLdEgBFD9+hb/xXdn
kHF7beYV86dbPEagqchxSAjdzRHTthnHWGSA/u2vL/MX74xm6ryXmoWV0VTPphH0oTJo8NxgSwcb
Sn2nodalA1H59WV+XgVtgwUWf6rt2JCtzlfaVi1F20TtQnMcIOVY4yZoYyBY5ACr4DjXmkoCnFWY
H4wMgHtYmFFN0QwvWgRm60iIa0SWBEiESsd3YnXya9tJvM+pRN+uduqXX3/c5aGfvRRS40TEhlUu
O9azF8+0UIpwyuKuTHfp+MUiwtTVMCU//Poy39bfn66DU8VEWmWbDNsfX3DhwDNJYA24BnTFruyH
zVBl45VNqCqGqBpaiFs3HLnw0o0DFbix3nU4g9e1EgRbgIeFuaYN8Mbc+/PKwtbQYsfOps/GrXT+
SpBhoAI9W1TYAY0KYFCj05MFgQp7D59J2eWVUN5YRP/iNZTSIR5PquwxnZ8mYSUDUkq8qwtmHlI5
1AE0jRSd2r/VeOVYzCaI4YRzniOJigT7xxsegySl9cWDLadAOTmh9D287M0bVzlfvc6vsozt72Z7
CpO+zOAE4AGsNC/EQeymUB4B1UvkDfjv3nhi53fv/HrLz7+7Xqg6UUAqUYxl4FIXF3P1KP7uPPHt
EpLBYBns9mnn/HgJE3I3dVku4aRH4qhWC5kcpt9b08Tybn0/ILiMrgMO1SE0aQbry4+X0SgHJnGu
MiCMYDg2UjG3qV+OH9D608FT6+alaeijRHO1GrPxGqkuDKKim5s3Psj5BPDtc4ilnMI4kD99XQqR
IqdInbhBE24J26jBsHfMS6qxbpEPg18t3nhnvq2ZP311NiLMko6qqedrKo1Iaag5aV8YZEcMeJl/
k3VE+vomnc456uM7Os9QaBMS6PHYeKZUNKAmIRDmAEdDfDXn2MWtG5QF1T2BPm+U+/7iHdN102b+
5nhmOOeCDmPWORvpAx/PB5yhAMWE4d+wFBIuar5x99+61jK+vnufyTUpDIrziYtt3p1U+cWcID1E
xRtfaXlnf7rj332ls6VfxbgTDhRJCUBxbCAiJUHWvjuY+mlyotsJgyZpDN0LLerU+/XEf764f3u9
vp2c2auxdz+78hwlraHImtd8SXccMfBe1Jr91mQnfhpNLCsUBQWHoeVrWmf3kcVRbYNIY1uTAbSK
sgyyUqCsjEJ1jdLEUBI80GyGlZ8f+i7cpk74xsT000GQrTtzrqlq1Hy+VQZ/fJKBkhGHaOu1iwb/
i9XqV2QD3KmFCsIhC08CFr7aaV6DWF6r/f2vb/JPb9HZtc9mxZYYCDVp+toFsTb0VN8UGqgYNX99
FaGdv0Vnlzm7yaIcCsI8w9qthmltWd3OUiIC7QTZxhpqTUIGgTrswUDsJTBCGJd56KF12/76Y/w0
YS2fwgJGa3Aglcb5ASOxaC+Dh4Nql8TXVdgfIlqeiojvFjyVX2R/e4Lkess8YLM9UqnanN1cGwRm
IkejdkMT7LJubccx90zeKdPYjH3xnptsLTVvXmcK1c6Z+ihU+r6BlLjcZGcXltEhhGnaONEBw/0N
hiAs4XW5ErN1LCMfhhZxpKupfmuOPt8ZLW+zRWGb/weWgAf1x7cZL/bQDa2o3DnM9e6+bTTmqFlp
rJOSVHr9mMtuKO9SXRYV4Na+NG5//ZB/mjY4CNvU2ijeUWPXrbPdC51QZQaQV3EmGGCBAojpzfBv
VlCWwzYLEMBJChqUA8++YxEjGdNGFT3RmH4wjM4NyvDabp1bgl2eYai9sfH7y6/03eWW0fXdVD8k
oZzDAF1VjOJnBY3lMPbd3a9v2zICf5jnz77S2W0D1IFtRMxL2B16E3OAyJtb655YhmVOeOMLCZbq
8+txMIaVx3xLHYoNzdnY8A3FJnYeY05tEm0wNhP0caMT5DaibIBTC9XWVjwMR4m/JjmguCs4ehor
YjUNFFmzj0gJLGVsINkBhnCyA78DIBbYBiESscitQzn1WGpW7QQ/TEO3dEWgg/JMr9i6kLM6Jx+b
hlBPz2z14jQUnCZW0GbpCk4xjvQVcPoOMUVVXwP7zSinw8Q++WpfJw+OmGFaK6Kbj8Po3FpxDHHQ
UqwHC2LaDUqAwT4C0B5sMv8c5QPE96bYNkNT3NTkPtCgJ2thZc49eJ1B69mSQBg76WqW7UdIimuU
zz7RH1r4HKQByWeFsK5ii9CMBfEFHTb5ahjNrO8JzSH5oewxr7pBSBgmSScmPBiSfpP1lOLo2U4a
R0Q3Zz9fbf1cckKqneQlReewiRyhIVIms2HdG2pI8bMJ+2e1dIh8bPz86GtmAHjILuf60LeRvE7a
eJNqbXgxGL5PxGPSb9JEbzh/1uaTqiRzvTPwLR8Rlek3aHLJ14kBaSZFe1XRKtsPc0igfFLbmwaG
N4REwk5Fg/bB1wroLxDD2p0CDnz41BjplKGOKIZN3+mtl0lS8rBEatctQR/dOjPwnXY8UU/g6u3u
Aj/XHox2xBNKrkdpAJ2BKLgnLHm+EEmpAuoAHaQn2botCM0g9bvCVd2o4fWQTYdBj1sXWdgKq361
zcrEesYO0nyt1VauIYhdAp8F1I1GJET5dJ2N+E94M2l0peNX28SAX4RJRh8+XNRRVbYtjekA/Rej
XKqbX8psCmOyabFQxnPqEUphrq3ZKhuUZ4FEAKEl18JSVHpxZnsakQGJS4dsB0SqONx5aCArITA2
Kz03YYiyo5ZO/hVS8MRu1r4ulrpSobSkmsKZp7GPnbFS9Sc8+58sGZkfYP0hQmzwEfn58gGRWe37
wiz3UWGBpDADZa+V2tdS6jU9ftSGqyyJ1mUwAq13kJ0lKHuxoBHps7d7ZaJiq98ShQtr3M5XajCR
yWkUhBLwjJmYCEueJAgjhJ/DjOTJKrPe5ZeUXWZNwwFNhgpGx7cvSn7V8MtOO0VgtTidLMy/LiQQ
cMRGHSPQMFnpXKyYYkcelbVKh4sUIfOcqvck+/YN7E66BUawlL3AXVZyjD7mDZuXxsg6AqOrz1Kt
43UVpeUl/u75wNYJ5Sgj7MswdursSjPUD379cU7jCwpzYsARSPPteeE1ApM+geV+yIznEm5lJ4aH
gtcjv9HscEQaNRDVladRtwsbVHIMzDy5GxQaNitVVNpdB2141lJiroDHwaGz0/DDrGkvoJXYxwq1
XllKo3o8+vY+obR10cRN+oDSEMlUFZtAfGgMHNCsugjMsPAp1aZTTO1zQ9TlJqoaB3IBs8I6wCgJ
lu6yLjH2ksgzhUO6ChzjlYCwiyY1DkCmNvjg1nPbMIASfR3a5piteyIbUKdpQGAlea0AQorHoE9L
z9SEhtKPgLYhrtdR1pCVk9r8+wEIcxjudDiYMFD2YaavdNX5aHTaZopTr2WBSGewCkTAg/p7Gq3E
U+OIy8VeKtL2CybPBiwPoc3CxPuJZXnsdmW3iyUqVRDVgzqAmPA9FoJVT8BFu+tLUz6BrllIcM0z
85iHdlLtD+oUHDjs1pwy56+4m109Ipsat9UjRPL+ioCr0QtMULLVDKJ/IyiyfRLqMLAJ0E4K78VB
r/X5UkVziHoylvgq7ZmDUx90zecmrj7bgXGDRxlXaWxCjGvpLJ8Q6foAYWNRr83cvpMBT7oh/ORE
TBZRB/Ywz5uO9MDbkTBQnjfur1Uxaeq1JmgX65OefJoJFNz3k//FbgQOzKA3H6GrprtZhpd67h/B
Iz3mhv4cF71b2riuAtu+NmU+rq1G7oIJ5r+Bqva2UmjJO87I9IqSOXIDRCy8T0GHRtKoRA1ibRr1
m8yhQChGH6ALud36inZ45c2p/9SidHF9uwO6koEGGoEi+/nWoTvuk4yKV1fpvuoZ3vB1PEVTeJ+3
UGylmpB7qmTKkfQb39zOTWZdtHmCsmgioNAlhUG/JBb2wJALjrZd4Jyv6eU11LvDGMRGSxt/FuJz
041Paj+a5YGGgr7u+sH/7FjTCIdyVFGxGsZ1KrOSEzsRVuB1ryJZTFu2tSTTjx7nBRSJ2KR0uGSk
2oI+IH00010ycd2ubMZdhPCjRQfgG5T/OrvAqa6rTzHxkPoBmkKto76V8rUWFVuccujW7GHXao17
WA0vKZFsG79Zz+hm8ez71VXUX0UNJb0SxWechgXhb3qN6JC6C8xFs7qtp7ojfLEmUFyVaITFYMfP
cKKm9AB3chIr3UCmH2aAclBtjsSd9AxRA9ZTva+NfRzI+tEZE+NArx8rtLoIKRGnp87FGBgzjtiK
nQIZhKDRceuCP6SSQ53URH0w78IhmO/tviv4giVwu7keEOou6DrQIraZr1H1zjs/6CyPrc/nQJX5
Z3JU+gbGZPnMTPVCERrKV9bqjUdE3XQTaMqwm82sukrh+VgeAOIxcqFaySsF7EuxEsEIhCVw0Ix5
9ZRoBMXZJLhPwocvOSrF5WhNgM8NGT8AhCmGFdEB4y510BUWFBKIEVGNOtppldU1bh04wRUQfPtj
VZfDdoS3RoA12FbUtI0NDAXSu+i8PnIqMEtG8eTkEKli87mxCGqTIFnBQfTjsdWUvVFWSNlF8RHm
IVQDfa42pakIi7s3DGvAoLCxzWy6DnPcJJHqkFfVVpelpezGvBjgNYZGtrXInnX5reAkxqLAus1M
rUgEusjqs3mlFXO5UfPsoTFg/njVUELoqhwCyDIYaHEQBM8kjLBBIVCZOTSrdoRFhvEKAsQHfZqu
8rGx4x0s8F1ol64igyilgd8XqEdtROXJCL92krmnQk+Br+2PN75OkGWPWt9oq9siDCJv4rDutaGe
7BB7hsfcHvYtoDkIPzaQ3zn7UMfdfshTCMZVcpP5NpkSeXMCifIEczEgQUsCHCRHnlwXg4Y3xUmk
ln32DMdNdS7Spk+2JeuDy5zmXzVkvO30uYdHHd7ZiVF4ZH6wP+wREGM+MbNbKfo+WiWMJaImFIvc
n1S/jSstXSmmAgxhKhDSa2HznE7jbZCKG+mPT8pEcp4FdXKXgk/003ZtyJyYs5L4qRe4WLJf+7WU
SBNVEV/LiMWm9ff1rPfXUVuQAhhDlHeQ60IwJWajemp9IM4lG99T1RDlODRzed/N5QUROFntYZe/
jSKn97SWwNuktUgkKpOvc6gu8ZPjcwkNFmYEMUyQxPXH0IhHDzLRi9VFr1k2w/mBLlTCVUQXVVvd
ZRRrAxwfvkSRa+oGHdCjlGCK6qTLvGEkYcnvUyjTQ3oRGIVxClIcDAaOphWyYobTFF2hNTq29aIi
FixsVjPcVTNIgziC7LJSSssj9e3FJAHE7Evra22ZFAvaMjiBwz+YUbIubXPD4dQ16WXrXaFs25j9
QIoI/Djg+tih1e03ph02O1PYOeuwDb9RQadOQg3qZ6Wcl/HoFqF5PY3Oqk+06tKCHUQrJ6lIjxmz
dusknG+HMmXh1mj99hcS1X3ogtPfmiOZV6lov44xJKSVOtXYDwDgZNtEkovhWhxKPiOwBVxpDJoL
7m/4WJNI6xlR8MnUgER1PriJImxuHaf4mFdwU3sVkw+QlnpYMYdMLQMgTPZ1J7rLqmSThetkPKG3
DjzbKOHexo45rrAL9YkXJSqZogn1whWEgx6IibmpdNpAesR8ao11XSHq8vOvmsQlBNrVWffExuos
m1bYrmPJrIqEmcJUFRVrLclUWsIAHETUfIJtQrnIj54Sop1W8cCOaooqJvEk7MtNWnf6TrNwPtDI
iNCrJeMjYdwJ0m/lKhiTr4XW1TcxrN10IwcnPUURy+SuZRoNXfKT2IeKljKMZw5Vgaep0vKXeXAc
GDUW6fUX/ayV+XHMtWku2NjLPNslGAxuSehDosERMxi9Tth9ivYfjMMOykdN4rZV5YscjjWzJful
tWhT+SO4V6dM+GwTeYTmbU31Rm7ouPRLCqXq7MdRptqhhDaoXuvCJFKUSKsGEokO4XhVx63ihZYp
1l06yekpwhyku4Ex8AFixWnQz9GALWEIobqDDITVRJX+k1ZkfbRVdbis0LBFDHums0CgmD4oQWic
/4e5M9mSU9my7RdxBqUBXcDdw6OOUFRSh6ESjBqj5uvfROe+HAqXMmIos5Od2zhXEg4YVuy91poV
2yNHLx4XkreK3TQvyyP1/dw6oL32vycmTIhotN3mEgZ6euuStvDBF8nwcTCduCLNBofXZQO//Zw/
aWifpsRLykOWKu8pLVc09ktdzNYXKRv/lmNHzazcZJZ1w4bEnZ5Iya12cYJhg2wdbfGeRi2p4pu0
QWoIp2gmsCUbOpFc19YC/JvpqWFKKglDkSj3mzo1zmY13U9VvR61qnW4F4WajmR3Mh77Dt8YBy0E
kY6yzkvMBv5zTbTdcEE5uiDxvbEIhM3JcJLsx/qzmdyXiAIPTriGBEI4o2ssGI0+gVL9dEUP/vME
ZqXSjJ6gNezRW3A50dbMbPnXSSXqURpTetkoQrcSOjNMg4OdUsfu7flRjpYzjYcmftD8D1KqcwlM
A3QhswrxSSIOWUn2LHy4pK7rFDGZ/R0/zQeV7a34XBCwR45mnZyzmo5RYnOK1Q+GfufkHIvnRC/m
XaksUGvkBTlOCCeZAxuesigmhIQlmCjLzpTeJUQgPEsVeMzRs1Zy5sbuupDxhSWdXaOT96OebffT
sm6xeqS0xUTTXidSWcWdUqZAJ1uG+M3WlXF3DU2nvmsqkOTrLResXybTaPbTmH3KM7b7yWpw1Lpa
42dF0CZ5qfZ8sWxAijRzqNBlqt2nmf2FgocWTrjjyJZW1WXTycu01fsrdK6a8IKGeM5OTP0QGLGS
oTYDH8lBDIzzqn/v6BoMgXTWGEeA5amHgrOAg9HWJ3A0HkGwub51b5lG+0REzmODo0yoS5egO1bL
hn9dZdCrgxJkxqVp9U0B4bPqoqTUdzlAIdFmScV0Lnxtj2I1NfYFOIcbKchqNuWQRpzYs2Bgs5dq
X0yRBgJ+YgCYPdSZZEEaBFnVhKRzbzia3TRWgtkdKIwcZahP7A55Qq5VGEFDi/Lo+Gtb7MjuKwkO
B17IBAcFXAHjSUnA+km9UXXaX5WOdp6a5id/XeavLkCUDV/T5EQPW14aMiA53LiV+FzlGkWXqqYo
o6jHV5deTrAbuTpFujP55iLw0wRM6MXSXYN4iCnoWLi2uhSrLymRTAZDCysY+8FFPiSpRwZf83HO
9aMLzoUtHGGi065OGPHX2kJ8WzukDy0is2Y3ufZ3eJGH0u2eewzy+lmJXYPgZiMlE5925bVRVVZQ
sTbvcr6TB/akyX3vN3unEHayi9PYOZqkxIXrpFs33gLXaF9oSesFVluO84MtsJhT+mpDaXjxFHVu
h5+zf5hF1Ygvg6HHl1nuuVRApBPC/ACPsDqmhQGzY76r9ljAYu0InPWKiECDBFR1DlvlelTLVnnz
zwetaQCN2gC79I3I6HV55IACbJJo0ByDcNIaht/AwHHyS6TsK2xRQI4URUFrNa0aaDeMzWcjnrI5
XNhpn7tVaVJPyFHcUUyYtTAdi/lmrHJmRU+unMPc+kdRpEV2V3mr/sEHCkAQd7cC6NIL7bkGGXY5
a/CPb/D9YRnz+zk+Dnh6zDhQ5tDCmcVzhXPJ6fRLC4mVR+ZW3VXsFlJGWZGsUY46PdvnVC/IC15z
gC05mW1rKtLnOiXJ+hIPEmBlDwwDkVjCzKebJR6TDIPG4i7nRpM8sH1atJ2vTWuP8n22f+j5UmKh
zDkfjpqZRQMF0yNQs/5rbIvpAVRF/K3QVa4dRsxcd2vhoi/XxtiI8iZvOT109rxNNSWi2RUtSZoU
B99ZCFObev3CN7LkLMbD18OE6muL9EGUMEfPg+K6eAbtBxyT7txWxE4ZpF3fN72bxoCHJzAbEC/r
oeE0+nGCEcLJS7NnwsqoK7vM8YEOignJ2D6NV/4J+ra5pg0H0tzoaqdNQ2HAqWR6yx7KfqQmfmt1
INDz0rIuAME4N3PJwcgYLC1iDZ2y86QviodsZGRRlwD0gtdo9GzOZ0Sn78x2oQp/Nhd6M4GEy5W5
ttrnaUI9o+l2DBt+nCd4vgEzwHL2d10Fht9PRZNwMObRrj9pSRmmvaZpPamwI8xXUv5amMOF/xDP
73R9TrtO24Vo6gkDNoaH6PKkwYi/qvdtkodhIBd96GZmE5ZG9oyF7JlD6xTRjILxPuIsePsGT1sz
P6/roBdH4K0Tbr79rl9aMymC8EQrULvBnSgOYOdzyCJ1847u4bRxuV3FQd+2OUc2+8jJY0xgBadp
wWNMbRFalREmpdnuV9cjRVCMx36EZf72fZ32hX9ecetdui5NNMSzr++rT0dyYoFQhVV5oy0X/sb/
AhXw9kVOe07bRWiM+g7qZxdx4cnDY2dZoajbpILySNmZU9fOH0EXsqb9/YV82qL0RW3Hws7z+m6a
wrRLgtZpblFDJgvrkGFJvc6Hqr2XcfZOS/0Pd+UgWKAHitfSxgvw+mIwLGzTK3ouNnI6ZOvBPrsj
LoGv953n95t2gQfo0FcmRpNHiHjg5AHqbrYkSMwZfS/+TRXvhXqMiXdncagU9XK595yjAOn410+T
SY5bROqEK+D0BolYSOBAcS4qus3HRErf8xwTJl7lRR3Fdaa980D/8I0hiMTsIBwOFUh/Xj/QlCKt
KhaGCRz1LU4UUN1gG7u3b+rPFxEC5TZziHMagOPo7BcmySfmGpQi+jZ3IisFvPX2Vf4wNjC3IvVA
xCc25dTrWxnosHaTxaOrvJtyvK+mb3Z6r4qnt6/y88P5tZnLuOAyzIK4UXy8IifNVR0sUt5keE6x
Ue2HLH/q5AQonNII+cBWlt0i6tnDEK2DYsDXpbyzPAOw5A4hpadHs+Ixa50Nfaf2b10iot/+eX98
CB6CUdrnLlLDk7kl7cnFHtg1UH8yyrOmomQ/Lk11VKh0Qgud0dnb19s+uNdPw9ZNlJpEeNpomDeD
4a9ztDG58DgbvhKvyw5+spC+7l3jkOMsupxNS79fUvWF/OSXty/7+23aqKU9TkfkoaPKOJkHJKt/
m7uKD78pD6wcEcjD0OnEfdx77wzeP17KdjA58FX6WA9e3+Fctbk5bpUK/NR0I4luzQNDccx+Zx3a
vrTXT5IFAWUoC53vkJRzMnwr2l1+1zCPWm0W0aaNeviAlbHuJpVGcFC2HfI7X8xv8l+XjYNl/9Ts
OEh3fsulmYRF8iUr+2CAW1pm4wA5Eti0HGiV64+dkX/s6u4soa8Be2lv5VTtrP4+21AZb7/Q3+7e
JtYBETgCeHNz6J085VEzYBltqg9Hcrcb6wbid4x1UHFMK85gVr19vd/G7XY9h1kCG4nLNupk3Dr0
uQjXN+ka7Irb/mIN2gi133N/ePsyv20uuMw2u27Ccx/f4cnnWAkKCIJzA+E4xPBg8wBzHS/3jaNB
j5Iy9Mwx+t9d0Xw9XP0KIIpJEy8UxTdV4CogVF+3aEIQB5iV766S23P6ZdQiUrc3SRCSXDaIzO/b
e/1lj4ZUqe2xlnOD9XBuCKB6XRk1nFEpj9TJmbn6+6TR9gQE/ztg/spq+Wfj9SuP5X9n4P4/aKrc
1FRvmCr7VNaN/Pyrr3L7G//6Km33H2ZfRPMoytk5YCX6/75Ky8QhCeGBBctEVsXy+1++ys2X7TMy
fRRlumkzk/6Xr9L6h8EKdtF3+T+2HZf1N75KdFsnwwRJIAkWLvtEw7b53Pjhvw6TjBaF3gs82STG
1y4pHMq5pRTXooBKzUSdUwJNhgD+CKVz6oDoRt1ozFftY6eUgmqb2aZ6gUKFkLOiSGmm1MEHgoQk
lPePVH/H9DydrVRGVKSliEiD8KBIpFSCjn2bFfJcDXW8dQszmAEZ/eKPqH7iW1p2eRki+jaaSHMW
+F8r3IdvfVPln2iTGm7Y5QT3HIi1WD/IltNeJJWu+yGqhAYFtNew7hfzJO+s1upvoUEhunIEfTYW
JUAz6F7JduDwNzV5lPWNuoB0mjjnGdQZUusTXTmHFkqA8djJbGqOLefXBS6UX7TcPgn+R1UDlqBM
qxIgCaWe5OeW3gLoBviuqUPpQNLb53GFunZNAKWE2MYr4Cqca8vRDKaZzQzxWP1Kx2fydCnoOLYL
GcciExmw375X3a4Rq542ESnaabZziPgU9AmIBJ+jds4QRw2wV5L1g5vVSfcw0jgCbClrJ+28LyaA
zXm4qGat14e7ESxiEdOI1dLMv6YEL7rp3sRasZLQ0aX1gAxrnFFYrYEc7LJd71eRAUMIR26Kvn5O
Rs8YjqRqTn7YwZ8zYAng1dnn6EehpJHJ4ZKw3Fo4SJ2s7C/kUOSfDK2tM8QfbtoSYrakkBBXkJlD
oNPSGD8kBd/Lzs4oDtJ8MY3qvm5bK7+yOriUB7cYpym0ikxpEfqDFWks+6c+8EAdQEtMyB7bImZd
87j21Lg3hPVELEsNclCeEaQ1HLtqmLto6GN/pSoIZCNSmWNOOztRs7sXS2IzqpJRt87JeNfx1C+T
FDvUSNWDX5UQbGcj72+xT/A3AQzQVwXJaEfYoFwgF8nq3aYdALSom1g+0bYl4yVvCOSGk1fNmT+A
oAlyS84vrktINQUsb9rGrYhHuRewOeYjSFogNhA2UEd4XtdOuykbyUebnd5JeDISXMRcUEiMJkfN
5idTY4tO5DYGhKCG/9Ze+DNiOsh5AHgSyrVJo+4IWXHvSayf5Nk8UjdBFBLH8RLAVlbGI4nldKzM
VE4OXgkQHfucCu5wTArK1sfYL8aCGiqkxezKWTgcZMCDqSvROU/qKtkERJm5y3rbS19oiLr9zVKI
vqAV1xf2p36FBSfB/DqahpeR5hsxeDOel5t1Hifriiz2fLyGK5eQ2Fb1Tv3VyEBQhW1CT05vR3II
AFHHlOZyyBymKNW1kbfttdYakx0ao+HdtWtL+HkxN6NGv6nTLlKfsKhwqi3y2iWRMXbYzpLTH71H
/c5MnAIQlJYuTuQlJEUEQJbQXdNl8D4M3uKcIQFQQzAYciIkqXDSuwTTFcldmK2CjmoxSiRQ61Vg
t2VHoXmwx3Svl4M8una7VURzNAcRgXDIKIQQzRfEWcsWOzPNa7DqfgbFlk7RuTfgposqxsidWGL3
Ps1kKnbMplIEowH8ILTrHPJc4joolkr6FyWB/h4Rk/W4fCYNBnmjV5YE7UyAQ2Y6fTHfgsplQdaI
X6ogp5XzZV7BBkQ1O8RPoteoo7ZG7B1BDhNdxwEsJzpZhxWPScuzgnGhAY1SlLzcTQfpmTvircwx
KPIR5gq1df0cPkzDwNGt8ge7pOJCobN8hEDepkdizOO0pkHYTh+Es80jdNjG74JdnXMuLTaoQQLI
/UGmi329JdvCDRl1sDQWtkr6J0a2XMO1YjEwBx2RheeJzjukTHRkuo1C3a2qLGFVpL1QQMRUx7He
8tP1MmfOu61yN3d2dFP4oDYpXBXhyjM+Cq2fmSfsYblTTpNoAIWSmKj4pDHhu9EYl3BtiiJGJkTw
I1LPlcyJvg4bX5+dOXJzi1egyk6QVViUNiudJyb/uYFY2gRxz+QVuKaG88YgXR/1A9jJedyE57TS
7VSlqNE0Ie5k5kPX3tsggFLWTIfITUS7+rOCo9SfiyVDOSHMHtrJRGi9G8KGM76ZugLn6rgkP503
xZyRp2VarH4IeOhR2L3rk+eEJ/pb1emrOpgKfQlJng05FqBV6ITurblQIiy1KkZpiOUnmEpvkFGV
59YVPdY0p9Te2PW40+hEAuSjxzQ8Tr49fCDYyiV4vSjaWz6BLc1K0IxGUqSNx1LGW2ILmrln5H35
GCRzirzc6MohB/uT+MMF2KmcZjVQSyf/UaXS9Y6MjQZZDv5dIDII3rcfuajcQcWVImAiM6J4cvMO
9B/2kiF50FJHa6512dvtl6zTM56uWddlTUQASiCbyEqVQ5ah+l7LqCzWTN83KbSwXec1cxl2EJxo
t2VM05wGjYyq9UTJOYALofodLRzkwujbltuchweurN5kIVrcGzHlUT/Nd7mWF5/5c8uTO6Joh2qL
j8ws5uVh0kf3euoKmFb+1LYvjjGZa1DNs2udr5Pp1QESJP+H1hEMHWFSq659fZIffPqXtyboKY+m
C4Bo1Nz2J34qAZiaWq9kntQjNQjZ3BUiVQ/W2KC+SuBTD4BpWB4BmfoKmCxWBSRQpiSRrkwJI8On
IieyGnwsDkFn6YKtDDXLOXT8pO6CYi5thMUlvOq4A0USGlWZnLGi9hs2Zcz3QrY0i1Nh9+cVt9KF
Lun795oz02OU5FxcEhyjasQTTv2EHkldj3DWKD2tTXaP5Lz7NnWdc5/nW4iYoTcG8XheBmtDIO9C
h51SZixsx4fcBbyEhK9pco8O9byBN4JEIZCzU1Z73Spqet6yOdfo4UK8Q6v7rV9TVO4indULO7TB
ZEOZWl+ZYGeWYtshFrBFargQgBMDrXMbOKC4ZFtyuUgDQYbmxxoO4HSYzvoqlnRNoe8A/mpMNpxe
o38VbZprtLEniiDK8bUk8JYFhA/87Oph1ROrupjLJHODrPTY81RV3SNPE0p0Bz8FLxOAqBEfAZN3
NfFBtaguUz5QhGC+ypjstQHdIRxVhJ4rAtUqAvGdeDTKIG8Qo0b0Kaim7CWzjJZ/tkwXJr1V5Dlg
tN4DtOEPJbovzUh6bMyr9k0NntTpSZcSMB9hGkVAbmOMMrzq4IcKFBSP2/VpBc0xjKsAhXCvhwV9
tt4NmpjyPStGO1ioX7TUZ46zWuOsTqa53NPBFjczYF4z6s3ZauCOzjnq0rrUrga3VsaBiABHHoQP
CyNoKMXSoU0HHd0YrZuo7kpvVxcq9vZlqaEFiO0O07HDZlFjxrZ5YgEwUKsIK2I8v9fckv5hmrsh
aop2rp5q21gLmPO2Lf3DSDQBAFDfXPX7zVHhPqjO9iX43rwDVV6MWlj2fXOn9QZhoIU7qWe/LarC
OkiiU6CfrJpiRpbuRobCwtHI+aqdgG4isK1iNoBLziePBmKQ4N1yr/Xv1Op7NwnkFcCdoKXuY7E1
qWqrIVOyoh2hBzrbSCPSEHLgsMQjr2Km/5LdQmuXY2SXHZBcAK7LE6QS2VzQ9zXSXUliIaLxUqDt
zuom+YwDYGF4LAVqQenFpMvNUy6iHIFfFjWlSvr/wdH7Sn5VdVf/6E/Til6dvt/MQvq/eASnvPHG
ERywWHVyAucv/HsCN71/SHDAN6sLcp8R63AE/k+ykfHP1ugR+L31nwdgzub/STZy/H8EoR9UThGw
m/wdqjX/STZy3H8olFtbUZXeCvlof5VstB3lf63TUBEgTmC7vkOiCe2Mk3oXWieTuLzMiAiOMC/c
tXtpEmYcjQzlyx6R9rk0yuqCEpZ/8ECFHiy1YLxw3YLko3R1kZfV8XBeUb1+/OUR3v5bKnojaGX7
YRTRTX4YRmeioU5+mEvQQDYVNiG6c9NeVD1ydnrHEz80B0SFk6n4d/Qy7v6cEvf7k9jqI8SBUR5H
x3dav7f1ScluJgQJ9vsQ6sqj+mBp/TttgpN65tauNF2dyjO1kC2ohhf7a8HDJv4y8Rr0MdIa9Ms5
Xq0+KFqJ71SzzMfKNJPHZGjN2wbG4TulzdOqLtcWposj0qFru93pSYci9qx2rF0iZS0m/k/JFmLV
bUS4BHU4tRRcK4eyF9PeFxkSVcwmcMzQax1KjPHXnDrFTW9V3se337OxXfWXSuHPX+WzBluGp6Oj
Nk9KQG5jJz66uziKZ0tDYemQZks7vYfDVi1B46/pPUTTG+IJu4tmgZ8IGTs9E2znn6m2MAAN/06D
855Gmxzq3XyQ7YX89vPo6VD3YsNr/nTZ/lLIhMHkcQ6B9zfjxd5D/7KwWdjq81wP85m75MazXYKS
IuW3Rp9lYGzylZOi7Bf1RUPu9Ds5nSddh+1p0b1hzuBb3XKdTp6WWAUyxg6psZMRTB3gQBp2xF56
OxeK3gtHreXmnfez/YsnD8BxSTwCtuCTyHL6XZhuS2h32sqNXV3s13lwzSCvlf5BKcLEUyQTIVE0
0w9w7Rgfsq6/XhonJ7bXYHtFDvSjvh1G3/5RJ2XD7SkwlEmfMXEz4no9Gckzm0D0zkLuYqyOd6qP
553SKZnbCTHxFTzT0FWl/86jP50gMEpRzjbJgTD5fpgwX3+65tBYgx/LbFe7cXIgqnzEPFHU7zzv
P1zF3uY9w/HoI6I8eH2VSmjKl3mc7+BN8kBFnwlCvK3y/i+foEH7GicoDlQ2gvQ8Ti4jmSZyhP1R
jvHzqjZJwKxETPElp2J1WAcpDplWitu3r/qzTf1qMHFZ1jtujZ4yiZ8nd9fble+0uqRKUK5afLad
u37YxkyGbg2FfF+yaU5CkKqOHk0aTg8cdJT4NmQ2vW7P0+Aea6yNI9tt1X/ItTZND7UFAttb6gx1
LgW2NFD20qC1rdw2IAd5pi3l4JChGXMD4tK4ax2rQ/vYu7oXQDzo4CNaBi6HwcEC24DtvUq9uJ4P
A9PBgcOgWV/zGB0nGEfYBn1lgS0GRD8H1MTqjJ1zN5ScG4z+KW1mca1r5UQkMMqqc8YJ8u/Z9Tno
UFIiGhTBNA4Nc3CLD50nibgEP5SYUTUNzQihbhTV3TxWyVmDH9I7WLDxJJ7qsfjUO2ged761FE+z
b5IG4aFeojCYpYaMYr23ytDSJvcLkiwONFrJwUIM7bFr/PjDRAzxU0GlM5SlQu349jv97Vv8+Uop
3jNJIl45FZRQWljNmPZC5JqlFtWygG2ge2InWqT51lpQcYM2tXv7or8tGttFTVoX4B3p9p72DaYY
i42V4DstLSV2q1n6u7ZqmsjUqvcyP/5wf+wJuBjtCQPl6MmQxd2fs3Ui4KTkq7gwFqXvY4JIw8Zq
CCfV7WUvhFa8s1b/6aKGgVzBZK4X3im8ByfxGEPREJFR++jJl/kmTt0C5lOsIt1lfyJ6pf/9MxV0
YdgIshM0yGl7PSXUNkr9ZLG5USntPSUXETbSq/ZQT9yzt1/fb6uYwextsQWhYkSq5il2r+NYWUNt
dPCaz6CMHV8doQjIXab765VRlvM719s22a8XMWjwW5IVSzix5nSuXt8bjPsWAHnqRqXo2eCUnv/D
W6fii0xX+TDkpflie9UwQaVSxhqVihaEHrtzcyADzHLDtfHqg5jysSabXem3bWI0iIGrbqHMr3n9
O5/UH0a3x9xIgiKKDdbebY34Zc9BnE4zaX3tRlVb+ZcwhcuwbWLw8fjt/geXYj/q4ccVzMrWyege
8fn5bZW4kZEStz55mjxmoLzDgln5nZfwp3dAW50v1nURotgnO/olxWGW/bS4rU58OaywL1dW+ibw
OsrQU48pmKby+M5V//AsfYSQZPyihnT4n9fPEv65nFNtdaPBzatdntoyVCZH5CGZzcPfjmpOEBYN
b/qjKKZOMyjTmYYGpgoR0Wu3owzc6q5dB3WwyTKOaOYUV29fb/vprxdTtGA26ghhIBZECvn61uLU
ykufA39Ui9bZdxqYFJ8V9p0R8vu3uqUPEny1xSsh0/JeX6UFMNP4dudEkrAjiClyOFhlOlxbwsfr
CT38nevxT/5+X8wM9Ja394VC8WRMFjle28Ks9KgXo2ZtDi10pPQdR39v9DOUhKq20jjqlhRk4txS
uST8RKyQZY0FVq9HrdCNPV9RnRV6Ec1CkNNOTlUVLRpEt3AqnDasO8LjAr1c4zMUbuMTu/YWC8HS
FF9ljAE2ldb0o8NleJMMfWHusU+ycpNcNA37emJtDTpowvRy8lZez2upPs0ZubMR8GiCyhv0ekHl
dMXHNpuJobL1BOBtpqvhe4rNUW3gbopmk2VOX+Ka7VfoxzUxn+matRcc0vSvtmpmbEXCwPs4DO0j
eST5jzzt4uvYnCm+juBKctqRvd4GsoWlEeatC2gGr7ONm0yf6y9OjYfv3HcLZ3uI8XLraNKtQhoD
RbzvcrngSypTdW1TwiqCTBtcI+hzsEGB1ksSO4ac4q8/J/N3s29dzvuJKD+Lpm/L3Tw05gOHhfG5
yOlyhDlu1+RyKKwZrO+yzF/wYlAy7BrProNWrDn5QlPVP6cjnoI9bWfOcXNtlsUebmmHIytdYEbJ
2XXYOs0WlU9+FBPSrIry67p02j02qiyL6jbmh0xOziMc1CLsfVwk/Be2hM7XEr/bD2GOE/eVQ13a
Kzkl98WCpic0abXfKKE1T2zd+p7qOyYSWj1rha28bKmpt6XW4dXLMYkGsjbR8Se2QTpTtnY9ddt+
pl2FOVx3L4t1jiH84IR/LGoy4sN0ENWIDmupznuzssCorx6GMQv70aGdxXShG0VV0Y+w04VKqN/x
WGWH0F+SyHHBG5yNkN0ncKtlxbQULMnms+Xd8gfdxpBrmMXWcI25ukctCI78IdMrrYlknXve1eSV
9VFzqvSbWZt+fshqK6YrPYlll2dtdZRWVbVbKz25G8VqPnAhvSD9RdVP01yt94xrOkIxFqzvbU1f
55DXM7/WLFnkSCOJ2xuh0FO8s9s4EVrhj2UDgbiQUH79Z9TZ62mFQrxRGMQHRy3ZdYgdRB2xBJtX
g9CmHdsOJF5ECERuPNGAK+zj21Pn77UQLo92F6GuSdoiG9fXl69MoyWhpDZxmGG5C4xybSNVmGvk
LQYy9t5p9oON+4MwHDxTnfJvfLt2b0xeOGbIYbpsDKz7b/+o35cqPmcyNrZdCjsx52Sp6rXSm7QS
d2rrcbpAl5PfahSMgzb1i7u3L/Vb3Y/Hz7Zru3kffTth0a/v389ra7BdQrApP07HmTYv2TF1dYky
0L5YxNx9Th2wSWM22qgapQYUBagapgbyVkSMzGZYmKg8u9q//cN+3yTQnkE1zvEXBSJ5mK9/lyzE
RFhD5Uao8PpLfZjI27EESrHaa/ogzkUF8m58j3l6mpXGaATFZXFR5izkUKeL3Jo1unTSSUBtGZPr
RjLhUwZsjtXQU9qJxbBfLdYWkpHcW5eY5GOxDl0J1112n3D2li9vPwXCFbnPV2s7BWPXoxbJT6MG
fHo+N9Q8a9ZIInm7jsO5nRZb90BwLCR2JW5wk82LNA9Yo4frhBwaoGoNw4csCfQkCWP427hQM6VD
VblwdmiVhWWxqVShsYPjaRX7yzCGR9UcOTIz11V+PEMh9PwhUgZpxmGTWM5TPgBoMEWOobgy2tHH
TmUomPdpQkuB7kgN65y+exCbTJLhtDjiOXUSXG/6shhd5OSmFfMxDfIaGw/IitE0aN6WXq53IWUz
8bWpZiaZvmyn+WgJGshoIdX0iHe6Rndq90sVNvaUHA3ew4vVWPhMECvXXaTaElST6xCD8bVNapto
DYjw3jmCsoJ1TWqeATLHnY2itveEGZk3jtV0j4JYlX5vrFZ7MzDvWmHcCyPZ29mir5GchXrosKvV
u8HE7nM2eaa2Rr2jX5W1EtXtyJzS4+JHOIqPWy+eoNhbYTojgTz0c0XBK226ropazbOtoAYrn4TY
a+GHWUPb385173zLaq/SDqyLRfkdbJ3eP6CD0a1H/EuOedaCT8LHuyCT2VlV4w7nLNzdcZ1IxsDL
JMbL1s18m6ZrvBL+XMy1fcymvlWHJe1zuXedURl3Jvi7vZbaVhsN4OHIm5ceVkpnaNoGjFCX3qBE
oJnb9Nn0oCez41G/oOHA24RJj/1NaT0/vzHayNRj3dwrS+++pnE83bFQJ+CvHcybay6dL2x6xRaO
Ui0QGG2toUHtslBWqd595Dw5ULzKVIxfspZtfPTQOCFj6aZxa2PlVAo2WhrCmU6zd1Ob9g9dJ7ap
f14Q9Sw12TdTVboPBBm6TdSpYt43UpK7XbvWgJCri/N812uEC+3XimEayC5vaE/bo3tDlopnglDK
yiVQMGQn+th998SuoSMQKaM5GtRKlhsAkfrnXhWyfOytWit38TQ5bO+0sfk+LX6dnjV2M0xhWRkm
XWqRF0j0BlWoQ1ukzmW2Kpybukw889Kvtuu4i9adVbONJcQhkmZhKu8EPuCeYKF+ncYhYhDOzeVM
1sdjSuBGsqcPon0RU0bqEkbuzo3U2jn5WW3nRJLRHT/TStqNCHv8WY9co7Be1moRH4d+oDHcD7Gw
USvSTIiWjsyloN9CrbZTq4YwBmd/y5Cq5k+TRiExQqgxv6zaik8/8RlpgdDt+tCiSmNnk3gvWq3N
xGB2OVQUkD7twGa10x+Hrk+6UDKozufVzr47bqfdJZ0+UqQv5PjFQEiANtst9I9562sP4yxdue0q
tbuytxANSMo0H/jUaSJPYiw+5pknXkbTHx4cI8t/TKMYr1TSZCa9h2aZg9Lu1kfTb5IvRe8SczHo
w1CGWY63OnQU8tCA72wod0s11QVBDAZWSypwLRYKz8GkTed+rkO0Z64TTO5My3drNO3IAMvzyIwL
Q/JZFsZNwaYavbds6/KAfMT6NJZpTjBy3hJ7M04NnwWyKvOoaUjEdgMZPHSiPOl97WaygHdTjvv8
wi1ce9yvnCxv47mdXuayEqT4IR18xEvrnHdta1iRWUC3YT1fkyvyTTIrMHIXbUhbECwNebXD3m+A
JW/Pu2qxnDMWFvIopnoyKxRysy6PzeC2GrmdpbwuUeZMoeo5AYaWV2CQVII4h4gWcnzXNHX9ZKSp
juTBt7GbmubYfbM0YHwo0TLtZmSWTCjpV8MYItEchrBVWUYXCr/v09RrPs5bvkp18FcKnKE07fRJ
j02a6lD4EMrVc7McaqnXbYS4kPYVYu88v3HtvhKRh1d1OYB5TX5YC4TQM8iU2jNvWrX0BQgb4hFM
bLMdaAojxlhD5sGIVvll4IwQNG2Soe3xMkoDRZmJdOfng3gc4TaSuYaV+5s0VpC1lubmz72etHet
TqMBb2ZVXbaLXK2wiVfyivDiz3HY28BCI93uNbWbSHMYA+XV8xfsrkhgTPbNL7FB+JtCOzKepXXF
KtqPVl5FvMzhckZnR4/JdajVEmW3uDtEatHkwh79f+ydyXLcSNalX6Wt9yjDPGyBQMwkg6NEbWAc
JACOeXbg6fuDsuo3icpKmXrZ1pvMTTIjAnA4/N57znd8t19PZ2jvtM/kKZL+l5SGDRVDL8BqiShF
NIjkCgmDLBge/NUh/COd+/+bw/Z1Jvrfh+33bfq/zljZfxK8r3/y17jd1cgU4/2LX3N1rjFd/8+4
3fH+heObA95qbvGIzvifabv3L6iYLv1kxu3qSkDmUPqfafu/PJ2+kYd9bOVLkynxR3r3nw91JlED
fCsOmXRRDHrXawHwQ1+vLumTR+MgQ60drVtgKs2J40dT+Z0opt8cpD+0bf76LNdmoq+Sh2F5H5oo
qcyzkmofllmWJ0yblfJqqetiH9F5uGRC137Tsf5QvHz/PGKS6LKix0GTstZ7P/w2R9peVjq1DDEG
xZtxgnJUFFmxMRvQXj/c8Mtfp+AfpQFrx+mHs/FfH4WSgokNvw+3588fZaag/CiikFJ7kXfRlK59
HaJ5eHDAUUBDzKPoqoWRNfOWbzsn/PMPJ+GO3jUzASaPH+6hVFZ4YqPIMLPKEqx55yLHYzu6EXpa
XamW1l1UXbgHkUfi7Z8/eq3JPv5uQq1QEFAX8+b9UBvpMalzDPVkGJGQeYU+OdsbNRLLf/6UjwbX
9fLSnqdfauGWpBz68AvpYebWXPUyzDWZHauR6GR3qsSupk1yz1hNhnFaoliyeYVc7A44VVP082UR
4zD6//xd/uYX07hnPZFFRD7xd4r3D4sq6s1e4G6QYUO6z0apbMAh9M9+00f9CAP//ouZIzkqJeA6
y/nQmYYgJlPhck/171jBQsu0M8Z8RJrCVOYvaHgK1PdTVya0rlDk0Qdy4wcNw7H2m4v/ofz9/k1M
vge7jst29NF4hzfAG2m4ytADgrN3xyJ+AkRjnpRBxm/pNCa4MXTv7s+vMsxmNiVuucO46efnyXWb
iRo2n0M1EtxcL/6qzV78m+b4391KbiA6D9ND+PLxQ7y+djI3t8YQiVwEvYySlf3o/2LBYPNFMIXc
Smcj+nAnW3o2yZStCwa19gnNEBS/CP/tH18wnTeIsfYpWJ/fXU0/LEs6JpE9amjKJUrUTecmNTOF
wvvNDv43a8HQ9dUj6KwOQe/Dc9hiQaHtT15537lGqGnxSAkzpNXjbBvqxpIEvxNx9oezp3UFGlgf
LYydbDPqx8aDkUX9mLYdV3Cai62J8yqIR/YctciM3+zjf7fTsBLwmfLQca8+Zu+gITNxuixjOKSK
CcOnTI0XSJam2LhLq3I6Xsym3EltzNKdkqP8D3pFoOVuEO1br26lZclvVul6TT9ssR6wByQKpr2C
LT48CouYjTQGDBS2Vq8di8krt1o1eBCL9T+NIOBKc/tQzpIogh7M+Rhc0Y8qBhzSwEOmFKAJ6x1v
lYdUGY+aGhPmPsCREk5Y1MkpU5A4/+ESpsGI8mMV2DnMd75Hpv6whMch0mYy06iv11h7JvhFWLlm
/Jvt7JdDCJMpIBqsIuZ9oOE/PI6jxAzUp3UfLgrpX1XdUIqrCFypM6ed8dtYrr/oFT/dP5t3FsIo
mqhwu3k+f97KMMIsi6IKiHKzY6wWvBzLO8E+1uh3SR/RrHET/R3EVAufNZM59N/cSdO9WjtrITyp
ieHHHWtwS3oE2FtdHUqIm409nPNC0/FV9WP1FsVJoW0w8MzpNs9L4QJw7jIDNRbFBp3SaJiBv40A
q9O0w9fvVNGK1ioTp2EYCP+bnlKNctyIC+M2MdqFuGq3UJ/I5wPMm7tR8rmgMtVhdPAK3gyFCwKv
z5GDBZ1mDFooLLfTH9tWASSoJRbIXweHmbGxR3pz2FPqaj4teCbdC+OHyAhnD3m0P5kiedNbts3Q
sbPoFYib8tQtSXps1EJ8LqU33OMoE/eZG8k40DXJoGRSHK+4L0eRdoEoB9340uUA9fxawWK5dqrZ
IGp8EXFgxoTu+T3wtpJpxpTf0HNC+bxUWX0pVQNesTvYzUse5boTqGT5qrif+bQqgQlPM9IRL1Hf
5dRnUTpD+ipEFQg1775GNPEBJrHlqnslBoqMUaxZOXHeAu2Ue26FiCcXwKCkia+MygzkTDYsjXmt
D0tcnVbFT3W2AIoPs2+7hKhwlxvwqkQ/tkhMh9FqDb/3Rn0MFmwGCL1RQUGuwoGJgJ0dIDuMStSp
Bz1Syi+20S+lH2OiQAWCD/GVhqSWHDSk/mRELUVKvwxJzhHYkH6tG9L5hIIcZGdroWoNgW0J9270
mlEcHTiqt66S2doG1hsnKUOW7rhxO44gQIM4cQSZ1mPek243jNu+bcgiwJflvdS2N+S7VvbQ7hSS
11fYcp8qx5G8B3oXWDMZmWIwAXQMAfk0jxz4gmbJlSP9l44u4CRMsfUYEFYnY1SAOepsP8NGzpF5
yeLYaI8Q7DF5GlzNh5mRV3VEIdHPiEeztj9VjjncFNgiTOBpWhpvpKPUnzIhZz1w8zhRw5IBO33G
KD3LvOmgCSdD+Y0TwPyJTS8pd/Tbu2faUiY5inWEVqvXB8MG7Rk18a4tXDSoBl3DN7CBOFKzcu5f
zLy2tGBZj9Z0uov2W85O4G26vM7vU1vy/0ArjEEwEcxR93Ammy1wrMa+R1mqGEFDasG80Stubdia
vSMvi4TfCuoU4H8C6nhA9mLVtRLUtdUxg+zVrkMK7HYKYXCQc7AEN9Al/d5Uc/dQ4c5iIbM5TIHU
80a57mG9DRDamoShrfQ8oF32UD/Stbfl5yQuO8RdiLH9nt2QPSPBzwocMVrIRMRmhF9BJlglIlwh
rF/wTgeanNZC/F0S9WcTD88nozNsBomxyN3t4MX6X+LD/99U+N8rOOK/NxV2X9vipZx/9NCvf/BX
S0Gz/oWqg0EZNAN4OFTu/2kpWP9yCQamycArFEEjMpP/6SlY/NGqYKB1bxLroK1sm3/3FPDk62A8
ONXxbiRElALrP5HJ/y5+/0qb/3vZ+odTIm9LZLCIqNZYPJoYa4j6j3U3lvWiZj9KWTbRigOlfz6R
ymhGqtikprTaK0J45Zsmy+7wwyX69zf5hzJ8/WSuylo0wEPiAPehHHWmLhNKnEDX7VavpJOo6mtj
9xGQfKOeh4032V4Psa7PvuLWw2T5zx//sWrj8w30yCtaClW7h1Lo51/em1BRMDxXATytSvXZFkwj
wMdZ7VZtx2M/a/lXU59LfUNShhakfa1Vu75TzT87M67fw+EkAgRtJSKwSH7+HqNa5U0zE9QpxGKd
VIOWvWkM03FIaBb85kd/OFCtn7U2V3SoDSt35uN4tJ7qaRkx+wEQiMzxwY1mlykbXomr3tC55mNl
ycs/X+dfFxg/D9UzCkjqY4wRP/+8TuLjG1ScxP2STwCj6XpnB/Lh4c3ywpG8g1K1vsY5or7+8wd/
OIt/v66EJvNva42N/ahH7ErbmfWa6EUspa2NXVdE4mhIJYcQHqOM+OdP+9BU4lOgXeCMIDGZxWT+
chfnlFC7rM2RsuSkQxTduzAZryB4J6l51LKtMi+tL/KpLH/zHP3NBWYH4cmldcYP/YhKqYfegJCJ
gDeTtnUC3g6HlqPOJo/Fe9Fq3oEUE+sPteysI4LPdPwWDLdQYH54dkCpDjaOvSKo0Sy9gi9kpQp2
qt98zK+3EKMJeyf+Xf6Y3M6f105pdLqrY8ANJpzFTN3QL/lROSzvS5n8uVVDU7l8fAx1FXsviZ0/
f5qjaAB/dXLDR842OGkLEtsLTR2wZaRAu2Vtm9mmzxHv+gKOI5kjfd+74DqlEjZVaam8ksvpd5XW
r9cAmQW75FpN8wL5rsT4odLKXDXmxDFXeEMbYz6pUTFzMgPnf5WmiffHexEvHI0dkcYdoJaPH7bM
YJ/JjmFPrCfr1CO131mxkZCea0718z8/MeuD/0OtxROzvtw0gFvsDCbRbj9fbpsdSPCMEDuTDt7O
EBNrqICj+e9Jx381Zv36ZCI8RIG4SlTxCP0ii4lIBkhLoCntVI5XYlby3cKEdpPDYqALifP4TVVk
8VBEBCj8pkXx637r0EuyTDpx7O14In7+jT1mVya1/MaElIvXBhMnIODFTuPA1iGUXCGD49Xzx9cV
PY65NsnW5O+PDw1zzBgSOFO9RF/kRSGh+4md93cyy192Haa6q6Nnhfwgyv3YwxocsYiFXwy1UFMu
rimiq6hxTZImhyhA0VDfazy8vzG3/CK7WiVfxC3SY+VBXdmhP1/PCks/shY5UCN4iXeKjNjd5wWW
/6xLFnev5Msc70YahRMk3oEFBd8jfk/LotwzaSYGR6hgEvYZspPlN7f6F0nUeqPXSQ9eL5wFv5xn
jCrz+pm8JRKn62rn6qoYd8K2iJ7W9HGFITukFskyuWDh8wKStspDJ8aYx3jJvqYOBV1gSXTmoWsM
6e+e618eAtwolAY0BNc9zv5onGGYTmFqFEvQa8L91PZj8QUbMck+2HfS20WUinqV5nAFghXKByBh
wZ0SzouOoIAD4ifLmco9vpPR2Xj0844OwjoGKO3goHHLWzlv6gVPsJ9hD8BMJYax8QePjoHPbbTl
BlZg9k7XRFWDEe77sp2li5IedQbU11ohg9U3a7DNhIlI9WqCrfF1LLRS7rvIFmIrK2bc21p3+e/0
mVBOcrWz/BjP3pBu4/XZalVBp6ROJF/CG/o7CY38As6+3OpY0MFRTDJ/Q/lABtc0FXngyoIENZNr
QsAWfvFLBRZq8KE9uSc9pm+IamHkRNQvyI2eoRrJ61Q1ZB/+88P68b6wq3OOX5WENO0RM3545zBl
k0kxVqDlr/NxWzCVhpaBIHv4zaawvi1+3m9XPpa7xl7bwLlQqpkfDmJCrkHHWP183Uzt5EXRFa/1
ycQAPQxuibSKpe0SYjy1FAKAqAHb98YlSoH+R2o0dn7Xt8bZJuTmmmi0uiSyyUsuS7eQKZcAkNYh
2tBVy3woxWbAOy26A4KFLNLgwUtC2P5rZhvAXX0qdNjT0dJupz79suijovjoqGvCESAYVfUE1FzW
6svUzftKNuIzOOh4DSrOpvvUxN5EU2F2EWq7yMCSGuhLN2uL2NhNc7tuiem2qSJzHyH1vTSL7o7n
NM1IxnYru92JXo2kDwCFvT8eIuPIfuBsktJspR85TrkEeZpNKiIe17md6ta6Yv6JOEZR7e2QKGq7
iTylqXdKVtu7JJnllqj7Fkj0oC2fyIc5IPYxlhduuhYg27FWgarMcUTT4TT9jjcPRPW8GB9gBQAR
QAYYdATY+UM/i1ttrGEm9XyLOdQaW7H33uIqR1Tm1UZYeXcbqVjT6NBk9+jhiq9mt6oIvaTpHMIX
rQ7IMAjRXTTEN4NXN8aupbVTo3PqvG9trRHxViuK9TkaS7LoKm1xkSrTXwp6+gKD3zpyuKiYvW41
a8wPDEjSc9lE1lEBB2O32FdbQxonLr56Xc4g02pTEbvUHToDXT+SmTAuG7Pfq5r1NYnmL4pA7IW6
aPI+t6you0ShH1QhRgcmBf0fpIZmPKOiQyjnrVPQPHqyykm/0OJF6rfo78C8y1CkrouYeVGIe6vm
cd56be6pfowt6GoubHEqCsu6qz0Noe8Corv3yZ3A5atY7TeJPdkla4+j6W4EYpRdo+V+cxL7PhVA
qIZWn4iqksWCXnzJF7J9DO2pniCk7aJY17e1qNVbXZir9B7CjhIjDovT5a2dRs5jloiDbkwXv86M
4Q4YVR/iPSC20SsQ11G+VTuzEm5gsxD7DbtWR1zfwBXEIUNinAJNR/PcvgjLKIOjT8SD86DF4iHR
oz4+UrTkh4wxRgIzI+12KJksQSzcnH/qZL9wJTMrZ8cA5tYJxUSRnVfDBVukuoMcR1NSIzMtHmx5
pMy2ebjT59FAqlyJ9j5CCOn3+QSC39iSyvYEWuxJUDn6XFUYQkp5mCWm2In3OP1LT6OFNJE1pxTZ
Nm8GzQqX0bPedUECQVBUvZZvOnLPbuqqGyNM3/HsS9hha9bIEqaEACL2k204mrF5O0pNudHbhA5C
X5MkiQJytJLH0rK0g+PF98RiNbeog9P3ZLSLQ1nlZ9F3D0T5xBsbIQxt0JdaLi+ZA4bS78ps/MJp
590zeblJZXxtZUMkGyA81rNpHuSagz2OxZ30YqjYVXlSG1P5JKLlxpJIC4hMeNaWd3Aaj/RF35MJ
KyfhnsdZja/YpGLfGcbQ6btdA52KQLumDGVnPsexNxJwpd8gH4AShtwbFNij4fQSjrs8xba8KmNk
YZpdPcaKZuysOfs2wPGqXf2ZJuGrmqSPnjWRaUZ3LyiGxg26WL5g6SXhI6vnN853d9JYHlzkUVul
o/+ha+QU0V8soY8VDZiz+FyzxvIk8lFt3jVR7GIlGJsz3A+/1dA74zK1g7YS8SaxtZvcnLlDy0jW
CZFvHD9zgpwq2jy1rW+malauiRWbgLsQlaNBXuQTVOsoQWltGGwb6DFAhhGZGTSxUV2XGjxAp4km
vzdqh1rI2CuQRHz8Cw/x9F3QunBAsJpQ8pwMq1k1r+N73eAZcsvqJptV4hsn0PJ6+tVNMBBzeoO4
2za6SVSkZr1nHDxqXxSKfO9zq//MSK08RjxnZ5NYr8Ass61Wp3x1qXh7pR5vsk5TAlIF5D3uD+BB
RfmozuNpcdo2bL21yIjTISAZiT7vcuA0cbWQi+UDAfvaLSusCpxUmOvFCabZ5zKLjihGI1wluBkU
cwh7k2YRzRwvsCzC/OI2TcJ6dMlDcfJHJ06JZUR9wY1BcdowR9qU3fAoeo3ubHybc/6CQ0V4Ym5N
t2gX32J7HgP22PisNFYf1kry1ulryobOjliWDvLkNi6CUsE75elZfCXq+k0neQIQkHv00JpC16Ml
rjDp47PTb5SHSWDmkRoiQU7e+2gpT21uFVsMZ/m9afX54xI13BQ9IT+qVpZQrUvU0wPNa2YR2yVT
d5yad/WE5pQ18ZWZNCg1jabGQALWVVqU7gGk2l2imXttGu+Lsj73Q31HfrP4LGVzm8bEZyiJMyMn
d980Em2hV+XGYRlbnX7WLEI7RV6qNRizcwmyp0+vF3bnu7YZ71SLJF9vkpDoZnhy8spoGmaYtflY
ZRQXLo4ot4kvIkuOjWKdYfLd6gS/bIZhvNbN7Dpz6geiHzhx0rXYZ9P4rVp6wDj1fE5ijX0Ded+o
E5Q8xfC5TEX9Bj4NQJwHjPaEyQWMoz6dsqqz/arQGZ7l09mFDNQUVelzynAOUSdvMeXEBgpwJqp4
OVCh989OTJiFI80d3i2z8RVYZddqTOIJai5f98ry0euLNyqbxDfbjpTZTK+QydP4Yy0u5gA2b75u
uvnYt94SAgl4ZgO3MM8uX4AtpoQGAbLDxUC6Hw7bs5bq6pUp8xrClxVU7jLcErfKdEbXC4aSxLMl
aOv9ciT8ql3WCKhqJiwoEtvRS8NGzXYMMQODnDe/7NO7TPd4k1twkdu6eJkU4n3Br72rKRpuugHe
lqAjH6MGdCggcX43Gjcl5+hgmqIHu2zOdi5oyug4Cwqvfokn7TTGnrwBQTDsrdjUNsLomo0yK5/G
2k6v8mJ2gqGOruGjRaFGgyEvsoOaP0QOyR0TNpKxDs1GO6XEO67gUNUFlEoQ7gC3WVH9JmuqDZPY
cMyb93RM3mwnPcTrtU3s5cFSYY/Ni+kcJqvNgq5o+QsMBNtWz0kQSeCZNQta6gRBwJSLrdXqFxdK
oqXeN5YZbWXT7WxDeWJC609iCPDWXjhpbPEVj76Z1Rs6Gu+ocI9dWp0WVdmBjUh8ZWBs2FnKNs7m
7egQAiqqR7WI3kVpbq0eWIBthuaQhlXl3E9WcYM4G5hokT077bJpDKJq4RomA2/YrtJCczTNba+3
2RZd7oX+ab6Vw8hMujCmoDFymx4YGhht4HaA/N5UpeiuhZg4sNsd0nn2dyOaYEOyCtLS2CUWGut4
au+bpgtbRam3Lv003xrXA49SPam9i29CqudcUe/02Lk2icMIbKmctIpINSKMVuwfKKlyXOnLeXxS
zLTcVdbCBeqxDpK75JHiqBphlM3t+iog0NmbL/MsTotbnjObmFcGvW/ObCmBMwlxrlxO5JymPwH5
ujjuVN4QIZ7sLT3lqSFmyYE61hJivjfmSCEKq9QeYtd7ZRxGu8g5jGpz59rAriMl6KHuBNI2v6UO
s896wT4wOs4X6JUEbdlEP09Oo/mDAbbO1Ukf5SXAEXt8pr3+MjAd9KPWId22dB/siSzdRNO3VZkv
O7lIcXQL4yGL3fskURzaGs0tBKZbJ5bVtapbbbBUyxdzUo7Id3X4hiQ85YZzBzGQc0MXRWER1xcF
zCV43NUiaWP8YYOdhdVtPUk0upNY+Yam+U0ajcBVMeJuGbfcVo14zdrBBsiY3FR1znmrR3WPObMB
d5HfYqNh86ePBDW+fupQDAfNXL9DsrjVMNseanc2HgkdK3x96gnijADoDxhajrAxb3rH6oGDxeMW
WToMmGZGneYmzYsohrNO9nLKC+zYwNfYGFQ9G95XkNzoBWZXrLvlJNPxmXA8m5iRmX2O48jCFnp2
vLSKNtjPyj34xDcFVfux70HpOUl60/TRTdmlR8wLA4wM4e3qquetMztKqJhTFmgtAVsa4oqgysDJ
MrBvCfmz0UG3xE57onhqlm7vuJLtjJ3FVxsnnIFFnnMLeh19j80ylI8Q4L4uFrheNe6SK9VFgV85
jb4tUm6zrDQlxB8WXxljsyWX65BM+o7BkPI8lnywnSs7j0QJn1y1aFfmykVAL3C7maDl/qnCcYlD
KT44TrtjN9uo/YowlMa56rtbeH+5r9fN2VgpGxZRiNlcWry8OORkRXI3eJhQhDQDa2kvjWqRaY8j
cDD2Q6FqhxbBe6C4rtzkwxSKuHs0F+VRSxv11LjVLZGBdyCN7ophJrdzSZ/VsdlhyiSf1zLPY17B
EOz0Y2t5x2WRodvUVxDvKUuoYHhVbxOwor5SOVtzaHeTRItlSAxovcaLpSuv0YwgDLHdcj7rLQI7
fFqHtIhuNRNi7uhIEH9TdPDqYmsU01ORF+6GVNBQahS1MiM1atK+9bVcn91aI+PZQR6SO7Xn5zgH
K9QYukrNWo2GS42qZ9WmEdNkb5WpJfYqsybvkYKRjEAVDmCAFB/RryJrbEyKAMGa+3B1lmugvHN2
Z6ctr+m59/JuT7RyctV0SnYr46r51lUjm5/SdhwZGyM1rvW8RVSiweRUjpGk5xPElaW/08mxnpQR
RISiJtN1j+K+32nSkU91JOobiBVqhOInVfJtag36JaqVaPW0jZF9qIw8R56DPWrDI+U2G7Ujj7ge
tIdqTAbtPFi984DBObkgqCb5K55vUEY9eO58iwxQfZUEYCF5eWG/qwMxv6LcuVmtABiwdXG04znn
XZ8IkW8Bq/fPhGAOrLAOf1RU2VS8yXhr6cWwdehnKR3FgkiuIiV+kKbmLyXfW8r8LqJ4xl140WPv
lkZwGcwtcMzCI4EKiLb0Ad1c6VLJoiCOuujVSkR2k4g6rISTBaJSg2gRLloY87VpXfRjejQdcobE
7O0VjoQY2mqgKqxdTDS8ZdopPi6GiMPSltVNRYYNMt5PWQplsmvU4aF19OfSrZ8cB/cSec60wuvE
eRXSUqg5Ig1auVhOhDNy0neST0m2pi9rrToSAQdwM++sp3x28/uijj/rBQ8sa6Oy/IzfZCqVsSGT
1vA59TX494EyuzQOMObEaCiMTTK206aIy73TjQfFIDhoMG76BQZrIvXoxHj9lZi0ahens7xPMECO
50EO5Qt1WfzalK17yckc2+J+y+/iWqezm8ognXvFYpYw3dGg3Myxe8T3uVzkSOiq0sa4Wgab/Uxo
VFIiEWciw617HvCXrpWXlNP8Tem1AnqmV+FSgXD+SCFMxzVisHM/9y25lGqLZ5kX60NdUOPlyyIu
DobZo7N4n5CKK0dU9JfYEJ9M7sOpMkuIp463PCl2wULg0NaFXeequMup6IckA6ma9MWjBxabA3hh
3WtxzE+wtWTxmWQeZN94G2nZ06XGRviGYNV+s0ZrfBqw/vt5bz41muqekrTIb0S8kkctKa7QmRGn
6jJFx4cO6rOREu++fnLbcQhkDfCIQOhQBWx0GDr5JpzuitvCBG2CfqakpFFb9S0ZqtNLndB94onZ
FtIj/wbU0YnxSBm2TV0cRnyoBxdE6h4xUL2vamt8xN+HJ7D17M+61ut4XM0h4CilbU2v0JAS6EOY
eUUWomAMyREl07uZ9b1R2m4wyhnP0MDcW52Xe3sEP4alKDuSUDRueQDxflo4Uh2Lg0zrdp+nefom
DPLiXCMKcUkliKN0PUwTw9jk1Uw6zTw2dnUftyr4okK32yvyOelYGcaoPppWxHtBr9MazpN4pkkC
UnOyVQlFwdJOeirVHcZJ+mfKTAZgP1xmg5N0btn5YYS/j9BPxR3YtHLcjmrd7WGjORsJ56ple8+V
QzXb4rot7PqYxiaBglUyV9vKNqBguXF878CfuQJjelYKvdggecyfc2yEz2UnLAkFeZoZuTnqi55k
7RY9ufGVrAeNIYGxBv6S4/nieSIxz6KLzJA5ek7MaNtpb/XaaaZeIlIGfiMHFZ6d2ETGlAgW5Gxh
/5o5C3JclHNtG1uUczjhNq7TV1AdpKk4t5WaliX2J5MFuZ/blk6FQtea53uyhiDuhfeyYA60KU6W
xOPE7cZ1dNSStK0OI37Mki41vd2j1mup+RVC8MjT2w+wTu1iKdsvsIfb6bPhtbwLgKcY8aunl6k8
w6u108NUDF0cYj/Ln7qi/z6VsNntho7Hyxe6WyOpRT1PGCen/p6ztqrtmiYyrAPvCruiBLLj9F4t
TPs1LmL70lDwx3vn+zihbbJOHDieziYHirLbD6CC3dt85JB3hDRBthgaumzag0nvP1V2zqIqM+yn
ewm7QoDhJld9bYQ4iiC4k/j2gNgBw0iCTpemPE7ExRbXRmPKSz4Pot2CgiSgfBxtL4AdSLTpQN+R
fnZbzOpr0RRqUBSqW31FLdiZN/NomwUSUNR3jMospHtNPCly24IkbAhPJOEhkImtKiHDy8LDq6iS
p+6MtUdIBKRuNxR0VTetom8ot3faotzOpqQj6zavhQPik6htb6rvoMVOnytB+9nT3pRJ0Cjsbtqs
3o4tGk+/r9luPK3Zj7SYb0mZ0NEtJtqJu/1MAttTMg5f3V5dwsyZlmdEo/Ad6EbOHczqbKF3R8VF
vyGcJyqfXuK9nwUNl7WIT7ZmVTuUml/ahJTdQLUVxkYxwZ1U8YT/jGgQg7h9B8G7H5XpC4Rf+7qy
CUjPPAkZN25u+BPznpZ59mB4g/WkarXYD5Z8dXuTV3eyAJnktB1SQuHSJf7SOVZ8V+KRHZdbTJsy
7FqjpF+XjZ6X70y1r+zbKc9dcsK9kd1Atva868zRTfwStyqPiN0UxnkgsPM1xrIO602ko3lsuqkw
6DWs49atNuli2osOkjIZzBkY0DLpqQuwM1OeUDcOA92d3NtVlTub57QReNGbGu9akLR1WobG1NjO
qUyVLvdJQi+LLQvG7bbGOEr15BQoFW8iokXtvV6lihOasJcpvhcrw3Aaq/ZpqlWjOnB702WvjTqq
2Uj2fG/HaZCNoRlhCouaI562VdPr2S0nZhk/9HiCjDM5TGwFMHn458wu5PqqCp5sg7FejTnAROcW
R1a/laXXJdvEMmuV3cX9brSGN3EutGU27jNjarWT1wPH2atpvkx7tyDUuCFLdd0mRlcMxZfRtpv0
YnYGRie4NpAo1GnoauEbddwtyCoLVbny7FpP9/yfIUlFbZKftN616Ga2zU1stlRYupPNR6sqeCWa
WXfDGsb8345Gr4QGQoXpafBKLzRaSWqEp5DcXiiUgXlOe+OSqRg60ZFN68znqek7DbpC3XkbcOso
3Dh3Xi9xmR6YxX0jA+ITr1SKLA7gp6Y15hs2b2JITPtUjm6+LxLP3iFXWJUfE70cw+p3hV4tYbIk
VYDNFt9v43E2Ks3pkHQKDMN1+D4DRqTksAfjfXCFsmVmHn2OSp1wENpqiMS7NJm23YQoiSq/bcWe
FjRny7Ht53PZ1gmHupS1YHVGc8qxzGOQzm3vupCz3BMO3VF0ecKiDCmjMKqyWWxYy5zci67sHtax
CiJTXtKyzTyWueGWb42SzeHQWucY6/2rjLX5VsHNdDt26ZTuJjcjzE9Z4sOiqvcDDCdfsdSUCOLC
ppGD1J6eVxcFc+N1WyUe9GPKFoGhnIJspw/51zxWxIbY9+Zeb3WqGhpyJr9kXibKv/YLZvDpPmF8
8iVLy4k4H6/b9KVZAuYmacNXK4VrOqc1p9mZ9hYmEnO/dEZ6LLVIXhwq1YvDugtw9n0yy0VPAya1
Ov5y12Fw5vQ6BFFzfkTg7D0lgO1viV35bABn3Ewa0PFCjtFtFA24HDN3vsAbUtkZqjxw9LK+ctvW
oVnfuzeZN0wRrTzukzoT10ymezYStUdSiWtn3us05P2uHqfqrE1ld41YfIDzg6+YxAKiXHAi+3qT
PJFqbJycenhtMz0PkfodHNIQzkRm2BveGP2115MCgLyoZsLU1i9OShDDRmt0wD9tufZIxf+h7kyW
40a2bPsrz2qOa+gcDgxqAiA6BjtRpEhxAhMpCn0PR/f1tUJ5Xz0pmE+sHNbk2rWUMhGIANyPn7P3
2tZYb5kmWhuQV1GKj9myX5SWxCrQvKo1yPEtecJyWEHfWkmIt59FGrHFQ5beegzunhJ7GZ6mwmWb
sPRPGv+lK8tYnRtFtPlKgVGtFzqTYy9cGJldT5QicMiq8bst2v5TtSb9rdbBsDAkfSMDufSehgJd
K+T2NIqMTJCzkter9TVpSamAKd9urHqprns71vedRAdA9hNbcwCyPN+VaKQ3DkKdmIVnTZ6TyHHB
XNQALgbm2oxgm4Z11VUIuZqZPnFCSImWm8c1oWdoeI5Jm6QEJDo1Qqe7P8UGr4rrhiYWrM+WXnEc
QFG5YyDpMdRLInOXFCZndqmREx5P1bpdbb29irWxe5FLZl1n+fim9MqDFtGuB840cYDXY0hDq9T0
Q1XW86F1KESxJYijkdLLAtAidnY7pWAb1sj+NJty+tr0jemF0dguVya2zLsqnqg8uqbYrPCprmng
uCB3o/0o1j3nt3Tb64pgC30mE8HS7henGj51TMUoX9N6y/OPPMIjlw8Lo/XYG0Tn+XokrEMseBLh
l9TyLkpRALh1Vhy8bvT2TaaivcokHbrUCzNXry94ZQ95laxfUdPR1Y7pPeqZ033S7KgPE8p+TrR9
ln9W1mQ8TcKMr6FyjezNZkIfxzFvwJR9ySFcop8py2ynBKRSvUZbgBwP3hkFPme73tznOPZ3UZKr
27VRJNOVGHiZV3pv1hT13+FhvRVZBemgVerbmJnyuq3ttvcbhQJV9orrMNNj2D1jKkEV5E5mQmGT
FReL7LduYYxkm4ut3Wr7OarGAzFcK91ScWGaUxtYMm2I3Fy+9maWbRCSPOBafhUDMhNQIL6xNLYv
Kv2yFsD3KRfQC0aEr9O/cnLitMxy2MJ7pb7RtCKsFtLf6avMlzmncfCGc3JHK5xgB724G6mcR7ck
hazuOU5oinGkhez2op51HlaxcGSOS21Jjj02j603jvERncfAD8Ga6E0eG3BJD6sY18+rPpFNwiK6
GXmIg2LqkVLp3iZW9r3Us5cSvdgWr3YcMhDcUHsZD4OR72m1Zxeltzw3vdFvXL6bN61mPwJ1l5I1
bC0Pq9tMpNOnE5JBnHkLqe+zm1xoa+k9RmVU0rCUC/TZ1MhYK8eyx6oXcTBQEzuZ34pKOxYgrMJ6
nLR7gDXDhamm5RizPftdovK9RzeNJvzc3/TYMXxC5wnSdcrk6Oag6YDZqmu3aOih03ZebBekNqNF
f+bYFVSuhfLPG/Uga0uifXQNuRKL6qYqSrGt2QW39mpmm0UrZdjQe7mKYQ9ua72kJZgafUAOuHcc
KnJNEhGLE+BzuVwX1T6IiEMsQRD5k+Zoh2XRLupF6Sb0q7q+pIsd6EP3nCpR3uLH8I7g0dMLE1ji
vu20/iFybePYtbp7Wcdt+53msX5MtTY+GgZUuMjCsqPFmX6DwkuLNqxnTB0YkzH0wSglhow41gUR
IXwXasYau8dMBhRpUJW3NeFTkLuei+EWxJx27QK/OcYc/O8brXFvMUaxshv0wswYK0swkvVwp5vN
N+DUhLsXbIfbfhnrvWxqZ5PaC27YeRleMLFFfoGo2udwx/Jcmkdn5uh1tdDmvounhMnwWsatEYy0
ei+0kVbjqWRkAkR+T9QaOchhOe/omRgXcirIJom4g6pDgJXB2KhI9er7C/grXuN3y+Je1DkcLYbc
9fPCSjPveau9z2TLFHGA3WoOE9nD5ByUVu9JG2UNSIthsyBX25dyGUAhzbxtqei6x4gAtoHeB3zH
EAdl3vt07vTj3Gn2BbalzAxgLckHOzb1H8SmePuhoyYbl8TWHxrh9J8m29YeqlSZV10lu4t1WB+z
1i2vZo5Yn6xMdBdl5NR3Wgkb0W/i0jo4slUdbXRzJdWF4VhoVUQ+DSC4rmjtFxvBwVD3R9r49aFw
KlZ5Z4wN+tdxN9qhNsSEbjpAVoJaNNXrYlWJ2hA4Ej0k7ZD/wHHrMVPR2AtckNDBMOg8Nr03Zjzy
QOU9v6nT7N5sFmHDQ6QRCfevJcrIMfrj0JNVx4JGzVaIFQ0Y58YJyS9Ao35YJf2EFSGnQ4eZ4Kr6
Ft524t6XE6ufs6CMCyLNcm9aGnoZAhqjM77YaCoonjInxu5VRQEncsfamxWNBr0pgTcRv8TIw55H
nIrJ2ECvMWwVv+lDNjIXlci0miS/MK3KeLH6qb0YMOk1obBmphjWetl4zABjvLxX9aRFj+a6gpCq
XCbyzL5zwTo2pellnsv52pr1fCsbbYI86ZxOyXb93Xanw6A3QOi87KqW6mvKQ043cU4JsquTEWGS
cDftbOccbJoGxxaqq+pGoJiKN4jQWPWotvdGpEHNNFM6S8rK4CCZUb0z4rIF9raUNffkaBIJkgu2
0pGvtPHw9GFF7oWYNvjY+qsiI6e9K3Kd8RUWBSTZjo/PlOe/E942WbryYHJoCKzZffUkiG9Advau
bI3hMSNk5+ARO9mHBeSuPe2olhcIIQSHXc1f2jm+5ftGR4Qe75iT1If2dKqhC2HE2ebJQvN45UfS
kqEJV6YY2tEjD+3+hA2tQqecQAGRnXC1knNz63pA0xguxdp6wbrKjFYyPaaCounFfNRmGISFUrNd
kgeH7NDHFTU6f6ZvehZpBshlS6qPQqLCgSTej45ldaHQp3ETIyzZ0v7TVFBN9t3EmHGLhYL5kLQR
Yc3iecShq7H5n54+k1gHTlgD3Kp02htWU1A4uBWO9h5omKUEA9WmtuVTJzS0gpKYkauB8K3jpM98
Doq+iJkX5+VY6WOojT2+WVqafbHQA1VVTfIkDdgPRZfvJJeodBzwyNJyOfu6Z/LvGkumPXb1v+X0
q9stJNmVjoNVmEWOZgwlAmvW6dQ5yOiwTO7wjWG9ZBA89B0GGY9T8B5aecETO58ivlkN51uPiSTV
WDZXub9iO4RCWZBd9QZGg+FMrupy+ks//I+Mffc1mNvyj7k8/zOg0P+i7Fzeu1/0vOG34dv/eUMU
MSzX38q3//yPy7eXb1Vd/er7+/lv/GX8s5x/4Vr5v2Y/S/yL7ZT4EQG/5yTCNv/b7GfZ/4IcBkzT
pqBADOwga/+32c+y/qXjsHGoAWzkIsAO/onZD9/D708k4l9E+5JGLowHoPPemekC4bdbxyTQMjBP
EWxmYx5/LzxrTIJSuvkVRggm19mQfy0lEGNNwncL1ZJrz9Jlz9wUWVx/V1mKFnNsiuIhpR3xkmOw
s8MO/sotmtvcDqpKi6Cgo7p/jnMdGRoC8drXSam7JAkor7ZxR4v2BINUKyPuFSVQ1o1uxX8zQzMX
OwZLvu5F04+i9cRDVXjZfTZW+T31N2t0tWrycy0nGx3paDeXZamm+5KO0rU2qgXd8oimSnXG4GwL
BFxJaDmKc63GUNQf6es/DZaB3hIxNIQ6R6j4OulX2QTS6Z0HNYJWoblZVfOO80TTHI1xZqZrz0tF
qVCANIbf2ji8iVP+NU6b78XU5TjZ6bTxG5rdptXg4/oj5QD68tbD5G3Gk/5s07y6kgzJHq3E4ExW
iYTRd2Zg0aZTvkX0LzdVqwZgfknNgN4dWhN9npnPvg5GiBmGoHMb9LOuk7A4VtbWMsvkGbBYzCpY
jIvnuwo5Bitia2l4n93CCoy4yoaQf9qSnE2ebRBLjKBBYhTT5zFzs2uSUPQbiwYvNZg66e+L+pT6
aQ/N0oUk5ejRTvaTuEshyj27blR6O3ydNlppLNKQe7xq2pQFPG1/7p35BrqGQzvDwKjuWwJscyjs
Qj3aEab+0Jwm6yujWA95l+vUGhTGst0rQ5mvRT3mO32lcbNdPCP/UZJr8D1Niqy9QJVeGAQja84b
X1dbhvqqLQivmpOsQi7lwWKaiUCLALoX2IygXh09W9EQYaBGxpbFHk3O1E6yMAMxRdhMlnefUvR+
pLxFKUqVmES+e91a2x+1xSyNNqocNGqJvL+3Ieh9Rt2XFaGWmQzXHKtpLzpkik/zMgl7F/dK7/Y/
l5B/tNb+zxbS/20xaCcc0R9M1N3b2+vbr2vp6e//tZSaBJrZJDExVmKdRHyKeQFR5vCf/2F4/4Kk
w9poChPc7U/Mzb9T0GwC0pgJuKy1HF4F+qP/t6wSUY6qgD9ySEHC8mb+o2X1zFpxcu9CY2FpNUnC
AVhytqpOjHZ4PilWIL/XqA2c9cbT22QPX2PYIGVR10A7xk8wcbXdQB4Do8xa/PXY/H9tbqda4hc7
3c/PAAxGoPiCzQyqjj//xSfIej5ZBE8w+FM2SYmr3l5LQ+uODcfg8JffBd31Qhjyr87tM+fez0vx
vXK3BmkYVDZnl4J0LkYdPAHCKUkGI4g2v2qxc39QP9nvvldPPyX9oNfU8e5Z56bafIjcydW5p3qO
xEat9bx3bbdFMziMzvUky4zuStRmxMFWdILBBpccwFtm5a8cCLIr1mhxH+FKWNgDuqYN3NXx7vPF
mPEcjCSIkn47WKsfw284LQcj2k9HjkBhde0EuF0mK02RHDrNV04IAm+KrNLNXBhWv4nbYfouMRlv
sDjHaM4ykjXhw0jEUuYyi2WzugoJphE7zbGrBnvddlqZcSSayAnedPra2BeSScxHOW3vfh2yKgx8
wNLgf3VTnj8IlllEEiJHkMTzq8NpYBuNWv4Bwuo8ds3kPeRthGRHyIzQ37mJ2lZNZqrlNCyZq52w
KtNxiRA4LTw9D95odRtDQwd1Ehhmey82jBs483GQdph/YJKosATCGAwukiEmt5xS//yInhkv+XiG
zjSJ99+UuoQJ/vsj2pnEZSDeAE3EuQMAu5PrIGf0cdu2BN+wsWj3f76gef6sckUb4hNBGjgjOUmd
/vzX96+cRWpF4HThgqYPRpm7UIs5V+1j/P2vcc5e4le0vB6lmUC/s9xRvdBlJYTMyFIxcoQXyYU5
eFG5HfPSQbXXYa8JsqJZvrnRaiY7+DCgqTHzIN/Wm6Z1//l3hupAB39p2UR7WWevtVqpFZD+8uDo
5cPaMWNIbfTonGGu6C9///P3db5c8XUBxMRPwwIMPfM8V0VDyVUQ44BpDBb1VWSvnG6rYrmhdLQu
/3wpauTfl8bTtRycqvCq0HKzHfz+0yT4azRHMRWpRoiz1CuNl25PBOuNyMHw71vXiZQfeUZPGL2w
YzSEnXc7x+DqoTY3hkC4FOsIgRwNMiNY3Pyh92aJzBf9ZiDy1jJ9fWCWHuo2CR+UrktxHVMAKpwh
KUYRW5Yoh6Z0HG/p4XR0BSzEWBvmp1QaRIjpC8fCsdX8Oq7M28F2Iu+GP2RivC7iBb42pHSbHJUL
9FV0Hmh7s1ANTg34KU4T/RqCzZLsxwQs7gfGUfPvvrufgH8ODJxiz3+n3PUIt3DoK9hJHbWBYZ5c
nq4JacZ3aeI84M/pnmImHiiP+oEp5WgwN2Qg7t3QV4dy6ykVPyG86l46EtqfesDGt06bObfSGW1i
t7MpN7fFOC3f5zU+0Y1b9wRv/e864m/2q/P4ptNqwE4P2Y9igB3rPLlyKLp8pNPGPlLVWbkVSzUe
LS2qQ9jEsPABazFTgm+4G0Q7hL1Nkm4h4P12ThsF61hlSHDi0blAcKIeiBOwSJdj2wnLIUc8/ucP
e758//ysCJOQm7B+iXOsW+R2rDOnhTVj0h0apwOR6GW2+fNVTuvfr9XCaf2mToALSP4PVNszsgIx
w04cnahbBuykoBiq6a5bu/jQzJO8LEU5BWZHgk5jxcRXVa7T3f75+uduVK7PB4CwhmCeNxOJ8+/v
ZN8txOFhCAoGsqThvlhMF5NmuQYJFT/UsSqAgLFFsAVjHwNvB1McmLxQH3yO9/sEn8AFpGc5Ekzo
eVwi/iWhKZtSRktWtU36rL0UdUsgzFIRpMJIzwn+fON/d0Hs10CCT3lZVKa/3/e8VuNo6aQUmhD3
mfjUzn5w2s6vZ6a98yDLD/al94+TqXNjwIdIRPLM87Vv4NHhYDfEpBa1qOONsQp6Srp//NByFUpB
AayPhpd59msWnLU6pkhsHZ1n7/sJmyw6so9i3/72XgAaoFOjOAC2+vt3N7kV4Qoe9+J5UNqFluMr
0bnUn3+hv7uK5ETNuwdogNHt71cpI5bpEVsWgUjQzu0WRbcY4o/ya/72Kq4kC5Sa3aa1+/tVRFwC
xphYkhjQw6wTg1Xsp4E47z/fDCems/fc4jWTbHu0fizIv79fRjfnVDioSAPEWGhy8O9uG/7qLs9y
B4lat3zxMsSTkE+sD1aYn3fw+xIDSQQsLJs7zwb49d8vzUpitYQJcCBhH9jo6G7vh1ZT2yJZKjB3
dAGY6qzBOqhqq+zXvvDuKYQiiPtp/cFL977YgPLknlhZHB0luMbfP4qYTZQuGHBOXzYepbaW/mLZ
0BjtZf4AWfPzUf/9tjmwnDoyWPApos4RsrA9upm2d8QoYfW+8LZ7jA8zNFXwK6XNmJQGttymE20c
LEop1osiiy5Lq44AlsYq+dIMk4xuSv4rd7OtSto/IGs0euNJXoSqUyuL4poOZeBZfVb59riMEI2M
HBVTr+b+L/X0cNIA8j0WGcqhXu+svU0WQfzBa//+e8UGKmwTSs/poHbOdpqRCE1LZHpEQFNaVzG5
Jlo8qP1qOeUHb+X7dZMSgq4lCIFTmqZ1tm5yYiiQuQ+Rr5WN/oZbdbhkMoaa2PR+1G01fFD3vL8z
4cFQYRpGpcKzc/bEeKIsrXXicsuCsiTTGjBOyFoMX+sNXX7wNZ6DbNkLuSnO7OzDqCnfcapLVIkI
zDKGqubJt6FLgsAQVl+sDUlr2Dj17YSvCO+Fa96p/pR2aeV6mBuQtP7pcuFAJOb4SLeZr/r87GiN
LppDkpiRey7NI33LHvsreQcokFs02orYmENR6GJjoNr9oEx//5Wf1nWbJYOD6/tzK2phdB5wM1GG
0kNG7wguIe3aINHQev75Ns8XX9syaKhz9GACRhP83UknIqGjBwUclJl6NeiMhpE0PyJW/9zKf10J
OGwIToL26SAqGOefPUNZjrGmrIlOoos4MnSTXrRbkBCTBrfM80QzMRfWfkW9sR6wdHgR32+lLSEq
YIO2ZOZ6aVCUrVsEet57RtB02C0Z+TIUT6Z5lJ9YDIQKK7wxjBErjfl64UHHWLt1qm9jOAvNFo8q
4sQ/f3vnPxT3xTFXgvymrcYref4qSqcxWjW2QSYRbcWA26G5JNol87r6g9fw/Q+Fu+cEBzylPvN+
nG1fmU2GGkiDJsAAP+xnDaVYPRrFBzf0c/3//ZeyoBmDxGcrPp0Tzn6pJaGPowos46Ia269zgQfH
p/WkAZ5xxHQzIpZ2A90b1eehr2rW81FjKUhIfnmyinKY8NgAsMgLYDRLgslCQCMKjTFVcCMHDpxj
rXX4otOBUao9lSLENIn+sFER5p/JskgtkVU8JIFas+ijivNdqc2rTDuCVgKDSCZC53kHHplJa5tl
XUBE6r3hld23fkKyby+pvLB7m814FubdzHj+PkrABzhmY30Abnr/O/LKsfFiTOFMI6X5+wasykKO
zO8xb0YjxqooalhB1o9w0X9zFQrDE4SPl5sLnVVu2PRwwWICQgwLhxn7m8ApMH6Uc2yfnu/fnxab
4tCloQxNkfXj7PlPhjpNVUWUWCnnqEP3DqgGR2nefeaY2XxbBtu46ty5v2tkOl9XWT4/NLNjTbuu
8Zrcp1RzCX/RKI1O2vppLyX5cbuc0RmJjo5nFRd5serxtsugNEXdOGHoLcwUp7pG6HqAq04+0NEe
YYqQMYcFEwUh4pg2ukox2zzWRYXDdYowswRxP89XAHdtN0gxvsArmUhOQkA+DwcExzMKjqodXwAt
rMxgZnIcDWU7aK1Gr3ooYlJsUDVg4vvzAvJuv7OtUyYKobpEopzwpmePA4nkHIOMucMw0k+P5I56
PxQRkXsyvtx7lVp52JmwzTde6iUvUUlLpWLDaOklrKr56MO8/zlPFYVkoz+dRindfn82EwPKQVYJ
cNrmXR75cCr9MQ6ozJePrnTeImRvY3NjS+Ad4NB5Tk1sFpiCMSD6QHq1UJdkDK1ofQAH8rt0Cfa7
KRnRdHXSrpZNYyoHppEqpXmrq9i8/+A3eHfbrKqMMjkbONy083PV+LVf2ZPHtiA8DswpQh4ZoUKq
eF4mz/OxtqgfPUpnUEJYhggK1VMTbkpi0AMjdNENZktPvzARsYEcN5r6oBJ4/3zw2axT046qyJTm
efhMabSTgVKccSV+F7U1kAxCEXHVD9HkdXFIW68gLi7HPbBdT/l4vju6A9YHdDnHZvLwRf/5y/qr
3vv9nScphjXl9NgKk83i94dElYxW4xhuGArBnpkOLkjaiV6B52wuJoENxbKRf0FZ6HybreNrNlQD
7o9cal/LdNEfBlWbaMad7HOJR35DDHHxgJNsLUJPU9OjoffzPZ2r6D4SdpmHVrcYV2aRAPmgvuaG
ZhulLtJZLb6t+3wp/In8w5rtBBT0hUCRdWUyCkDXbmg/CLUvSGw1hSo2nhtFX4jCm1l4GsIce2Pw
XqmlsdKUoz1bm8RdbdePy9qCfuslEsQL1RNzEK/MXihw3AsAisbiL0CuqQvpi72lZjt9ZvxrRxtb
j1fTn1pRQ6hgVXlCpxSv20om1XMrWG3oVBsJVki9oP+NO06OW6NdxGsrvYIFDMmaCgEJds62QsLK
bKD2CjscanfWg16wt17Oo16kB7dcxLNIJtg0wkmqLzYzDdap2NHHCy8mbM0fmS9DIR2HqNmZY+Jm
+6z1dDKAR1SeARNlUkGhxHsPfVVhF0izrLlTVt09IHAHSbUyset8DqeUF3ja4ImgaPpisYE0IZCX
/K3BS//sAjG5rKM+mYJYV26CXmqtXvXZqTYmir/lQARLihFG1Q4hk1nbHYnx9eagrWvtrWUOPwdd
WmHVzDQeYWuMNfPQC5N5SM4MH91yX7jplpCAVfMpFeQLlIX5E2YE75OQCuQe2ZxQ5hdMd98GJuer
XxvZGgfW0BXfSoH9wgcjvF5VOfLb3aj04Zr2UvWERzV7bJs6x1q3dAamOsUUb4s9gkxC1GqgVyqL
RvMRmj4qT2lF5VXdld4czrPpqJMaA6bBosry2ivb3t2slUXloIMz6K6VsshBLFBjUuXgzKwwCgxA
nzK3bdFaRj23qjurZ2zMmrjesD6JQMKyV/KtXoVGf7w28WfXVX6CsDnKcYLIph1/I61FMrQjdU3u
0Ic4DnZCcAq+aLt8CBbmBWGbZ6dJ/ihSw5f6AGMtL3Jr3ML7MA/4SbvTl1etGyBVgw5ETQcMpS/p
lId21fdHrfbsFgk2gsHtXEbDfYOGmxlOmSVPddcMMpjWdXwuo6ID5CXnNtkqR0ZXU8T56RKZePIw
mkPSfVGjvmiBsJopI2/OBuvWlnDwTzqMSm3ww2OOqASn8SDJDXof4+x43ZHud/OQ4jjVA9xUWNfL
1Ww+FTLhME99trwBfJfHvOnNYoeIb7zHb9H1gdZQ+PNxyurrMBoJZrpZ9pcx/jjKg7HUDkYq5Fcw
+uppblyYQ6f6S2e2ASHEd4xBoHxfvfxe6URgH/PFGUy/GZBMY9L0kl1B+EEWpBlrr7/YNs7UAXFq
Hxqzmr/WIllAEzXjcpvOto6UXXbKvmiawtTJu6AcPurYi5nCZsDF6tk95VmPeXWXmm5UH6ZGm52Q
N9izjrinZB1wIAbaE3WcxsO2H7zdoAGI9EsIN5iTHCI4Asi3YxcyWKivyCxlZjJPGeIOrVdoxdMM
G41nxIbc4mOflsB1l+T7HBPsvqncCKOQ08oLp/K0S9OifRgsWtS8cNJCtBqhNLgt4rHxQmZAlMi5
W5qvcQLyOLBg5SEY7KhMfPywydVUoIBacjyaActEhvOrSSBUamhsoq1yZdIcdEJCCEEneKnZ63qZ
PgwDyYehqEqGPjKyyMBhCSdg3PKGFpGQN69MmVErQ+5BkIgmfoBBjI25wwUcmYAMwA6rHqciNp0A
x4EFgadEDLyf21xvN60lqju5tstbgfCy2MphsJ7sYUnaAK8Nm8fUp16GaMjEkYLFFMlo3a0YhSC8
6KyMsiKNYE1HcHV9bq+3ldslL0oW7nQpENSo/QBjES7pMDH1ST0OstCtUGCHmdJxEOhsu+iG0vXH
WjvTZ5w8HGvNWMSePzvMrIxlDWPN3Y2ZajEdZGKbtMYVfSmBPXg8yg5KAPZUDGXpRpPxi9bIl1Jo
O/iSySaL5rDkdYcuM28aG0Zkru7JpLudh+reHXlmmFhiG7xJ2+ZrYecHzpCkaeZveppt0dodBFJ/
l8FzLZzryAEUBTcidA1sIzzLUC+U78ze7kQDRFb02LO5201/XIyITJEsvZ5Ah+HDfskkdrmuvlqN
r7UCBlMCaH01iDYpDXlAZbSDjbVFf7lJS/xuxSy3MnVz4PkdGS89/uXVgvSSDNyGH1eR9RzjyMf0
SR+7ifQbhTmohDqTqLsIVzEILOHNeyYPR/qq/F3Mn5JYuNgver28jSM5h3rb7lLZ36ux3CISDw3o
+FfRVLDsggIDZ//JnovDoNkrd0hmatc9Um/cw8qg20jC7LOOcn2vL3JXL+uzk4hN23tXsSmO/P53
yMoeBEJ6kYINygfzzm3iTyd0jchB5F1ZouyACzqEObPTHXnKYJdNP/I2vpBU7yjEUATHw4PRxFd2
YoJ1mKd1Z63JoZ8tl3nl9Bnh324aNYwigJo63XqI+uyb0VVBO5hwmcdmBwZyGzHygTZUbaVhPc2a
eWvgGM0SZjV6rX820yH0vIh8Z1fQzdZCyW3iQ1/N3VAnny1suUnmWkh9Uc2WyYosr4j5GLdOKZ5G
Y3rUWpx5ADO17DUbiu99BLBr7qsrM5svTwGi3pRQD5U3gMpUUGjGIYsN69lN+eGRApIeOs240cGg
RstxWjmiQSCdTP17zQO0aYv1O0mwWIl2k1huplg8FrxPvnLScHX0faxEezfBayW+lDIO+gNxhFi0
vxPajoNhvKYdsBMtMn0rxt7cDN1XU+vrsE7z2yLt9rXgqchiPdBX9cKLf4PftwAGAAlCSZa4tp7v
VAeLPLKG11zlowJyS/QtauqOImmWuGbq6moaGv2yw8iyZWN2HxMeHfugT+IKYcXeXfo9rFRr7zbd
ZQ7PF4XoZSvsmiBT3BiFpV07WQ5240QbqNN5H1HH7JI+/86RNwnIV3lDM3ePnBzMFVCqvv+GRV1r
/L7B53eYsJpGzD1suCVVXUe4k8T8xaks7dlEL/K9NAuoRaYhF2g/1CDkfvcZeoHCAGziuY0J6I2j
IjUkBZYXDqQqwnhMWu/QDwkQd50McRkkvYlzx+nwTPkJRiYLKfmwPmUrnIhgSZaUjPqo8fqgS8b8
WrqtY2yIZ0wfC+u0twDkq/l4CHTfPELb3NDK6mkMvK7Wd0MW24wvGs0I7d5IbyJP4IIqeStgkaHA
wYZPyu8QeKwGL5jhzRfszq2Nwbhf7Y1LeDdte/wWlJuNMQFmqRLwhZNptUhcKbJAUOIm3Ohrh32G
JvDEGuniVva5a+NbqdvVp9ZM5jvbmcZsm8fQTvyhwr8RGAU8UYQiK9TvFoPi9wQSyTNS9Ihn16rb
T3Lk5QrbIgc71rn5xPJ1gppMjQVXd6QndDFUoNB4etaKYOElo2zMk4GIq1SuUMVqWDBt0Bd4gEDa
teQAzGwuuAmBCLMPJidATL8h4BszWJVbGgav1hkRA01KpIFhEzvki9noXpvenvkrpevceaKFaIT2
AYJrx3Yy+9iaQFTKEZPINiG5wvZLokx+kDBECvVkdqMghakYT1lSUDNDa7JovWlyorqdzJzYbrzx
2Xhsaa8QBm+M1p1VoP+4bllggRpRo8kNQ6r4CCksNUJLn4DpjpoSP7Kq5eeriWd/tEe8A76QRfJi
eJoBKCwfui/aYIyX0D9iJLDYshlGRqrlttdeH3A69NkVgVxs7U5GbLCfx3IFM5LFK7B72DJt0MgW
XOnqNf0tsFGvBXhsrA9FhkQqtB0r+iLbvnoRWmqSZi0q45sZJR7/V+nNjU2T/CpfLKM8lONaUpaB
hBNB2p7GfEmFIxtuLT6ji7rFqxe6KvYUT2iLUoF2rg6oSw7unpYHXmsYzhAAMScftbaoH2XejNe6
c3p2F23gW2YqqZ16yxMO0r7WXYBxWMqQza0MqkRdUZ2rPDKfWbxNkoeMlZ3dVSPlm6Ov/BNwCV7l
t1ETH7JyTJ/iubKwX2SpHAO3dBDXzaalXnQ7rm/1LrN4sQlp8qG/lF+mHDgpiRmnWS/qG4EmI+Jt
BBhUuU+Zh3THXxcXZHZRNdOhtwxiCxAdlMcUwIeOjQu5VijIUf5E3IfyQjpiTHFTR2U3kTNBtlwz
khD3ELnG684qYSFPXTW9cM5IUbhY6zBsmzGvrwzZJq2PIzd5afgXnhyA0aiQW9dsw5bBuwqasnap
IXqt9iXf9nBrREX1bfWwl/uj0sxvtRPVVwiTlBF4o0Y/TaPwftUonD+lRrlyMpCl4e7K3s4Kzksu
nTHKzkaFUWYmJ44ORzGiQ5UB1NbWC2ur1TU2RKCE+DCbdRRiHzcIGm8tu+maEGCGeqU5ow8h/Drv
MziG6pb/7Pi1MGqO8jkCpc+JR5kLSVFhBYYrN/ww2iqC05X1XwccgvEGtg1rU0bTgEMQuABYlhxD
SVCYhmTfYRAvtjEZd82mqyG4+U4EkMv3vJS2x7L0C5731NZmYCorEEHXM9JHI06KxwjrGqsGoRks
eU3eMdVyyptOK8ARD3ZBQamRAdHiBgQ2Dytu7RbfGsrpMu20JN+Mi2uKYBw4spN/N/O+ANiIDm7M
oYajRAMfjJG9/n2SGPLDESDkY93YNRg6r5A6RjqV/Bdn57UbN9Jt4SciwBxum2S3WjnYkuUbwrZk
5pyKfPr/o86NxW6ImIPBzFwMxtUkK+xae4XLGWcdzGqksbM9K2EC7EJJCPwh1dw85JZxlbQ5+Ekz
JKSnw+y9krml0u0w7JtM7rGQ5Srb/4nFgDFsAckl2zEF26tWJoZrl/XI3JnyCQu80UqJzbxJxB/s
1dj7USwFVLap6J+paIlPVPRgMWecDcGpgroOz8Qi/IbTRvu9bNHVQeLMR90HsWBO1EnHwe0I8A6v
I0u820coRjR3VIRzZM4hFTAJQ8DAeUyndlcaRqQcjNKWF5MczkjRWgg3EhPHD2+cnfAep9bF/Z1M
DHpSXYqEoB0M7iKtU5JYMOtSdwUJQsMUN+cy4lXRYN3IeiKFxInW1mtdEDSxgxst/5rYz9T9UDXy
a28287s6DdXvIAz09jiL2rrpRjOydtoYBg9TFGNVkU1N9yRRSdRu1sZMMeSkVeaRbhjWONAmC8Kl
ycm7kvUKkyGq48kbW9An/CGN/jc2FDFcMRyY8IURtRN7bYh5D/VE3x20bGhkd2xnUltss8dMHRi1
anaBZAYYWAZF8gAcoMuXE0dXw1IOZ/ydLTR/Kc4Bdx2YNykMckBxE4WDJvklcL/BvOL88so+DO+N
pmIymC2Y6C4lDjDGzm3uVcRc84yusVGyH7iOGm+KzCHD+dSr1MxaxQkuAWMLdY7ngz6b5c8EGbvm
W2LI3SmTZuQQ+ZT+AX80bzSRdre40TKnUmpiE6CxGX/ZY1rfICIFZIJg+MEOQEW2wSU/aaQQsME2
T6QRjT56EKu2m5rMShkkceo6bZFcYTclbrgcbzAlzg2iWcQzqzQrLHqxnyFVZXDoKRfcTrl6xn6T
8aLSvIw2OtonRGWdFUD4FCIqaGY0wFbwvippUQPUQ8RuElY3k2JanASt/kJYHr7WUYbjUOJod1oB
rA3WXvi4839TewFOQHV8WUMa8xDGcNXTKaq+xpVPOqkfv80kCgfVjYPh/+dXIIrSJsC2wmVqga/U
oon2Rhk8FjY5yl+PpKyJQMtrMOAn2qqNkgK12eeh4EskahNgaOWIkZjNqW2sv06pU7nkZQKVZCg9
YynwysTs9qalOW7Xp+HrTKIOPg0qEsXB6uTrNtTwbxFpcYnxCnhXAuhQNmrwfePnLk/+CW/n53Kt
hVuuQTSnJfv55wo645mS4bIv6RHOb0lNh9TC9EU0rXrs46jZR6SVeAkbzqXJj/cpJvrLWA5eHNJV
vJTy5RGICjFVqck32DiruATmegSFH9uATCi1+/UvPjOb4Zkze0wYjfQJVi1kqsJCUiZYOXjy1e8t
mrXfUaV0/30Uso5tjY4uKS4nbD5Za/KKJNVF5U0wJsBuh+0HxnVfP8sJ6ZcSk+YQ7Q4YUxYfYZlM
//SGuHg4pRWTSmKnKtIqosb3MIybNyPHFxsqunNTiMJy5wYH4gBvgJsag03Sm9QcTR7sWTRYYgi9
VJCYN8mdZbtzIM1XgH7RZZZZ7aEVtvGkm9PohxSv3tc//3RV8esNpDgQd9ADrad6XKqtXcg15gj6
pPPBI3mnBSXuaQaZD18PtWYlLatqUWcyV6FAyR+t4n9eFFElytiN6D6qGX/VMg5DN3RK1rNq/il7
Od5axcvGu1oWOiJSHa0R3FHHWM2yHnfUPiXPyjWRpGMfU3M24TnuwylojhB1jH3dz/LjaJGqA1RW
epo14PnaTvl/5M3y4JAl0JgsWlIY/Kv1KStTLiywatdQ+u5dwh8QuctY7E0wNmD3wtwggpx+Ux1m
KY1KwB6ap2u+sghkI8LGCSV13xR3pt4WP3JzsK4RgSYb59K5oRbJLcfG8mnXnBMbk4Meih4IQhgS
eIDbOm6+ATg4LiDOVkj76bbBhZbXKKPwNS0e7vNK0w3yQHBPrRDGIJ+ym1z3SLbbzAo/s52idWOG
cgQ4kOhWh2CZjog9NaxqJIEq3i0cI3ixIZ0Fvjrg7ub3qaaQjKCbor1X5j7GG9KAFIKznQTp0EqF
RA1YDfWtOoOV7xoEKnfqZJvfhjZpJWr/fO53dB/C53mQybP9epWd+SIIwbAuYrGhrFlzpqUqxsV3
iCqoD7PhqUJIt3GhFNeB0pvPXw91uqD5423Yb1QMqAXUVVFSD0GjTDbOFqTADBdRk2LHquTVscZN
wk21KtnYq86Nx24L3w19hUPK4efvnwRlUPXcAd0+mIwDBlD94uvd+LKT23fxjIxoY8c6nQkGxwbd
dYouSEH6agcZOmW0lJZzKoOpzS1ADZ4S1a5vrEaxDmmbAqv1YfdEuPsMblqk2VZv/5QWZ0LSgeVn
LPUIYvdVcYnhXd9BjSX4oyvytyhRnKukLBygYWIdiIOe0lGCFCsadUl3kd8aJ9Tb67yyQ7HTWIaR
a4ShmHzM9uwXU8FCl85K0wJ65hYtEbynAol746SAqmM9VdBayqI/2A/DE2jjQsfq2CaZ6Ui7E6d5
Y6rTV41iwtrpcTqJGzzQgKnp1hPlgLlTI1wr6GzGcMiO8/q0Iog8rUV3E3XWYumUjtYTOnbIW3Di
TEIfSIyVr/jkywUVthLeDqoMRgjZIXzue0f9O48BgDq2qi9tXOOfEfRJ+7ct5hb7TCfpL6CFCOEV
KUpHN29y8x0tJ57ojmaL2sORMXVecOgr4UiqnWG5joyvtSeKPqhpjY/xa6cW9SvoR3cfcimUPU75
7jnqO0BZzJ9JJ3eA/DA2aiGGXc8aEn96NjpKJgouokCCwugcXAz17AcB7JBSy4ZsdbAtrtwXI+gy
ARZ0KyQ3nofu2Fa286ZbTfkYTtC//Eop5leRwP7fScScK3t5GgFEVautA5SSQwxgzm1yhz2tpO4m
RJkvsqKP31W9HCQawcSU7erBxNzKgspA6DxMmXDXCMkudhm2lXwOzJhu9YwIBH8qZoFHFbezxB36
qHhKwcPA/QApr3m65K8cJfC0EksloaPFavav1Of1EZo9DstdKKJvSajNCm7SNmZZA/bbadXQTm0C
nYZLh2VXgzmIlf3G+mkmAdgYvn293Zxu/xiLcYAuKcwySuTVaqyFGjs5OneXRJnWp7Wv+uaImuzr
Uc5sMh8p0kvVQKbfujatgqLSmaI5tkiFcauN5AEVat1chnjWeaHGe/96vBPqP/oW5EsQu/jMbDPr
GNExLOXIxoPVVTzpcb4wfhBUdQgu5r/Z5Yi97ZbPyoeU4HNZxHi8PYQuNovWXu2iZVIMvdpjnub9
PD6+Px6Ph53vXow772HcbVQHp1/s81CrA5vWUy43w+LT1r6QK7oDRtv4WsqZz/XpaZaf8E9ROYVs
QfLyNFf7b3se5XA4/H26eth4kI8z//SlQQpFG29zJKwun+VISAJLp3Jrv/0urmt3uh8ujCvCRly4
GG7riQNUjSNd8tCb76W98/r1LDk91RkbuTYXGX7CiQQNXKNBK13FmAjl4U4Eg310iBDYN91sbzzr
6Uf7vyGIYKX6OdGRV0GvSU3dxUhR1PClhddMxez8V80AlZzM39yFzUW9t1buqXVOg3NqYoqsOPtW
h4XxOJGL6tdptMVYPuX0Mpatycx3tBBcx1c3tNkchT4ZdezC6uyx+ENm02Cn59XwN4j10uTwZ5ZL
RMIgqiCaTI16L1Yr8+a/f0KU5jorj+JV/wAd/pmp9L4A3PmQoNVK59OpG496UjyTMilv1P/nviBY
OrMERMrg0vF5TaC/Skq8aNFDS/F4hN9LfpeYta2Na7m2fF4TECFttHmyAyJzQkyFJWNjEd2mRCDl
Q3+w5lAnZaMCrttpQs19tZ+a57JLMU2001x+jSvZfsrzKnoSoT2/6GHtvAXkFiD9zhZSh0FPqttV
wejsCano/jscgAMDSjiLXQ8Adx3p2Sa0nuDwLBAabubKopS0yqreePfnXgqsTktBmMLHXotCetlp
lYmWDC3uIb8OzMLCPGvAzpPn/N4wPTVoAqLdmFtnvjhCP74GlT9V/1rsZ+N+7mQa8KAR9cbRqTHF
mjDv3ni2cwtpATocNJnoQMz10RErGc0tDZMespow/6MpnQg31OuE+0xutgT1qlWk+oGGk99OKfFs
du0kG64col3ajZ3/zI6oIsmF50Ne/aJW+zzJpThtlQ8eMBdNjDFVAFjondPBVpvI+3rlntn9gY/Y
Q+BNU3uY9nII/bN0iS/MIXhC87IQx3oOPmi/J0qmZpfDNTqC0Mc+TruVL6RAuEUd45aIMggJRlVi
Vt9YV4ndipsO9MWt4FbhxtuG8jU6ediSjVN5Xd50l1oYSICnovXygQ7K149w5m2BDaIrpKwE0/wg
Ef/zBBocU6Hg+OmqrWXtC3IfdxCjrmj2/XfiNhIUVWGRAfEhp/w4sf8dCg6UQbnPbqvN3NXnAV4W
uunqTgLyeUjItTyqc9Q8pM1sHqGZ02aUCuf26+f9uHuuNqcF9+MOzG4LHLL6ZJUpINzYXD9El5ot
0dbVfGOUkw57PGgrHKOiv42IND/EdOsgqWP8wO6gvwlbpAvpROEf5Hy0ZY4OuMz0YzMjBFVgnhBZ
OmicwVBCBG63Fp3lJMtif5AXel9eJ89iUoqNyX5mV8EUDx78YojGi109TaDUCISViSleatMzbQ77
iZblsNNAv31FHp3vOCJEG+/wzJxBoqzYkLE5ok/ksFmJR7Q9cmzixAFto1eS67av4dHZkbxx0eVO
fXqY0EOh82BjRkJdsPyYf2YNnec0yiOctUQNvWZnKGQN7KKI68yQZLDN5KGkod7qMtw2ON/ptzid
HV8ONVLGotaBH6B5BFxL101fxIunaS4HXkHS8bfZXEiJBDpC6uwXUq9PphIhw2iAFd2Vg1IzLkPF
sX4Rt6T8qsxZ+10i0Ml9qZvU2wGSu8SF0TDRHQc0HFGWtTlGH0opQ1QTIv8+xXlOYVaVGslwmird
d5FCgoPSO9kt4lbzh5QW1lWZVgbE6UAWt2k9Q9cf7Fq5hR0edp4+qFLkWl1dvfdmXxJXhmE9/GpM
lRvYvRLBTlWfmN/6zlBehlBg4ghbvF5EsiRMSpZdBHuVHbn3MAmTLruxoiNJwyC5dJxo4rJOv/cR
7zNT3yHf1wIIPGMz7IA/iTAoU1xF/FAngWA3GCE8E0Q7lzTnYGHW4VTfREBK2Ce3cxV4+Mu2rCZ7
HB1cAGR+9YK74C1M0WjtMS2G2kesTN64FA4w90ynoGODYTWhNzKk7wCPECvGsd8wwl07tXg6Ou04
3fbmlBJ0IA1w07OUPIKdQ9bRc0P8++TRk25+mUQLwGHn9El8K0MftjOzgj/VKUit9dCoN9fwpWzJ
y+aGgMM8KEjM7aVOxRE/I6QPXltSofrVq0G4NqHA3QEPB3iFcNtJjFZoFlyOTh4Qzl7Zw3cMWeBa
SbTJam8USXXMjMDKr3Glx7Mqpy28SwFW34AI5tmtW8IVvLQzo5uhj83Sh8zf3+DHN6mHFmYWDDj8
9GwXRqr9HgG08G15tGurwkDYx/TNYa6KtDXgLQ4DnElR44onRqmEyaBXQvcnObXfAIpEetmoU6Ni
tQoLB289wtWgkgvDtyWcsSsR9sLt5GGMvZiuENwB0qtNgmhjGLSqgK65BLYAYoxECN3J3aQxifWA
GEBmxATXRqWJ6Zeymf1hRwFgq0vc5HbzuLzq0lSG7kDuPTHMSqqKaj+jraz9vmprwlBQk9kQsds2
cWky1/M+N0e9WgxDB/NiRpQFWtMqFRHGdgR3nYmY01uLSu1qHiS98wjNm342jULwi6FWHbb5qZkR
M/PRGiJOp6p2s0Yqw06qC0z1iDR2DLeOwnQmVoiIkIsBxkZ1a2MZqxwcaNXJRZoHZHVCTrZUL21i
qzjO1QC7N2T5Tn7S2ONTaJUhwQUDAPcubuLxmkgq82XgwPoVoapp/JRDEh5W7hCfCh8Uv2wpJCWC
RLoUc61YqCHaiTh8i/ES/jaWKRcJq1WM8lpvRzbKRu6ZLCSpOUTNDnoPh7sJgt/6NHXPrZWqZLOP
o/VO5hLaU3sg6sYvoKZejwp+xK+DTed1p8h09hAUBM4rPMYAQs+Q3Bvwa75LVNqPUT6CGchjaixk
UlLMJHvJ5yYGWLkk4KPR/FQ2w7cJZf13aBHl89dn7RkEA9kRsjCqQkwyVW2pTv/Zu6E2Ac2TjOEO
Q5PIjwigcvLpe4VUEC5EASoDKYzuR3rbr1KkmXhcowE+OFwA/Ap5CBV5OMcbh9cHbPK5AFgaEhZG
mgjuFwHZ5x9VRnbfCHytoHC0+veJtjbMDkM2rsySVFqI4br+h2wIApazfuBoMEMlI78nHuGOEPiQ
/zIiefqhm7E2udMUFb++fmlnkF0M+BYYhsJ9uautLqXIISdLGeDxKqmRFGR86tDB2lZBsJKhfGo9
0nGGt8AOrGZXT233ZojAzvyiwqXc7Qib+IVUqLkfhnZe2KbqVHBKdaT6Rso8H7DC1HJEegYyGauu
pfogOVF6NO3Axv+4qiGx131dtRuV8pl7CM+CUA4dNx2U9UMZehcZ+QxMgV7DdjMuA7eEM6RvX7+7
jwm1+rYwLnSDN8fVHiHi529r2iFOAx3DYAXlz17nVW52ox2xiPE0r9jXN86tcpAe0wtxEe0xjdoT
8rPPfMUv94aP1GhX3EwXtg+bZWvWndZMPPU/v2y1FJrK6puQoG033Vm7zHvHLs9/h9W0e0r3sYe0
a6MwPKP++zzgqm4qaT2N8TJgvvv9uDu+uv7Dw9dve+uRVrVnPIWwR0ntcSULd9r6OsT0rE72Xw9y
OnEwxaC3Yy6mkJQGq8dQOq2ja0jhVtGM9q2asDz2+i2t5JlH4ebPrRG4lfhwffUoSQthMsIvyk2l
rDkanSHvzUTk921Vlt7XD3TaOrIoZBdug2zgjrHGYFIsa/kNpIGTXw3JLCTnzK0Gs/w9BrN5mQ8C
WRGmGe23mhzE8cIgKnBrapxeGnBpMugDkiDHLWhttFkQstajlES0mqY089Mu1W6KoB3eGlIu76mq
CXAZctXBmVybqj9Fy4rCabDSn6RImB38Lk342ujY0tFQ0v4xMoHEiRXHH9AlrcvS/a9f2Rl4ATdn
KiqAcHhUlrOaBEB/dS8c+nvZwpnB3m9+srW8d2urSJ/aoZ8g1MrKn5lY158Rl/09+iI135iJ51bU
YsJDDC8mmizlVcutr7DiCfGSAeQYHenK6sGiCALpKSozjdrLjYaZiPGEXKUHe8q7YhdXs8DZFzDp
VzsX6e+N13LKRuJSxP2LWyx6aG5in3e7IcPmj+RNKBpNh01n1RG2hW3qVaiSb5dolXVU7Fr20yKe
7rskEt/h3SDPUVLpziqCwBuBcnx6uNMF96l07yiBeaCzrd90tOs3pv2yglY782JTCEGLNYaJwurU
lfEHm4CP+a19HO77Oshx4ZG0PR4AoRtMTbvxcs7sG2QvYGOAC8tikLb6WEM/JlZOXLRLlE5+C2u3
uqi7SVxsfIITMboJ0XvBDjEmgaG57nTPdZg7SYiHchwTC+sGosWbQAmxz8dqnggu6I6tWewss0NM
lslDMe0M+vCv4SybG0fM6Ru25QU2h2iIRwRdo8+zYbYyMZGCie60d/ofsVLaZM5007MxGxq5ekr8
/etnP8NvooSCWaaAQKAEW3t1Oj2xqzC8E5eM1zbYc8GlRdmlkvw3scc58vPGMf/g9VyoXB+75t5A
t/DXTPMGWZfZ0yq2cIq+wfFhJK4s0HAEmaGLUuuUiwIL9k79K8ya8EGfJ+t3M5qy8HukvptdgGWZ
fJ6aPAfOKIvnGlY263VdB02pNYSDudbgSO9kpowv7NDKQ52AFNRRpt9Qb9RIHfTB6xIjOQa2NXpa
hsh1R2Rafj8r2XSBbxMA0RxYGwjumc2PYhDcjM/KRMaA6/N3nZLGUcOI7mabEoZ0oQWRNNxMZSg6
3FUs7W88Se1j24/hcwOuCgueTMkbZ2pKsXFunHlPKijyQs3D1Ijz6/MPaVW5TcSkQpsjWfOCqAQT
JVanX9FB2KJ0nnhNLmww6GD4jMGz4C6w2tpULZ5QoODa2M6JuZeF3V0Ws5k9Gdh7PCn4zPQ7ln94
4FDod6mttHeZZoRXrWJWF1bRDEdIucVt6nTOLo3r8ihJCVGL3L7SDfz0dA8GBgNcp40kU7avEeAu
gqLQ4YrpTtoov2qi7RATyt1VmeCtZREiiLJ2qI7QVvUt8+DTY5yhF+qHTblOF2t1UegJpmtmrYRl
YzXDxEaONc4+hfSJEE5k5NHVdizuOjmMrwIyF2nCW7Xze0iG8bsjD63sD1CqbSRtRXtdxFFReHOb
W6RFkxeLo0bYKNrGIXC6KcNxswBfaWgZlrreogiQnueIndLVUju7BssIPVNppv/HJ7FNqItgxDgr
rDuITs1FvR8QJ9lhOTyluYUAl4PpTVC83HdtLbgSB223K6jENhx6Pphmq72Ek9ikX8dcYJNYX0Bg
vWcSAYxu4ODgZuAEdNWayeCSSF3+hV+Y+ILQGbFHkzzdZQ6MOML+tPo7OgbzEOdt8FCnc7OFEp/7
WfAHNJ3pQowEzpSfl26okmMnqWQkVkqX6B7hbuFTOYOyWKmjwd9Wk996Y6D8yVU2saZQvvWpnAof
xybrGNR5hSQvbLcI8mc2FLoAOERi9Qc7eX0TlwQEyxRuiTsn/fyUg8L4oIXGMbXpF359WJ0ZivsD
PQ7scvBcX3ffzEnR8GcJWrd0cKJo8G3w1DhOyT8ytzoq1rIhf54DC8/OxC1q2RDgGX9+2VHQt0Ed
6R3x3Zk+3aEVzH2HlmhyjJSwukUSTkJhGlWot6Syo8vTmAEq0tbRXtKkAaUp8zn6VsMiVHax3Ef3
GmkjcKws/qOnWwSB7exkri8tK5leZlXDB9uh1jEQ5+SydWsPnWbuu1Yyf0JqVV6wWmlfMjSaz4qk
/FGdSn5Gdyf/bMz2klZltp+HOh18Mt1iHEyKWcZMstY5XLqsDg9LhJ68D+JOe2idVjbgdMkQirqa
R991Woz+CBESXitSBmXblaqBFuMg5dGwE5UTvCsjKslDmjlC2ZMXTwwb3vsY3pRFTiR3KYeDANMv
UnLTMrUD9IUE+xwHDWlMiFjE79Hk9ZFnJjoBc3SYXwxifsn8yxFq8b/HEvVCZ9YQ/kZN/M1U9pOD
DjdnQl5qZt+00DS3bnCn+y7NMtyHFmvTZYNZXRbRvCPS0sFEeZ/BEThL93Sy5PZVaqgXuJeECBtF
u7GpneGzcBDK9HkWJ7elyfp5VqWj6Oe2oQ5xJjR1BiSwawOt/P2cyCbwLHnaXoucEyqeNFyMtLg8
urL9IdNy9aGRnXkPdUw/hii1uNbJtXNdYKm6UYJqpzUoRzWMT5hY7ILUhqsfWY2ySiQxjDsjKRUP
nIeMNpu5/t6PVQVeVetG50dC1h4nBDHfJruMVd9WCoX2G2y0X2lNhCChJyQ0wl4kSnXnVCUhXHEw
kTBFdgF1GHK9G00ZEgvWfCNJnmJgZ4HemEsfrUVtNDy97mOHUGrFMl00oFPs2rGjvcXziKZyTtPk
rpnM4E/bFX2/Dx1zusPBpb7kEIx0rlCa9N516Fm2DuwzG8MCTC2+f0vFsK7kNCPIpZ5eg2thV+Bb
spOSsgM6KrqFKwtTmHBbBGlc/w3trqS0vM4GUxyUKEAe+fV+eGYO01WDdb5YQ0EIXhWV8BhDOzDr
1tVnqfdI4e7egGIVr8nDYJfQZKObRdjL14OebMIWpBNoIaCvkLX19X4ftDESFOxHiGyT8mNgJe0l
8jzql8raqlVPC0jGslVs+mQIF2Acq5nImUo7hY3FtQvso/xASPUbDQvlWxxEyU9J76kgjRCHeHqr
4xNkWQInwCaNm0idlbdGVf6azRJhO2nzN6O2pvfIbLsHGgPzy9cv5RSPhhIChcsgSApvLPPjSf4B
ySn7O6ut6srViFazDnPY1SPxFoRu7HWlnuIbJUFH4lVKVWBk0MzBiM+BGGlv2n0ELoaf4+yWIPvT
jkypvrzLh0rbuIR8KIU+nWn8SLr29O0dExRmrWUpWA98PQ2t86SnvwSY8d/JyKHlktIevFikHlqu
JczpT1glyfMwy/gcoeCmvCkgzetuqKDWIyA6q2HCKoRuHuWhQvgw9nglHjGjpHZ3lkujTizmHURi
XIoozyzM9/QKxjDuMung4YFkV76qZ3SPbAny5cHRylnfmKanQI9FRg7o3GIvh753LSjTra6wxhQa
UDvk+nFIFJouWq3v7cgagFky28MMcPB7YCI36mkiOEho0d7Rad6YGyc7xvJLcJ5EHgeaq6wFXCSE
SlqG5pVh8lebTuhONdpDpEqXYRwqB3UQe7g2R2vCB7Oec3pq2dau9bFnrz49v8GEHWXoOv9eXfsC
ts6ytZbfoLbj7RhCeMQiWTVfzVC3SSQMc8WFO0LtYMl0m0LsYUZZIS8FysP9wi3x2qiYj2MRWBdt
GMk3jk4TMgA2u25Go9/HRVBjqCPEIas1ok8CgD26aTIS/pSk6VJv9izx0M9rkr3pd9R7u8ALoZQ7
jMtLW72ym6Z7/vrFn+5UKoxObIu460Lvl1f1cpJgTNk6BvVM65BgLovB78re2meTXD/+96F4sYum
EE4l9JjPRyYuNgSdxyjpep04YSUzxb7q0IBDXy830KoPttfnT8m9C/Ym65hYBL7m57E6S5rCuiZq
Uy5mHHLrcaJUQ76SN8rgI0m2vLJ0ChpfWC3tBq43hO9GgqgeFuaoLGZhklg87ChdYUcmhitXWX+c
ywz9+FjWL6oG0T+2+Z52qOj3eZRLd/ShlPvQsYhiSeLqQq+HcC/SvM/wYSjko2ZO9bEgXOSa7Ldq
iz1yun5ApyCm8W5hU9OC/PzABEdPBErS8EqtyXyXoyIrPKyXpPs0gE2y56AepEMm2h65MeBZfMHF
GM/KMatoZPAe0QdjCljrVEz5cCHspH4YQrs6KIVhVJ4YdfmiUmx0BvVoRTkWJJnxrHaV9ufrOXJy
WtMyICOI44xFCByyOq0pBxvS01OsfUjlu1XI7r2rems8OrOaQhh1QEjmeGvzOTsowCnLYFGYrA2K
yeboYp2wJcixY3cva4F+iQ3sz47Z9WtOxfxN7+xqg2J82jHmSSlx4e0hssJHdIVpxCXGh2B8BYyI
tLwgDUG5qBrK+R2cFecySPXSJQ+v5HIhYUQ4LYY2oxzhcNErDeqFRNpC/ZclsVoybMFUbWy+SOfW
Z4Gm40A5Zhh8GjFj1TT7DwvxdWNlnilXVPzfl8fmuDm17TaIQCwcHRsOgc//E56iebKTg8Q2vYTu
8+UUjZAWckGO9D4q5wgj2iEa4e/0tfhOadEWPoY3PVmIfQVFZg7tKSDLWsENlZsonIooqgBbvp6V
5z7Wou8idXMpsNSPxKB/KhdwhjSlYQXPfWrs6zbOw++TWmcuas7o2Dmt4QVprt+WOKvdTzrMT4xk
xLXZDO0er6np9eufc2bPBvIB8gegXFoNq420n+NxxMktd4kvT16JB8cnPDSDn3LoUFx9PdYpKAt6
xZHIl6KFRgdA+7yxTHgJsDTYWEInEH4Um5eI60g+n0ZMK9oCXDh+ZVri7WRjIZFnh43xl41rNS1V
E7q/zta2RPOtd4QsheOK+4xbT0n+lBg1lRM2NNDXORqrORlfJnqadwTC9L7SVvphjgsaVFKufmtH
Y9ooD88sEm4RtLf5B8tkja5IzVArhRYRwqnAywlNybgw8NbfWiTnvvCC3SiUIdBI1/7Xlj5HajQ4
MDe47ZKBZLeP6qQuSaRaQqRXXOpPaqV2mV/meXGg/Ulwkmbzs8Qot9Gu1dKM/0HnbEsLOUyAlfOs
9r/+MmdeBcc4aTw2fAfq+tWHiXpbhlPLhwkNIMYOH9YrM62N49ejnHkTjMGbxosAsvNaOIzaaLL0
mHSfycYEah5icvKyBG45/ggbq/zcA8Ha4LamEygAU/jzTLdLh3axwwZIgIJzpWOfF+J0U8xPXz/R
uWFsdCUO+Aa6yvV7I5gCA7clDL2c4czare4QF29vBXGdeW9AoMDlTJ+FNrucef/sWGVUqnYXA3Qm
ZLpiBie3viaRrg1dd1Y2FsWpZwbcQi77nBoMRKd/VTg3Bt4/Ec106C4kdffLlYZCq7grchxNs1LB
JHDWZs8uSutG1QhaTMtCcoNQd+7oK0peLw9Ux43TPQhIYFtgxJlXAWGfH0hLmwbe+mBTqsmJUJ0V
2II2Qb+jcyW/q3No/l6YU/bNFFBCHhNUzLdVQui732XF8MifRJfTYsIFeDnJOZnglqBI0lTOrl0D
GXmLrHBmXqBZXtjpcKIWf/HVFwtjkEP4TC44RnPsVWT5s7Z1yJ/i47SZQGrZyXWAe/6oz6MQ8uJA
F+0bt5AbHP4HgUduNfcemcsYo/Vx7Fm4et0mZRvdltjmZh5259ErrrkvsyJpngmSvbXbLQtrtcWT
PKktHgUmJcU6+acYygZmq46FEinND5XeLW50dfoXO+d5r49TfwGLxJeS/L3juu3rwqkOowLW/PXC
PAUekVJwGV5mCTzSk6u/wJ6hpaFfo8w1ZTjVWebT20ruG6DhxyKcO3x5cSdNhmmCFj++pbb6oI64
9NjNoP9t5BqXEbhqvlmTD6+kWr1RM57WqWi+4fIB7/MXi/rzt8Pn1jGqgs8mSZBgu7a0bzBTda4y
TRCJhDbuIGWjvdHoOTMorvusbUQTxK3oq2k5V8XQGj22S20ws83jgXWDFU93qEU5uXUgFV5JZ3Cr
6jiBV8noZUqQdMOCRe+6qo6HyExVvW9rVzR5+xoxbZ5KeFE/7GrUb7F6xBMN+zfnl2lGuMuCuaiK
Wxi4XiFNDrJnM+qi3y32LrewB9SFZmRNr71amC8bU+bM21lYKZBuoOtQIC3//Z9ttob+UCdGVbv6
APOZrZ2Uv0zR5x+22oQ5p5Sa/670ZLpXpFC8TLjQLbpzPbe9oOoMP4aor16UnOKJ31C5XjZBkr5j
x5hjbpQIXJ2//r1nXivzG0IPZSMo1/rnllnfSp3Mzy2tvNs3gRRcS1GufRem1b/gnZ9uzNjTrRcL
DlNR4O1QDeDO//n1ZAjfFinn0kCQR4rGMLoNO8CNHvrkxul9bijcW5a2F9dfJIafh8LQG0xQA7wZ
ULb7eCc6u8pOht2Epe3GW1wwkc/7FSQ9GVcV6tKFF7K85X8+utqak0CFUsM/0TM4gbP6mLEYf8+a
Gl5KjjxhAIwBNkVKkkk/KtVwNnaqM8/KolgEfBQq4Kir14qbV4bXoYxni9LUftgOjlfoRbpz9CHc
qL9OSboWDDAoKEsRSWNxffWxiwRej76MFaSF7Vawsd+LBp3hEoCKuW0qNG7OKupKZy+swBh9i51p
vqgyEzN9ScIDc0cFRwYtaiIJa9uc3qSZ21HoYojXqMeQjEOctsO+9p1QrQNPwjr1Z2UmRbMboNU7
BCRQd2/sMGcWLg3iRXW+hK4xbz5/w4okegSwQeWmwoieqUD7q0U+e22QSvgIp0T28jlJHr5efqdH
POUR5E6u+9xmIEd+HtQOAfaIasG9pS4DvwKM3GnJKP/3coxh6ArAIUUABr/k8zBC6UeUgQ6a83hS
kS9M5oMpZrT1CFXmXUxr9oivJiJJnXT6SjZqJm1CrvCCAWMmiTsRpdTCcpT2c6vCVvr6LZxuQjpE
KmAqOmiLlcFqpdqZTruqkpH1EG3w08wixAi4EnmTiaXrrsvM6PD1gP/j7DyW60aydf0qHTVHH3hz
41QPtgNJURQpUnaCkKHgPRLu6e8HdXeVdpKb+wg16A6JFJBIu3Kt3zwTn0ICVhfxOJsyEBeW4w5R
MN+YMDhotnrkqj2i0La3w87B8lDr0WZvm0QD5IIIq1l1Y4aGcxCaqBeDpjrLEBcNnHBTtJnzOVLz
9E0ctAKtSpG9P9PKZViOtxWm2YL8ReFhUUGQ+oVNP+w7BY/VvKyNPQJz9kFXQVSwiTifiY6jBGZw
4+L/bNZXVjYOh6bFixF9+fAtKFf7FQXpc9C3pzpw1MwYKUaJyI6Lr7TV5EqhIT2so9mDr08Fd9J1
vqVVlHyKrGp+LFOqwAeP5EywTysIKPu+FOKelFVeHoLAxTwho5wCSxTJyg9K0xnfwTi35s5tZ03d
jjOgfo36w7czXfk0oiSOJGPAPMO4DYDC8YAPNdA2tVEVtFJ6jEb6NqPQNFnjpU7tdA/W14TSGI0H
rbGHm9pzOmvXq5XxHTVk+/ByW57u1cu+CYrsZ3xAke64KRVqvMTc6FC2YfUFjrL2yhPGNzhD3Zmz
9unmwosWwQ6yptTX3OXnv5xKSuTEOf6hvKgZgq2mpQkFX8oWL3/Oc28B18QsRZRnKXwfv6XVgySq
Oy4/aRsxKfrC3Y8l0s8vv+Vpp8Grp1YA55C5x4l+/Ba9L1G0sLV0G0dls11gkgdEMMOrVre+v/ym
p99DeQAtJQ45ao7ERMdvqrknL6rzeMSmRfHKMy0y+kN7VojtmQ/yIJHCXCUaIqiVdv4OJypDqwO4
uEPqvY6rcXgMgYfsmhbFpoGp+SHMumQDHxf7ZDFDgNFEv0N4td6GRUPVE2GdV1kYIwmfCufMGf+0
cS4hIXEsCiwwu+UaEFUFLQiyDOKpWX8P0kxH+7I13iZu2n1+ubefKTii4EG9ieh+4ejLC9NA+Ict
JFU2qBJ2LL9ZSzeJprdXQD6T/ZCMWNUrnGlbMLD6LrCj9kG0TfiewFn/bY0ICn1w50GaaEjkgRY7
Hvqk4CI4UCfiuAODYarzeGnrYXrudrsM7fG2TpToce0G178YK0tzOVTEFKQ1GoyF3qTvPIKATexS
nUF1GeSKqSZkJFDLT7tefDe4Vu4Q8ei/vtzvT0cYPDRsCwph1LZh8h9/KhRmuI4cWZAd7PgQTVwV
SWYI5Pnrc736TIaBb+Q+xEkG54KXHr8L4z723BzrQjcqcQKyymzJ08dZp73qS6tApzeyrB9ZOTvx
ZgliXk8Tx/M2UE0gUyYWtVh1qT2FkLl1E2f7ckc81zq6YYmaf+Lz5UEvJiMYtDbPybIIwq8eMUZf
h/f70IGxfEDRvblK1F6Nt6EBXQVgTugj0f3WLVz4IxMXisvQQHPhTLOe7kIgf0HWU1ogJGJlHPcZ
nhNZpHRpjvOKyEC0mfmljRL37x5FIKsBM4Nf53+XCXH8Fm1MOpUrYLGlIqV8rbK4fEUlfabab6ln
km5PPohXLSS4ZRMnWS5/ENJXZlWAdtp6A258fWKEPnf2387YUpYA/WovKhiIPcqFkCJQcCkc0HGH
l1BdALNCtrtxnd3Lc2ZZHEcLmHh90aVh0rCCnyS648yZxwDZ223mFuO7Oo2NdwZyZO8do1UvQT/b
m9BWm4sRZfathaT974+aadiA79g7ft46j0fNCkKcdgDfb+2BzUEoXuFXroA8PLbWmVF7cikCC8KN
lmFbHDGJnI5fRb4gj5QWGRFdL5HdyjeFruFOdRURKRvdOTFUwElPe5bLF0w0/iNEkgFB7sAm79bY
gXBHxzJiEOjtbUmjqSBQCn3wtlY6Yh8x5kb4xhY5/nUTMLIvWUN+bOOWhvk9DkEC+pEVDl/mzphe
UTwWfo0Sqr5FVkcHMZ8XHDFhZU0Q/6l+z8B0vLljM86Acs6hJt6CfLA7eCO1at3jJiHMDZQDwFrk
QTHeirSpeYgCvbO2ZjiYwAG6AZE7pxmm/Mp0dMCZBRveFiY2QmxqqODI3A04xuyLzkzjXWSX+k2r
eEGCDkjfvhKoPaF+X0TuYx5N/YVdjZmCz1Eyo4MPmhSidG83N4sqVYKg4YDXotcII9pSx1e+JE48
vPIiAH+Q4GODZHsY4p0tBkf5XCKQ+CF0Ah07vGb6KJzW+B4mpfK5UmOr2MBzj8qN0FPHY98Vyg1W
uQpG6+ZQIRZIRFJf94tYz67qO8Q9YYehxpeqMypEQF0S5XJWo9gfTfSD/Dy0o3lTU4NChLSsIPpj
H6fulFb3PudYDfCBEMU+VrjfmhtVqPhYKRPcrTddZLIpaEgkAsjLRxyRRDbZ9l5YNTZTWTIj4Yxo
LcM0YpmeHKijVp/6vMx19M7bGZGxLhkfwOvq5s5BUOAdFgx5sRNeh1cJmNvG2ZQg0OsdVBdKDJY2
Ib3UwtOtNsNUifczzoYPCKFTV06quisOGbMkBAxYjeXewz6xvJqrhe1WzUVO/l8gLYs9Acn0XY/o
dr9hltnWDkllqlFNY2NwNRYVsnhcHvVxZy8kNWjLc/Y9mduRRYSkvb4JR1f7ZGggTjahZ2EwBIJK
vBdePqvICvZEdSR+UxcPs6H8Di5CjPeeKur3qWmZ4PpAQTFDuPVdk5BXtW2ntWCpYwKWCECU0d+q
HWqL2yJymoUo7yLCkU9RtXifpwhIsJ6iTRgMzjvUPZJya0See1NhY3Ft0Js8zgkXPzmjN+f9DMER
K9x6HgCQZ4s/ARPRWfB2KV5mZYmrBllZtryXt9in0MBFtmkhdZGN0ZbrxfHO06IU5VU9KbMcNQlI
ZF6xY93kl7U9uCAgZnunp0nvo7NrbA0Xwy7YoiRPXJBRGtiQDXF0vGeL6N++3LBnzjFSkQasw39L
dUsHMziimfq4ieK5WrlvyiIb79tW9c59/vIY6YjhoroUzxY6B+DI488nEaLnaE/mW2Wg5jDMh8D0
8CJWH6zQOjiF9R4kz3Xiztt8wm91MgFE1KH6psn7M7mjJ4EigGa4uuCvgXtrBK3HDdH0yu0GHe5Q
YEzBVw8/hl1Rzu2r2sZa6He7lqlIdh9BfwJk8jLHrxrMesiI/xbTgMrxKyMLflSt89uuAZTTlmIO
OUxoIcyu47eY3mQ5LaUcTCu79DCYofkQx2145u79TLcBalkU4BxSTFTvpLfYI3fMivxIE/QpNhnN
fMBZbBEcdc7coJ5OSNBRS6UMDM0zSJTGoCLt4Ie9tVwWRRo70yGogMW+PDZPAS+MCI6UFOPQJlww
7scfJHAkb5MYI3UP/Q+MigryJttZTWeA2wZG9Zhv9tE7ljI6LkoyDR9qg/AEZPeQLBLvtbgUhsj6
M+vkmY9nkYDGI6FCpl8uX7RRnZlNP6Du0RT2Hiagu081RHfOfPzTsIRNn6CE5CQ5yidzBtCfE+vl
Yrs0xJgJjFF6j6RLt4UdXh+om1o35Oq8O200MMAuLHhputJFCJdV1q2jZcm7UdT4lpEu9x6MzLM3
5LmH3+8KJNUpynmL/gPR9vEABfOYNElKJccLMRlR1Y4g2IOi8nJXPA196WpNW7IjS2lFngYmsKxZ
ZCQhtBp64hZkTXRguXIQxbF5N4/W9A4EIeJRGMBucjLely+//5kB5+t+Zm4JS7kjHX9lqtcttpwk
bp1Mw0zOE8ONmmXamdn+zOoFW4SfEv8tuVdpj7BEavdDolWL1U2DMA4gO2gZ9UUWmMW5ubWMy/FO
D+JjmVzgJAA4PnEACMqS47zmMuH06m2EZ8z7ZPamdyK2ogt9DrJbIbT0LgzCGPMK3f5g9qn1UPdc
ll/u2p833SctIekFDGDxbZFnUERdSg1igHg2smLx1RTM6scoFd1XriIxcC+I8u1mqIfCfYUgmPFe
G+okuurteMq2OUZd9wGFmndaWmL9V6RC3WR6KS6nzhmjfYbU6DdEa8GT6uR4X2XeVLWHeR7U72k3
YIhK2EpSPany/IcbDI2+K8OSfGJszva7l7/z6eBSZwHVSKFBW7jb0hTqEnusNFCGW3Rykx2RhYk8
YaJ/1CCNnHnV0+sTZHSEXLk7AVZCCOh4tlpkkCG0dLzKMGL9qlH12d1USWneuAZ1swuH/wMZPlj1
OTeRZ94M2YT6Kkke0gcy+tdu6gk5GGyFRn3o3hcJstfYarQHw6mNz3qUjgczqNP3L/fs022S7Ble
Dowj+6X6s3L4S8LZmLWWGYSaqzu3IEaDwbI+IOZlvW6DeCaSSc8xkJ8q5C06uaiXkr+g6MmwHndw
ypVHzUzIFGmq1fe5O2OPrEHuNA516ArjcgqNsMGhzVDeRroHT9BNq+ze8QqBGVmXRbfxEHDZKSsF
QS8NAOl9iqD3zsBGtAVpgAzuJYWf+lvZFs3baB5KqoBWFH/Cq8lDtBQfrtsWzjMOjwV1JIywFLEx
hJJk+yos0/R6DFJb2WAEWcPYElUDDcxVcm1nm2BndtzCzB+KM7XFRYITtLlhU0UAt26wKI3ndPrY
KI0TLZjGQFyMIVHKpuCufo4Q9WRBAKhg2S95k8UXSo41Gws7UqwLcSWb2/aaPL+ArIB1sglPYffy
DFlQGkdbDBkLd4GpMmiIDnjL9v7LDAlhW7lq3AtS2k72OtWhhC3yXM0FriT1BRfuEAKFo98EZYow
4MvvfnJ08G52c4IX0n2UraW5AuVLCWFRIp0CKewKIALG4Lpn/PuA+p9v4/8LH8vbf39M+6//5c/f
Sixr4jDqpD/+6031WNx3zeNj9/pL9b/LP/3rV4//4b9ex99wDi1/dPJvHf0jnv+f9+++dF+O/kDO
IO6mO/HYTG8fW5F1P19AS5ff/L/+8B+PP5/yMFWPf/6BrUzRLU8L8ef54z8/uvz+5x+EP790+PL8
//zw5kvOv7ssvsdfnvz+45e2+/MPz/knWyAIBfBCSI+S+P7jH8Pj8hPb/eeC0Vg4RwtzGBj4H/8o
yAdEf/5hWP+EHo0wBQKyBmfj8qO2FMuP7H+CP+IvF7ga97CF3PDf7z4aob9H7B+FyG/LuOjaP/84
nhiKrv1MSIIrOp6MbUAqKY09+wKejme9afszybNTz5WgSijf9jY+A86+s6IsIpk/TR8i3R7PME5P
PV66WiSOkk4D7kn7iIt883awZxXDvxGS/S/D959u+rVbjnfzv7tl+ftf1ig5iNTFk9Pe43DSzneV
lnvqJoLyom0g1+T6xjTqLji8/LJTHyMdxi3lsWQIid3HFoTAhsRr2GzAJ7hnbknH5+HfH7O895eP
cRAohM06kU/SKvO1pg1mfj+o8IavgQ8Xow9Wx6YYPdXV23UfJO0ylatCA19e2GeeM16VoNHEljxj
dK6CuMzOv7fSv79IP/4iFyav2gnDwqm8dYYrm/qFvq3SVo+uLRQF9NcaBUG4D21dwKfldNTqg1rg
7ft7Zay/G7AEtL90aeXkbWq1E54/YYjeKhu+TwrnRwW8ERfPOhx6apKTo1yXQ6ile6GXmNRtlNDV
8zMcp1OTRqqdIh6a95k10AWUNLZGU/5wrCE+830nHi6DgwnGyTBNQPHwIHU+quVUboIey9dV08OR
9obMTWK7NRprnxpx/KhyNlwXyHafO9JPNV7aG0plAHpINW2fdU6/BOgmvgizs27nkXn4UJKSqtJr
C0IgNpV7dVT6ZmejE/d71a+/ppaseKePoYYNecJuUJoi2ZIHHtHbrVlKu5e7/8TeJlOjsZaHTCRC
x8+5wwZvnTyvxXujnj31qlMiz7mbQhSL/x0SHEUEv26kpwZj+ftfFsriilpA8lb8opwc+7aN26h7
n3ed8uPljzn1fGmraV3y6FD0XH8uUWaeQhOnaEoJXI5ffv5xfPj3aEg7jYcIcib0KfBhWM/5YWi0
qt9nw6TFuzqOzHMQ31OvkfYTAPaBO6BG63ed0LuLAi1SdY/xD8IGVczdcOW6ljaNuuzrwBhz16/0
dH5Imyl6U3D5e1jVV7KuIJRpVxuIcXydas4+axvHuA7NCWJoarnpeGZEToy4TBGM3LBKXady/QZ1
lUuFasEbnO4xWX75I049Xt49gnhS6RzbRy1JHzdqMpqf7Lms9useLwUWonfK5SZn+33GCHRZmO9N
tNCqla2XQglM7YspmxLXN9seP9hsckegT+qE9ca69i/d9st6Tj3Fqr2R3kd5qy4uK80qhn2TOPNw
u+4F0oJ29MloNWW0fa+N4vcOquK3gDLqc24Ep4ZXWmjO1KAyCZeA1LrZxRfdbACuidJ8OMdWO/UC
aYkBLq3tTm8WG7iwMi/bXEdyPRFmc+5sXk7JZ2IfOZ8yhSg954gq+HUwVc2Oq7rj3ObK3NtXYRfk
6X4M0fz9mOWu8RlxxaE4s5NL3Me/tkJLPrbHMHBKbNf8MnOz6oqaeIBO35yiO7anPpKgGVR01CqB
p9lVjhLZHDpc8gejvO/Vzhbr9jA53T0FNrr2qRLgMY50iUHxy3edzDgzvyVM1t9fKS1Qq+/GuNZr
zzfUuSn3M6rj3d4K5jm7qCDiTW/QwSp/VIo55Bfm7GIFhuaMXrymBuImH7F6RRRj1UqQc3RgzK2q
xP7dr5ygNbb27D1WIwXpdfuo7BydNRRxpzFx/EapBj/sNDPbhIYbfl/Xemkdw8e23YRypB9Wo/vJ
4nS7aVXlHDvpxCqz9ONtCHREkeAC7vlWxk1mK4Djog8UN1N7ZpadWmXSPoGn4GTpY+P63TQE+qVr
No36lZwpKw4SqkqFIxZVvtFnuwq/VTmI8JXDIu0fxlBkTKLG9pHkRtuwqvU2R+HdVFbu4LJj2WzO
KUyuBv382tL29oTFMB7qym7VsMuihHbgqXAjxtlvMcD0Z6iwG7upkjN70IlhN6XDmbRWpIyEqn6i
k4zXOy3ZBVOprzubZRVobj2li7j+7OvcGzdqpH0oQvNcIHmq6dLJjDAl3gRZOPuhM3WvBdlGjuc6
0pJ180bW9ogSge4E5r6+QhXuEmWYdIcFp+mvG1ZpNRtVb1VdytO7QDcRZ3DQgMlxDVr3dGk1g2qa
3d5hWHHliDCIFf3GRkZ63T4q47cSVWlUpP9mv9bwWW89BId7y5wPL7d9Gb9njmNTWq9FYEUzeezB
HxTrkWtn2h/MLq0KvxvQ0nz5HSfmjrGkQX4Juoze6YskDQbfYOG+9TpAwZpZpuuu47ILXlcQCg14
4fkl3K5LaNNil+AJurLt0pLVOsQmccEVfthm5ivs3JzXYLtWNl06rDmoA4oeBrzLMgm0bWPpiKtF
Y3ouZX+q46VFC8qwTZWZNE9VxONV2oXdtQAUvm5RyfYY5EeVXhMJlEMRDu29Mahu9sZqXGxB1s0b
adWmWoxVS6+j4BOKeZtW1qfJm84Vb0/1jX48Ka1EwVvXDfp9nUXaxkASalN73jkfg1NPl85fPKJN
SBVuT88rnxqd+K7wxmC3rl+kNZsC81KU1v5P00291jdWb69suowWMiw3EG6EopI3kDTWl6e3qztG
l6LwVO2rIGt5OvbAEZTRVGyAAifrZowMBI+gPJaQA3i6qT/WsZkdEBpbmdnSpdWaIrfhxiEP92aR
g3z2Gm5e9rguNpBRGWNnOEGGBuTe6pDIG7Ve32hV8HtmkX9dC2Sh9xxgQFEaqtgXPWbYQxQ/igTP
41XzUa4Zt3PTQbwaxD5PI3ODd8MnpW/P+RefWEk/PQx/OTyoRTfGBI4e8wwQme0Yf2lREl3ZcmmZ
1q03JkTCYp/YHqZeSZxtBDjklU+X1qljJFQrFY+me0J7jQOicQvrMFtXopIFFkZh6gW1YOHPGvXJ
zVyAQtwpneKe02490fMyXV+vRy8XVdj7iB9B21WMyvKrQe++rZo1cslaiwMdkfeckxVdxCuEc1Ha
S5PfAyT+NeFlt0bRBJURTpbwO8/4rCX6XWsad+saLp2qqFgl+TQpnR9Hyg3b46dJd1am735Can+Z
7V4M3U8rnM5Phsjdich6KNOgXBenytXzIm2VxnOFwOoMG+Qsca4dvVbXTfaf4MNfWk5ZeKja0VX2
wGm/x5P2QbfyM4DMUxNRWqVuPISAlpXJ57Ftt5n1NrI3U2uco8Wfer60TvvQElFqNp0PlEz9aHbs
A5sWWvWZEPvE42UmnqgzXc2CUviA6OddOTpfoxgc96rJKCubIm9ZO33cCN+aUKLHhZimp+cqr6da
LgW/XmGbcaXknU+133vttqH2OlOC6sO6pkvnKQStrumamOkYBRF6PMNHx43XnaYy13Q2Sy8JAL75
jdVj2euOn7LavV3X7qW3fpnp5mBiTWXwbCVpH0wxvbbM3/M9/mvXkrFQ5RAEYWeE3V4NFGWrJMF1
PKsr8wOqftxuTUOoeFZ0ZQ9Z9E0+OZ/cBtTfuj6RlqgSEac3eJD6WVTcAftDPjXar3u0tDrNapjw
pdCUfTn3F82gvzLPMaSen95QrI87pJqszi4r7nZ2Hl675egXTbCqzAo25vjRECPHCMynsq/ydzNY
qcR5v6Y3oKAePzjzkqaaUwbRjNKvzYhV03yO3H6qO6T1KDDPg3hndz7CX9rDPHW6nwjj96z0/ju1
AQwdN9wogrFIYjSGWgUogV6kF17gfVzXKdKKTLO4RbFbVfZWTHSrqPYXEMHrDjb81Y4bzsSu60zl
SEYmEbH/1lR2nof5wbqmS4vSbXunM61e2df2fVPuMHJbdTAArz9udhRGtVlHU+cLFzDHYLQV0ET7
YV2rpTU5UH/HMjho91pUXQwZtf3aSLrdqofLmK5GQC1TMh7uZtatIapvsTk163rFldYlEDUkkF2v
3Td4D2Az+20U/dpnS0tTG2JUaEeNtLFuqNfCDZOr2hztlb0irc6oNfuMeJaJYs1oJqrJOzRVVgVY
T0ScR0+YKBiw8kcDabStaga4TuhEQPFh3ZBKC7QacjOgVtP5oVl9UYb+A8WHd+seLS3P3jDUxgav
u8eWxML8E88FZHrOqSksDXyaHkXD73gVNVHvkI8eafg43uIdcjX2GA6va7m0QpMc0LkTGa3vYmCY
ATjcox6qr+xxaYUK7I9sT2BrjMb1nakgOtpEZ2hlJ/pERlc1llKAyc5xGofHvR1yrdlqZvJjVafI
4KqJikLr5l0LwMD+FLbjVexY9+seLa3PsekCxP2Uxp+0bEDB0oH3AzNxVZiCE8LxTCmtofB64Ds+
JaR5V8zlDVTydWV/JKaPHy4qvU0xX2/8EvgLdvGiUV4pvTq9Xdcz0vIcFINdEWU+FPmn78jd342t
+3Xdo6Xl2XHwRJVdtn5qh2/HqrpU83zlPJTWZh+4qZ3AHfNR2oj2/RDquPgU39a1W1qc8WwGbYN1
ue9FMBPM6SZ3z4Wdy6A9s6fIjgSDQj64x/TMj/LeEpvGsZPXNYzxzYDT/Tk3sROLVAYzWWkxFmlp
NX4WG5+zyPygVOnDqq6REUwjiMfMdoKG9d+3F33baButN9eV6iDoHk/1UI+suDHg/4N6/ZD3SrEx
ler9upZLazQa6yqFN936lh6bOCwbAgGBws2idLfuBdI6NaMQyoqbMSVH5S5GrTqu193FNVtao1ls
1VyYeXQweXedGr8JDHtVGQrf7uMuz1Bbz+t+anwjyHVfcfXuTguHeBXSF1LR8dN1KHFWHzMTA3XG
faGpfSzp1wHG4OoePzwfg8WsKmr8oq/Ujdo7h3rA4GPdaEpnaNdgs2N6dDnbI3LO+qvMGtetIRkF
hU1AJpI6bHwnCPFXnadXXoP96Kp2y0gnj1mijnra+FrZ36JQdd2o3cp2S6uzialO2AO2663tfoi1
5i5L63WXOEtanMFo5in2O41v0zMbDxD6pp5yd7uuT6SV2RlJrSQl9geZg5Vto6d3iK68W/dsaWmq
KveswlJrP4wNjA8GEhV7oSr2yo6RlmeSeKDSsGX2DQ/Goyts+22GTsTKEZWWZ59YdgDWrvZnr9G3
WmvecJKuq55jAnK8PIVSuKhLlEyXEu57yl47ITG3cb0+XVUFQRrw+A01eSxXEXnlG03ifsYGarwQ
uDpcrBtZaQcA/KtijlQwsiF+FduC1JwfBGa9rkoBp+249VMqhNsgWOq7SpuicjtU+Q/hOcPKK6kM
Z9JyyLOYfVd+E03tDoGXZJH4sw6rekeGMznOOMKYRHYMiWR9q9qg1pFqX7n7ynAmJEM1cvxF5bc4
KXYbDbOYL+k0FuG6XdKUdoQxbuxmGOmbMkrKTdzl78ZMW3eiymgmSNNDrjiCfi/c6mJq1faAolW0
blbKdPPe6PG1z4bKTwJr/qCWQXhhOi7O3euGVdoRDHZhS1/U5DysrdqDI5B93VhBadcrXyDtCpT6
sAqoenregCvbNO47NCDWZf4RVj9eUk6a6yCYm8p3zO4+Dtu7Ie3uV3WMjGMKg2kwsiysfafwPhfl
oG0iEy/QdQ+XTtZOxZtqNqzSZy0hqwz0ZXHndvbrni4drs2ETCvuTqVv9RPOgVp1lRbnUEw/Ly7P
XGgMaSXV8Qi8ztVLv7dT/BepFidsB06MhzH+8ogv5tU03Iu8zS6N1sApuIui2nqA4ubUt2hUtM09
DrD2RUpdsrxI0sK0N04Wk4wPx9pVh81sJnXzbkArS2xVHIbSL2UUKfXWJrDUMdAk1753KjEKZNrJ
kiGqpnfjJXodbuLrSBeggFwmw7TVVLIJHxWQvdNBM5LW2Rm4v6JRlsWYEoS1F7Ww7fRZHJC9GOcd
BnpG8XlEhia47UxbSb62Gjx/3511r/ebke/dVd1s7VEXtNxt4eiom9qTE4qLUCtD79peRBQQP5v1
e7irw6bX7eayittm9tXSc6fDkGe9uesbM7T2vTOYpLCzqMdwMKvyknjWQ6zMbWLD2eRl3GivsKFL
vMvM0Do8cejtYYtTTX85z0p+0xS9iper2uMSmgRNMN9nKEM566IQGVqDs2bf91Vf+qkbiveNW8/k
UAu3Wzf9ZXBNXcQd6HyvxBJRKBtLT66jOVzHuUGG+XhPUOk5lJGq0sejLcjx3hsSH/vueGVwKaNr
tCLWZsVIKt8Oc2vc6y1qrxtHsdJ6t2r5ygibLq+HQIm60qc+8GOozCtLQb9l3bOl7b4SA/5Hk1P6
keoB3+laZ8Th3Ev0H+ueL+32PSJwRi/0Cn9ED+kMBx1sSpsoqa8rgT8RkBgcSPBF3hR+3IzK1zwZ
jG+NMiQrd04puM9HU9ipMErfRmmPbKeCGYXhrZv1skmdYQYTF6is8iM7fwzM9D5w4nXrVfYy7qlA
jplOuy0R+K2XXQXW7wn5/FXKW0j9vxbArR5Elkbm1Mf5ZtygGINJQaaVK/tEOsAbNTTslGK1H+pJ
shnT+oedNOsuOzK2MYHW3ReOWvpiEtUNxMT4Au/gc8bwy5R45hyUsY2Rjd05Au+tHzapeW1yb4Px
IrpP69aR1C9DVWSaOobcdBDH2OCfmOzjOF5505HRZJUzBMkcEiBQAWq24NXsbaUM53SET/SMDCUb
VIjYVlyU0Giz7Mo2eqvDOaKx17EHkKk4npHoC4fApEomO6IkV1FhqJ+5Mf+eT9xf813Gkjljjjlt
S7xKomy8DMxA+I7anVOkPdU30uGkG5nw4mUPSHAg3LZDHW5Eh0zrqlkjA8q0RhvFyC3cV6bCeMSK
e36cc5Gvw5X+lBc52gp0o0giJMt8lGB75TL1Cm2rBsNgnalMnmDtocF0PLKQWYPARqPXnzPNaB6q
NEZMNHAKvdqh8qw8QGe7URQvS3bEiKmHXhqX0UOkWFa5rswgw2baxETvtNBynxDoxunnV1kdnlG2
ODH0slpXOFJ1sdE09dtRj660rMGFOC7PucadePpPiuAvOCXoy7YqEsLyYaqRRlXyBF2OPCqqbN39
X3Y+wchy5rK1RA5BpwWv8jiEjoeRfaeuC01k5NysigYisF74OA+jrzsOyWBuktTsV56/MnrObmfi
Bp0XTEIHzT2LD5Aavq1aeaq0J2VdPi0OAQg7NwVCVKHxY+6QXF73cOk+F9bodLWpk/uE/IdMT690
vV2Xu5Chc7miqOGAsIrfmX27TRWTCswwv13X7mWu/jInuyhrQm3oCz8QmJ6ISA83uRWvDGVV+YhM
7djtUyP3jdQtUaJDq+4qckQRrZqPaF8dt970xtKwCzX3HatItrXnXqSmNq0aUqTcjx/eVEUYBl5c
+J4ZDddtk5tbp0v6u5c7fjlNnsYmqowb84Z06geNEzibzZrQR21Db5+pWlmisGuUxapgH+u/449w
JztASzUsfVUYXbWJrC5Z5pDqlbuXv+P5TU2VYWS5Erd178XsxpZ+Lzr1bagFqyJ9xFiP2464ROeq
DW0n/4UadEMqfxZasXJ4jeOnF0xGJQUVuNecJnjbT0p1X0TWOjaTKmsFZnGhCVVvs2Wzce+q3LB8
jELdlZ0uBfwV2QU1yIuMYjhZibJ27xQzjFd2jLRoxdQVk5jiDIQAEk5byIf1pznzMMleNWNkOBmC
NCjrdk3mz43zldzR69yJPqx7tLRkzV6lWg1DENJqGSSbuhX942DU64qbWJocT5mYPEIRBUu3V25A
baN1L3PbEuumuyst1VJPxDg3ND4II9JOqERvUDlZtxVjGnHcds/GnNHC68PHTVubdkUMHmGbFAVe
G+v6Xlqtbo/qI7Fn5muRPe3cUFVvS/h8b9c9XVqtkx1z0x9qBRfKcCxxD9HUGx0ZTHGm9T9zo8/s
xzKwbDERHm1bMHVsYeVvak0rxEWc9tiNclUS+gFBb7vd1ViCldfKRNx+XTlJnX/SNcM8CFufLx0T
+f2NNwcCdYVJSdM3eWGNeCTU9RRvsWUM5q9lMMXiUFREmVthJeM3IzfNV32VdFdTHPUHIxADj0AD
I9qoOUqtD5EGv+UuXXQqHorYrdAKF1hX89Nm2EYqyM+bpIqUecdvt/FrQw/K/kzEdOKMkm2b1MBz
Qr2q0307Gqm9i7q6wWWmb0hlXsYDfKEzl4oTZ4jsCQ1+stYX4vM+DLTkpvdS71qP9XDlQS7bQpUK
UtpkYVNfH9VHW6/vPC28XTUtZegdt84pV+wh9Y0ZPG+mm5d62Z4T7FgW/jNTUobeCaFg6NaOqV9X
aIJcNu2cDTtvAl2xwyLDCy9RFc+iVdmMJyaiWo23s9lbqa9Uir030yE7zFUWvlvXT9LeFk2B4LZo
pH5fmtFOCeYPXaKf66dT01Ta2jQV06W0EalvZyK+B71tvsH4cvwyJppy8XL7Tw2FtP0ATwhFb2fh
Poy7ND0Ia9RAhynZPs5nV9+C6F6X93liSh9GZDeCJuNjCl0B6GZ/YCNaeYA5UtygLCLNTlGkvkbB
rDOGQ2doZzboU4MgRQ1Ik6fuDAd3l4a10116WWsdStejMm+HffZ7zkf/zfxgFXR8ilk8245jR0Gm
AyFBuO7hR6/GpublUT6xD8lAunbyUFyfmsR3HKs7gLl2N0GkrbysyEC6PiZZaAgt8mPTNQ9VP+U7
14tXZS4Q/Pr/nH3Zl5w4nu6/Uqfe6SsQCDRnuh+AiIyIXG2n08sLx0sWmwRCEgjx198vavrOjKPb
5XviVL3Y6VASQstv+ZYfJ4YwFQqRiqoMl/ZEKprHI7sK0QFV6B+H9pTAd9di6G2LdxWf9rKNbq6b
8IuYwUMIrTW8r2CxEN2mSQAHjOvqbDCZ+/GpASvEGcfaqlSdm06dMfYmSOi76547+nHwKkmbxdMA
iz2szU4pHeeei3h/3egXuxQmNbqCd1h7k7ZG3QL1+mGq/XXisDBa//HRa5bWwRLN7Y3wkdjD0mc4
kElcB0WFNt+Powd+RWNP6vam7bqpVE12F6Ta7K6al0sY3dqRaTZ05KWVcbvuo8i9V7rvr6ueQbPt
x2dvRm7hfDHA5XmZHnox3nR6vO5yvYTS+WZda1kjwBF2buFkNZBiE8kvTt6fnFqXul4L0PkbGH7Y
RGYZc6DGCsWgKHzdnF/s0A0iPWaxqgVrSfpiqGHblFd64NcB0silhR2XHpyLPuEgWo1wGMpEpW/H
tW+v40GSS2GvmQ3VAHl+XkoHt6v+DVAAv5iZPyv2/yY8u8TSxWyDp+pQNzehD+hyS1qZgGBUQ8vz
GUpJ402b8I3m6bTIZMdQT3bFZPtkgUKmYn4/zZxMu02FdfRFpkm03FQZbdOrauSQkP5xLW9J4yY7
L2Y3DEwU0MKFxkRcXaejAN+HH0cX3NKNZonZtemq90lloVgc9Ne1j8klgpC6iG6it2ZHnWyA4bDP
IGz+ynPlJ5uFXmzyGR6dFRSzzM6nIbynSQ/Xk/7K0+/Ssj7pZxbQCbO+SQhAOOv/ILq5jp1ELkE9
wabkVAk672rg8UvuGhgGRSCHXbXPL7WDNgCrq3bBUZ2q6KuR9J1sousIm7C9/HG5rMEUQgTGnnN3
betjS0k27xrTm6G86uEvUZtD21qWhU1arrphuC19B/vNJmEh/XbdL7ioK8FqD27BlZp389ioncxi
VyoeX1Xfx3H34/Qgf0ioonLehWcROviWQDYgTq8C+5NL0KZKl9hUFoMvsKvPhYmnfBTRdZBQ+L78
+OhxM0OaYR7mXXQ29qF92OUoj329btIvrp6xh0EXoZXdLVEj8ywIwCZcY3JdkHWJ2awBfCZxQO1u
BMwrH3tdP4iU2pfrnj26mBinFA3ZZHcwEoUHY7/Vu9YnV07MRXzYaheO6NvbHQRToyc4KPZfGdnS
62LySwhMI1FSHlU871p4u+ergsFaVQFG99cT85M08RIFI8J+inoYluxZJZLlqZllK/eeRULvY61w
C/71r/nZMX8xRdVCqzjs8CWSKAvKJUpg3LjO1yFiCL040FRTpdYyjF7XQ1tmgMMUfPTfr3r0S0hM
3+HyBp5R79SqfNHKqSuNrK47ay4RMVzFxMok0buln5e9bDKYOlK+XXfYXEISvYR78Kad3tlmE/vQ
9O+3sEuue6WXgMStkfE2ohq5UxmcoaVYuwKQ1OuA+f9ixTekPrVpVqldIANddJsacqr8dcpN5BKP
WMWx0GHH1K61U1NsiYRvN5Trr7v+LsGIc+hRctZ1tu+6YXveiFpfOjL8Skr+J1vpUu+ros6FM8DK
u0SH4KOcz3gVhb+q3f1s9IuNCocblKs95/s4QOl8Cb6NYni+biNd7NI+jMIK/hnpHjpflciXDTBZ
26zm41XDXwK0QjHScSOa7xMlBwARu5U1dywUQ3bdXr3EaCmTzQicFIcXYJh3PDoJcuXldwnPghDX
ZH2EoWWMYPXc+B+uQ8bCrfPHmw/+DG3VpBPfw/S8zXsXxkXcZO4XSddPlkt4EXB0RDQW7sJxCRWu
w6DVE2HXqQkCsvfjgyNsRVIjZQxLXHfTDcFdPLRvrlsq9MehE8gINZoOcRnBPDe8iZUA77pxcn5/
3fgX0cagwqkT85ju4zFcIaEem/h0pur9Sk/wHIn+m0z3ErjUBr2KM1exvVSBOdhqWeSDSUld78BT
TatjLTfX3Nut+mVy/ZP3fAk0Yj4e5DgYsSP8Yxc/s+W6qO8SX5QIuqzGYFzavs0A/mmTKwsNl+ii
EdheXrVpumfDSpa94gu5N5r3vxIQ/wnwjpCLjQVAfmSxb9M9iCl1PjVja2+lC0YgZo1W042LFrjd
DXBnip5WE9mhgOhpQIoxWMdfSZH+uc/+ZSXE/2IVmnaesgWuKHuZ8SaFDungXe5C/PfqQ8te4nHg
+JsB/uPsplXdc7e1z+EsaHKoTDs3X7mumx1krr6vC4UGZm7Tzf4qGwnpn8Cif3k+OJ1dnPmpj6ph
6SaB9HJ1w1qEohWR2vXwOidi31RrL/JplPA4ygc6ISBcO6+H9DgKxRq5RzWm62Uutn7xx6byQfWF
Ugc05UAAyO9z2vnNuRyRsZruenh+qvvFVC5kxzWI06nP9SbqoM1RMmlpnWubKkTPI8N+zxM+jfUX
pRs5h3ncp6080q2HRnjpUQVK69JPi9NF72m3voPuoFvaPOnhCwVteN+uZshDPgcszrmHn0B/CFXP
4JcgUei2MgcZRcx4QJOOw3sVSSQcXdplf0gl8dd6nuKlZCAr0HzGDPXFsriovdn8vMKqqyfUDF9G
VPrTOV81zP5cnmSsbj4Nbdzzb7Ke4Q4F9u82aplDIq7zH88QxoPapF/zAUpjpnCuNWFfpmDbVrsN
/bdoF0TVaooqw/HEi4U5n8gyWraE3IbZwvi+TeZNgu43jf4Aa4mhSJla2H1H5jaDkSN1tGhSNiF0
z2RWZhKqyfk61WwaAMvtxqYuLUdenhYoq631iCebBp3mWcTgeD8t7U0Vp8g1cAExOZ/wtsamzXWG
dCDnYSBkOcNP/vNkJSud39b029xunu6VHpP+YdNwdX1ppihNH6itKL3bqiab6xKu8tD63HM3h5DR
2Fg6i3vQejK8L9W2Cg9Xk43X855AChshvCTj1h88o6v7OmWyHetiXNBBOKZgyPLncE2hYFmIIYb9
XJ0FZ+1QMYvBBaA+bcC2QnYpnZd55/Eux/EYJai+RkcG4+Mm71nP96xvhmJkq5MaVQ8fmOWcjizm
lsym3zmNi+2BjfXcPa9rVA8ZlsMYzfuOJmYtxrqJI0gLN16UKF012afM0mG85euG2l6TkHnVuVMW
HaCcZ0kK93hhLWytC55Q2r0J+0yzPVR5+vV2iFyIVgixEOTbgE2wSw1KHvGGWeBcGZT5iJi/RiIA
0UovaazepYkMs7KpTNJ9RXkrE9g0Mh6X0nTJaB5geFuzZ2D6JrnvPPyiSz6SMTltSRD1d2Hj+u17
O4hxBs1KB7CAnbBpm92gGh8dlQy76UMTyIxEuBP7miV5KmOuHoi1ffg17qoq83lVc1nfOLcsyYno
Nh4/do75pIBRAoGEQe1glQ098ISJb5V1dV/n/dRnXxPKJvUBkgRbU6AliYAHJInR34P9YjJ8eAzi
b2Onl+0oI+X9c7+RMCxUg530rYuxzA91H20PlpN6T6Ip6x4zPadsR7JWNW+nvlm3Jwd2RBQAVgCx
iaw8y1ezo3F2GP7o0e5rbjs2UX8zjp2obibYIevbeeJpVHQxvEk/ZSyK+ffQ9dUDdAeCE3qP2zfw
QmTeuaQua6hKBeXabpk7wXhk2Q5QnKIfBW9jXioBAuub1DdieAjrqg2PbmxnvwumplsP3GvCblK2
9uQDYVVfvW0mXqtCeRtASLMj3ICBIhncH5fNJPrekM2SI1VMifdwe6nGxznhabMnTT+mpV27BWen
SzIYXwMWH+r7iS/sm4CQxFBUKO25x2YlGkdJM65ux5LR6rokaHEut30HVex9Vc+wnF2DdKmfm8zw
+CiVUiy3VaDZ16bhnSrqwfS2y7MhrAgMq2K6Ho2QxpbWRSQorRmiMB/E5tQnajmeoExIHUIDc8VT
tEFtdN6tgRl2w1nHKYcK4tY/TA5sxl2itPscEe8YPPlqGIMW8A9h94ix69cKWzgtOtFEsmDSJeMH
P8HUE6pYUkInL6f9trVHZ0F+fvYwNdRV3kzwd8Z5vyk3jnlnEdu5HG2SxXxz80KTF/i2aFwIPSSO
+FuBUc4vUtlZ7xLO0B7fDS6SSQ5K75DcCB7yfrcsNRU+r0ObbbduNTUK0yvsyPiBVB6JBeiPTXM0
sOYL8k23bfCOJbACLpuYzUFpyBLyMvXb1r1ostHusNjN8ZtZjkFVTi6q/B2F49sTCeFo/w7Ngcj3
eSuE5XtYDdT2xHukvQ8epatsH/ct7jtbVckEFHzcrHeyJl1fjJsObRErnQago2g4HDtQLjcTvrWk
l+DYDLG1T+0K1MRhBM6gexghj9hO+eJjuC5BjD6fnObhMaTc2MfETMHwJWrXTNwxQQ3W2NBI0Xyn
ItuwEiR0/sxurLN22eObrd0ukX1s3rN+aaqTqduOHsGNZuJ+1hGM2nY4jgQr4a9Fq9cN+toQwjdN
lxzM2NY1kN+gL2GNZBDfOjWd9eqgOkmBqI6AsCY7o2CVmS/WD9E7/M7sZQkbu34WcBqA1ACPmjEu
Jmh21kWA86kq1kqt77qIWXrIuAJTLxkGIJzlorOg8Gq28CHUo1vBC1rSsEAXKmue8LhJ8rg6X7eH
YIhitBvbqg/mZym3cTiB4dBsiIqGbf2GW8MMPYR1CQnfnNt7lBS0mdLtfgMWVxqcxJuvjlmHVw91
YgaXujuHA3l6hGWK0UdiG24Pq2U8Od/cawMhiRrTaExuOXY5gchhvc11MbXO+zeUr4LncL/L2D6N
Jc63vKeu04/Ehtn0ZdNGxV0u7LImRx9Tsj7EWP3Nx86s8C3Cl6Rj9dij4+HeZj0m8bRFnV7Lgc6J
PeD+D1SNyY3ksnNbmroawZMdN7xMXS/7xfWBfJ+G3sqnBXO2nKYOWOLHbmmbtoi7ZjQfVwXj708y
Sn0m83WBurnCTFFRfx8gtEueYHUQ8y9jzHj/eRJTHyEph4omLWQXdelBptZ4xG8NydiYT8HscRWK
FdcHoj3oDLMgWdLSQNlj9AB2psFXWBH4uCC41LvjNk/9czpjfe964gQr2nVDW02mQ/whiQCmKajP
qq5AASNOYaM5pvNNJNKELTldiZweVDPBjTsPofmK5KMT4z2VygUiZ+CPfunGya77JGzj5TEciIZo
M5rz/DnOBtfsFwF7pacpaujHzMAaqDRxhfpR1gaWPfhBVUg6dOeiRzQt6fBW9KnZbsNumEYcmDH2
BkgDQDdmNz2Ud/V9JQVXa5HFcf3kAZcKihVe98tbs7kJLHqQpSNXQPuy6ouUh6167A0Kk3kjazHt
qAcZW+xBsA13WUWHodSkghl52DYivI9ndbb/ZeYc/GTA4zZ1wbMliUo5TySc835b/YcuE5DayjcJ
yt+zAjWXvtSGjXd6mBFxFU3dBUXYQUrQFzjdlzx1jNoP0Qw1i0PNnMJ9n64EYToF61vZ3NM4sMcW
j0DezONg0yJK2FT2vpmHm37FVv+UEO2WfZT2IoSdjYZOXhi3NCupAKY8NzTc9hyXkbO5TqrOPMzA
wfGhkEym4q43lX/M/Nk1d9MbvTVZ1pNdBtujFdcoQo5SbzGOfSeWoD72bEjs8yyqcHk76Dks0MuY
os9eVG4pKtfEB4RrsFrtwTEa0UzN9do1h8Yq6KXEIOPjsqXFtlmu8hEOWqy0mkSHGvHABydTeltD
f0vmjHeTKZowYjWEfpGpjWPcsVPmav89Bqmru4+wdeTN1pmN309BpJ+Igy4wUiBq72qWRRtipzDW
T0uggPW2a1owaA/co+8Chj8cbykk7MHhvfc6i96PLqh3fdSxPpdytbdLL/hj7WC7UPZYxkWyzq6I
mqo9xHHM72ZW+1MdruKzr5fuHadCFy1hb0Si5fuk4wPPa6IMsEqz6PspX0nLnclrRLt+72E56A9s
ieoXFq7qZDuf8RLLmRVym7d1P+guOXlgUeP3LsjSd7VwFFr+yKnT4FDJdHEir7ByM2gr+IZ8b23l
7fskYcznSyvXDPjfcHG+bM8iEkfh1w1aO5kOvYId8zSZCHlMS8eurNkSBqcljEFlBinekZNuwoo/
mGA1dr9AHIK8bExErOA+XuztHKuk/ozIVU67xEZBdFCtauO7bl0EHILrYRFIx5XOXugsFHmc6EzV
DuobfoCOhWHNcQwWLj4FDQyouyLxbdKWxHSNzeekRSjK7Zy2hRaIUVxe0YBSkfvEz+23NUvodLes
47J9hZOZQzjU2CzB6hbYW4nKO9Cpuh2kl6roRmei7d6sIQpGu3GIqdzbFOdOiYymTo/TGVW8m1IZ
0UdQjrrkFqBrGpYhXxN+DEEqW/9ogeCXj7OxmSKF5/XSnMxkKGE5dGIytDG3LhL+DVLjNEIWDPzt
dovCjsG50AypC++VxJZ81yNZdZ9gfM+PMUzakSBLl34KDe2DzxKNUKTJ65jAOROdi6bA6kCwlFfz
gtPd6HktF1nr7AODEIR9yRzO9o/GTDzqyiSdAtxX1ZAEyzvmtg5FmSCKUppbW2lZ8IqK6MFs2er/
iKERIb7rFly/XdbBfvKtF83KoVKRjPoJxuBJv+6GBZLAN7wNovGJYZfhRCRUTxmOp2ZNUWFuBtSA
Dh0ljTvQvumJLONNIwTIBWOshnfAiPwDEV83FX5R51gE3j/Wvems1rW74X3d6xdhgnHZj11g+dEY
Pid4Yxt3upwisS6fe56As8+anpvP1vUTKlk1kUHB+zm8bae6YsWEhrW9810X13glaQuOp0FrptBq
mRCUTgwqQS/zFvMM8g5TdTfWEapT1Zq9nWjkUe2xybapRy+EyDU8XnNQ5uqZwpQu68a9d1niixq2
uPNxowYJWsNnVJqsGwOV29k68yYNXdr8scAPJ9ttPSFNydz5Xs1rA2OSw8Zk8tXDXbHtcjoGvDrB
wztmcWHE1gWIRz0JbtYNK/gGN36YniwO++4L39qmxB0fV49jZPSuDaZtBmwmqIIj4ltqC4Lis8mD
zE5VAU0u+p4uFqDFxTW1OvLmfGNgtmwISeBxbAvcSEq+JOj7kH3XNIMtVZC0bresYL8g6QtQgNzS
Jmwfss4RJMyt7x9AHpiPomrZgB1ZzaeRoNBxz6PaRse5suJzhmDFPQy9Myc7pYNoysz7tUgSHBwo
xdTVZ2ildG1ZS5ydbaf7e2sJArgN4jXuKNKsKdTmYWYDyhA5tKmm4n6y1Ih7Xc3mdlZq7L5Ees36
3Zj1+hlJJ93JgIJohOdh2dFvKVzsxBq7lwQKNq86YgRm9tBsabGIEWfkwqVyT2FVPhcTwvuxyIBd
WeCnmK1oCeDcNMU06bUQMzJGBDaKrwVoUr7OwwaLd/J9JAoFdBWYBxClie5HPliUV2ywcXlK3ZI0
H1e3TNvdFq++ew9tmDG6k6ydW1NYuqj2dsyAvYLu3rqWhHUogFZL/BjB97JcxnTtoHpRwXJ5wD2f
vgkbiuS1MkiNcga/xNPWVcEKTOoktrJHnzqp88qCefatGuDncox6hM55BWWR7HW0KELgzkLMDz/H
lQBUtFkcb/dBxkf7Dh2tSN85sPnFo3bwGX2IZ4gsFVmmlXuUaDh+jbchgHpRndjmQzPWIKT1VikB
rJ2Mn2XEbZvDdbfJXQ8fEmTM8FvE2beoD02LHBEVObPvzezDHGfEWrX5hspdUvYpaxpx612KNDMH
hyv8jAB7oMWIRHR59Kre3BuipiD96KppmB/npeXtKWt4LdudnKu+PS51s4YNztso+aN3iCY/9752
CLA3rqBE3Y/T9h51VglMz4KEXK75irtcH9bOOOzsaHqJaEP36KOEt5AYwEWSJZARzwfH5vQ99oMT
O97YBuo6WTisdy6bh/6Tk0hgc61RY7sPg4gNr6rjvC/7sdLRcxBtcnnwBFnJQzXCRe1NhgJU9Gfa
PT8oQ+nwRzIYnh7WsBakiGOIUd/hIqtxWddrErmyYumaqQI+VIDWFlsIONi7BcpB5MSggkRusbDS
/jQzGivY4pF1uOcK5aicKeqgJa4a/QocY9s8RFs1AGFXkX44QNQ9iJ7AKUzZWMAhaXPojQxe7R2F
etwewBslCxSPk/nr4KQJYB642ewYCGSNH4mQE0J3hviuDDVXHYiaiDPlw4wySV+Ae2DNnEMwJ4xu
CYsSxNCJDYZDCwzC8tVFnht8K1bZG1e3mSt1olS/E5RmUxnBrcX2+aSlb/YIegW/rWKIhwGYKM7W
WXASG8uuafl6qixJswIsn5onJXQEiIHmeCXR60WbcKxPbFnphqPZqviAc3JEJ3vCFZaj3BT2OciU
W1dOcpjFPl7ncHpN26QXAUKkMLYUXrBQmvlD9VKA69Sje2RNsUhch3ERCM1vWKQivx77MKPZC/SU
pb07r7lV4Yu3cRcXXbjS8TFJW7F+CPBteJA3oaXjvD8rPSPuXrJtiR/mc6JwWwVjv+KOAZYU4ku+
qutHL0ODmEzPlJEFORlS87RASTlBUE6M5MO31uPIBtTIp5K8arsE036G9jPiQmxzlM3h5DLqk+Hj
nD0mTbfUuBGzbvveNyi6fu46N/b7uI6HwGF2FR3gU8x0+yZGVIOrIeJpnOwVjvbptVFx4rLchhxK
xi6N5+w5RBmihTUKypwWbZJ47l9UMI/B01ijrv1mOcfjoK37TERFukzQ/AWlTGlxbCTK+1gksaJ7
nSK+Yzt4DM7TLdhxdeKKDaXyEQF9q9M2LUnCbHbrFArmdwgiMnbXz3Fs3g2i6/Uprakbj8EMH/HP
6LpUpEA7i4HwMspgzkUaueBuJFCweRPMZm4/Bhs8+wqOAGDY+Vlm+qE1FiQQmZB0ed4EEFZFRgxq
2S0VAwRSdB3YbxkzqnqmzjRFNED7v1u2U7DB2lojXxobcXSqpj5HmNGhWJGudj54NJboQaOY6G5E
zzbyguJJkpzaHg2PQhGJ5vgOXFuis/MdviGFPxcOgv2ko2guKJNdkGPP3TNlfIyWSgKNhD0JATue
9m0QoqzNBlSyfS5gP5blflpVUuomTeKDXWe+HVS8BmSA3FnkZo7SRQ0fsXHmYXeXhNqYl8RAcfw1
reNZ3hGUANO9SJqZv3MOFehS1FlXg7kHaOVTOwyC3Va1GPp3LsPE3Poo682JzLCbuV/wrBHcvv2W
PHVzKuvT2qGP+B7xbFstBZmZb6eyGzOJ6lwM/bKWFDM2swoKCEAwr0q0O9KM73sAW8/yvukn6O8R
ExacQ75R7iQq3mY+ptJpTKxNO6WfVo1JQ2sIKwGG31HK/TuKaQfxiCdNv71Hkbha9wt28p5vW3qH
XIEFt1FQcXS2GIGyW3TuVmTRDekYUzd9l07J3SZGsJLDyI/2k2tnDuWCfoZ+xN7CxNk3eehYkqKV
EwGQRCaTLQVD/mY+yyXOoqcRIhwm2p9lUEOkbmsC4/NMb3zpCi6d60sv9dltzRr2kOgqHo4xWK7u
MA1qpmW9eDXcRQYqK6gEEbSVRq/Ted+iVhnmgQnDYI9WjG1LkdUc0bWajEpzRmVLv6wpHNZvq63u
1reQK4gtSoxNpbfvdEho/VX1IxFHQkHPOxIUt6Z7MOq1fRaQa27ej0MSr3dhHBj/h5+STt15XwcG
dYw1ygpEMCiOo4w2o4TcGgMg3GTj+5lI4wrrYap51HiErpy3KOoL4MYZWoNxfEb7LdmeA2j5IBa4
5r4nrq/NvbZbOJxSWMIhLsA3rMAD4NbDNd2kcfcV1YyAll2SBcpAahSBWGEGrHa5Q+29R3EAB+k5
m3HneIQHeqGFD4JQY7NkkwaVQCXnGeQKWXmdE53wR5MuIgAVv03b7/P5fvyezpAWAM86qY/TyBGK
EJx34h3VOrLYe3UiJ5urzIBxjEwaJkppQ1pS0igJAD2h9VQ9RE1q3R7HKHQCFzG0y6vtVrXejVsq
kw8IBli85t3UzSfv0239kKVSLY+4tWt6MAhXcgnFkymHUU59rgmqdcGdiz7NE4Jjnp5MAxT+A+rB
EmRwWANsyOCnHsl5AlPHOLFfQLacshykm8jtVqZ6FCf01LxFNzisy2WBYfHbDqg/3Ivwn4CuIV+y
ir+kinAAXweCsv1yM1R6Gm3eggsX52OGdikt0OLT8yvy5Ro1KuSlxH5BUra1Qc4sGsZdnuCUtSiV
iBFMiBwC7srV+xWURhjnDGvMmk9gH/tZ57ODwct0I5FytF3hJmhruxPy4TUJS00bdKzLv0aTnAEF
/6aHfqk3UqPwuLaBTvcjjB1F2QJSfQ8c1VTgekZRHRXm7PjXv+knuBJyAbnRk/EmppTtwY2e0nfW
j9VcqhphDQiuiPwLAia8QBCy+uEXRM6fAUsuoDgdoDI4PKJkzzLYE1gocOwmVFB+8YV+NvoFEEfB
3MykDU/QD5Vfex2+uExVv0DO/mzsC6QcorJJqrpK9h4OCHmj/bEFruLKwS9wEzYM7TDOLNmjsrJD
e6DNqxD59F+/5n/75ACNXNBFqnVpbcJbtq9JYHCELxXyPBz2141+gc2PekXR88a8IDOATKnlMNzb
xnd/Pfi/XaF49PPf/y95HKZD6dTaYbk0KY++m6GVriDMR7BYySKpcjUDmHoAxD5R1ziV4Vde4Hya
rHYp5CuSPZwhkw/xpM1DF6Ia8OcX+j/f1v+oX8en/9rH5h//iT9/G5XXbd3Yiz/+43mU+P8/z5/5
73/z4yf+cfM6PnyRr+byH/3wGYz7z99bfrFffvjDDoGO9W/mV+3fvppZ2D/HxxOe/+X/7w9/e/1z
lGevXv/++zdU6ex5NAhvDb//80fH73//HSX3//VOz+P/84fnL/D33z98OfdBf/syfP9tP9t5+PIv
n339Yuzffw/gFPM3mCJELOQMGrDIp37/zb3+80fZ38IMVg/nJOv33wa4LDbnT9C/RWGWAW5Ek4zQ
6AzANeP8Xz+L/0ZZFKYcrRh8MAFL7P9NwQ8v6X9e2m/DLJ/GdrDm779f4K6SNKNJlCJ6Y4RllMX8
Yp9iacxtGxL7vpu7oQN2W4qHdWhTggL5Ot9wR85N6rrudyjxLF+nWc/okyAAR1mE9e8RakwPYqXy
bejJdmNSqv8vc+exHLeStukrQg9sAtgCKEsWPSmJGwQpA28TSJirn6fU3fNL1QpxelazUZyO00co
JDK//MxrNr8s6r9+8a+/8PdL4+cPdGml8eN8cmf3Ug5omvnp567jc5cPd9Sr45G5rkcbpers/yrI
/utRrseSe8jM871+P5sD91+cOOvwvGgLYhpTDztfT/MPWM8/tWj/5xo8P8bX8QczEdU2+ZKXZLdp
7QRazVX6wtxw3EHqsMGyTHdz1+hhSTN4q09jO527vsWTUS7ezdppp6Ivr/o0pmlgJPXBGIt1s66p
84iwf7/RmMdHqCEWWzd+KKgUrwqVt/s8aa2wlWm8S8fOIcPwP1J7/InrvXwXtg3AJVt3POuS/7/E
ttUvlUxfXFdLSdtq625KW8nwWdRbkbUAIkfjiPGDG4320uL5RL3PwCaqBicAbrvuSgnIqB6fHFvl
kAiSf92c/1VcOmVfATk1P4bLqPNboLptv9ePQ//9+3B6ay//n/8/xieiwv/699n/j/AUvNVJ+fbt
u0x/i0v8N/8MS775DxAxNvMD4C4/A9C/o5Ln/YPN6dnCtcE9mOIcBv8VmUzxD7TJTUS5OIsWJ4Tr
61+ByTT+YdiOBYPKBOpsCFQU//3b/i/i0u+nngPPpc7f79iuwexFXIpCVom5iFTzs/2aN/ZW0pPd
JanFwG9FLCmxio+Y8b9fx67tQvzSHZvD6Z7P/qW6Vk2/Saq6Tvbo8Myhbcj4yVZpRWta5afFS/Vr
syw/4qOeseX/c3j++VBDF8a5AeX59qVbsyk9wDeNneyHztGuZVmkEShXi1qyLLa/fPs/RNFzRnTx
KJug45iWrZP/XgpR1KoHEyrMbE9PJb/2V0byiEHbAa3GYnvWzsYewZW7n/+Uevr0AY784vEeLwkm
jsqDy45b0Dsncr9kPU5hUx+BxtoXtACCqaysLVAK7c5MpQbEBtfkwKNte5NnXvdeW57c/f31L645
lx9gWoZj2Cy6K/jz4por6PAzajC6fQwsdL8Us/k8Si17LZiuRumSrcwm+9S+as0uAjQw7mg7OkMI
5lRkoRqk8eiKcd55xjh9BqdVJtHff+DFfv/5+0wOjm/DzTSNn/DjXxYoaxzSnlLv9p2X0haragCL
ziz2XqnmzZDU2t3fn2ec77JfNsT5geQXnuG4PqxH27koLLiAvEENo9xrK48NbGMEq8abCQ9n4sZ+
SJsuf2DWExV6GkNQNYeYVou7XM9NUQwf3PE/eVy//hoH+I31M+IYloFJysWvqUa36TVGBHtlMvkL
2p4GSqBcUx47UqE5sPo0v1at33zOxvabINfZyUmsG1kujEzH2EsfrDXWX+3G7MHBURxzp1iZ/ZIM
Y3vokUtog6R1DRXOYIOagJEgbUfiy3VVd9oB2tpUhmZSmttYNfHJNSr9AxmVnxS+y1f0TdvgK5/P
4eUJbIfBIEfLqr3TTvAo1prZczQM7fxc9gKkmgvJCveiXGdsafg3etkW267Etrgfbbz1Ymc4NFUs
35XhaHcU1OVj6Yz66+wvYr+ovHzMC6P9ghlPfHDlmH+zjHIA/zaYb+Oq+UkwMx3RgZEq68WWkqxO
1qs8MXxRG9rz5Qflze+VGTkUH/ScoZKiWgZN/osaSkO7rfC0tNwDf7ADMdpFKBdHC/++iy9PDU8x
gOTrJFHCt7k0fg8rnlO448y237tgsj5rKTsnHuRB9avzHcDLRxT/i3h9fimDLAd3AW4LMvqL/NCd
JZPtnscxukxORZMd+WFz6Fuz+iAcXFxH/3wSYdLisuUe/plC/hIOqtmsEwvwwX5SSXIq/Xp+zoVe
Pq5aJ4+jlZWPlZFmD39fzcsgfX49MgFyAcMnBF3yRC2f2qUc6mo/2EPyDizO8zZu0XESgU4bCE+k
wnpZ/Ln9Ugwlhwib0I8+6J9W2OFHuJZDa5Wb4vcPqk3CzZVetPu+QZIpc/SGfTPW2QI+qoo/kLL4
w+7hS3p8UuoywMwXD1MWIJWhSPp9q7nlo51NRNpscncN2UaQgkn/+vf1/cmvuwgByBibhkmoY9te
cmUbR8+BdVcN+jjduoa2QhRqk7oNCAZ7aFQVrlqx3sHcqKMUZ/gkihsvu6Y1UNd0izMvPzSO6Z/q
OJPvo+jHd4DgCpjbFFvbKRPadWwP7Ze//+g/fhHQHrZPZNb1y5vbrEQhzPRscZQlToBrc7GN3bK+
8hO7e/r7o/606YUnfN0zDd7j0v+w9rJOdrwS6VAfnwxTGqcR0s1RMzvvaFtFfZVaoNz//tA/vB9T
S9Jg36Qydy81etbJBndZM/qcodNtXeCXp2WSYl87sfYBifkP58sCSuYIHmY57qVVV5MujP+XttmD
+k/rbSXy/BqYkbdRdifvR0Q0D6Y1DEnojI3D7LpKPtjwf3pXnu7TA8JBwLv0OR+h9E+aiz5TBTyG
/jZvCIDMvx2zxv+g13SO75dbXRi27cHZcN3/SG1J0MU5WFZ7mzvrONeWPEqY3BmtgxXspCndPPKa
VR617sNP+od1NvDhgZPDw9m557vpl+DZeUW5OpNo9xktbawo4ww2wWJ14Yyc2SlfF2IXQ5sZ+EBP
jysoAbn9P8Rvl4TTdTwXvM/lp16lB6XRc9q9nerwMkwhwOPH+gZxsvsq0RiAQ8H4KKf7w+clYjom
GYYv0CK7SKKozi1mXgTPJLf9mxhRLiAcZlelUSbifPv3c3NexIsPbPi+6aJi7QmXKu33RW6pkLxi
8pp9R652k1X9s5IfZql/eIh5LswMEnjP9MyLrL3yrd5ZKwzoh2RGfddoNT8HmMG46+8v84eVM3Xu
HZMdy1tdrlwpVyCl2tTuZ5oxLwVDNBm0rT6HSI3X7Qd74w9Hw+QupaZyoTv+h30ZAPtCzQC29mTo
5q5K/TMJifkuxC+vusL0SruLx0Zl4aQJeo7/pwNw98/P82sv7U/rCazXd84v6xIBfv9oWk4KMMx1
v2fgrUW9st+1nFvv7w/5QxgHu+qz+Q3f/c873Nf0M9bZrfYdcLSbeCVpwOdJHpNhyrZ4IE4QCPzk
o+TlD5c5Zx3FXN6Mq+qygFrhfEA4i6u9NtT2S10s2p23zt2TByh2n4vqoxP+UwPh4gBYVLKWj7ai
6ZMO/r6WCd3ZqlwFbmaWhbPZvCimhXmmpT84DO4zgQE4yej70/OKtvOdX0/4JqZZo1SQAKj80doM
NPGDpgro68VFJXUA3b1M6btjZ+T+hTPAViQtSIPB63xrA5NC7RtIZE8kLu2nv3+0P5wAGniIOJ/v
Xvo3F/k6ABY52LXe7M1W01TQlsKK3C7WUFU11AfyA3941jkwcjGYfCtqz99XzjW91lvMguRWaJB2
jGndrr2GD/e5F/Ffv5bjW9xAhofCJp2d3x+16B3S4+ZS7n92PKTuzniXoN9ix2n+QSJx0Qo9lzw2
pR1tBiK+oMV7sYR4Y+CmM8ccrjmhoh6ENdEvALpg9KX+Wg/m6sApdJr1dgC/XQbj4olvzMzLR6lN
dRGW7LO7BdrcNSTf6tleZ0Nt+CRZmDZa8/73hTHPl8Hv2xe47DnTpl1H0LvU4OxsNKiXlIZINdXJ
VTtZ7Rtqn9p1K6HdgCPIkvdRT/unwTnb9BZGrIVNb673Cea6t/lqJyD59eG+b4YCTgm1SFOOKkrF
II84G3r3k1fPO6AMY9THorqagFJ+ELQpuH4PpfQLSKXAgjoOcvgMQi7rv1z2CshB2cKX0pzQnPrx
S2yadhXobQ0uwe67eAiUFNX7RD7AktNepr5eO3gNdPYqP+hmz4Nb11pdtsnb2QY2Cg8dzJqn2S8p
fJWzzJ3Z+GHTCLw4mMS3mwZqFzmNXc4QF9vSireDnWuIpcR5gjjtUvRvKdC6DN5Nu+YBhdtYBrYN
yDXwmivYK+69Dt7z2HmWdVrsOT4lCmgAgNvEvM0TsqYQLdpuDfuVmn3XTUPz7qRlrkVNLLIINNQE
oszGRGjN3WPsF+6zYQ+guscziN1ufEiV8z4G47KZOyMeQqBr5WMGj/wbw2OLrZmX6juMm4e1qH/o
RmNGEgjEBmxmAGDYh0shEpNSelzf9LnXDk4OkGCAWHlTmtrK+6v2yVn7bz5eZier9fU9DQVZBTbd
x+fUckoBzyUVB9OX6tR52jruSmP1DnGdl7cM5su9qWFvGmB1qD1BXso+L2YHhbrRM7FPgYv/cEzZ
bjx/sFWgF9kyAA8qfazWrfi2LmXJfsWyZ2N6PbDLdmid7dBKZwWllttRPrZZFcSuGk5AUxneijFW
b35nFfpWAfQNZ3CnsplBdK9n5tTgVMuXfrazg8whWW2oQordGFvQGYFvOTAfZf5A1lwONGXUF2Jn
9dWYQZXQY7Ouy6psXyATjJAaxuEkaj+Gz8sMmW80pW+VHT8Cb3nxq7I6qxisvr01ba8RQa4Z862E
H8N4rfTh6SzrCIjQl74VoTHQbFNdP6PzsiIyV9MOPXjKd1pXy2tQuv2nTBRLpPcxCNshBmBn1fq2
rmzvtPgVwKu6Gbwvwtb6w4ocLv4cIqFOVJ9RiiwCUWnpEbL2t7xXzjYeZmtfCQBC3A6P9ty8oUVV
7fFf0h4HBV7byV0gMStF6Gg2sxVA2Vc31ajbBZQYK91IQ0DC6jvznZJF3qdW0QWLsosjrTzzkHQi
fzY0QzsPEPtrPU43QOee1liBSAJJeqRf29eh0KYywlV0ZcAF1BXrTLHJZAyFAthlxyIJP0u3/Yiv
J0ACERRe7iVBgtxXHiSDGsfNoM8truJuSQXlLfoQhzgVlyGX2M4YNO997rKCUsdGKayGsljMsQNY
M4VCDbYvKtBZuB7XTo9cpHhPaWpZUNoy8LMJg8nDugKjBMOne1dM9bQQGYMxMLAEfVVTTrCuvTEC
JTbKkD1uHKo+b/G4VJb24i0/hUzWT/3M/GueM+N71qX1DyaNybOmi+Z97e5jzYVzMhA5d2gyJNu4
tfPbeY3ba7eGIxYWFfC/kIoHKLDo+N/ulAGxwhQbMG57A+lNf2/7bN5DX5uP06rpD9Iuk9cRvPNG
lVN9WNp5PdpKuIHfO1yDU2uoh25Q5ncUZPQwp/sKJ3cetk5tfpK6RZdcg7905noNq0/7QV+uCtee
0mBJWpYLRbcxFG3nPseTNn6yC8q8pMaudeMsTo3wRasrqJzm8tWDeSzDFd5iWEwoAyMIifB5UOEz
ECBDbN0ujkfIdip7vq9jf/00Zqaxd+rZjGZ3VO1dZtWwDscOGomRL+gM48mxyTNVvbRp6l3NoKWh
ubLXIlutZ6xW3BehPk2g4lVdDLu0zvJNPGswvUhmjo4fyyfNSZ0+6BzHctjEZnvn1FYKCTZVZ8pf
FdtAS6D0bwy5unXgTGg/bMmH/Ou58qutPq5jlDFdfXJaP6Y5Y2nFgY9ndttmbNUuKarqm6BYeVSg
kd5l/WNGWODsclt+pzdpbcDNXhXT9UCAjPzcdu6lRfCdXZQn0lVrwrLU3cfOqPyrYQA76iYCXq0z
KYJ5anXxm1DSvx3avD5OmNocwU9rceAirfBZTNV8MqpBhI5Kr5w+KfcVOsdhbVjF1uqNEuqTeyZL
9t2OYztuXc0cGSXbvKtjjtEMI3BrVMI+4PJ1vkHIIV4nIfQi7GjPPWZy9IvPwPVy4KDmsDfsqdqw
8dsq6Iblu6O140mbS/uwlEv7Bc84hibpmN/jrNHvpOe2j6XpTJvqPC5Gk2d9aae83HQdZlSmWd6P
rv0ie8gQujZN0TpBgAhSc4bIkcKvkOFY5LxpTHn9xS5tUI6ekxwraxRAl4upDWZzSQ8OxOMpaOnh
5qEGefCqtfvsqa5qQOW91Ipr4KDTbbdgmXEcB8cxN/wHsPGSWfER0jK5x444C61+FPBUGm42B4IW
P8nJnszJPYsDWPNT32jeDgEPtfEchkiu2d5otoLs5bYJnW7sbr3H1W2wLqGpGSO6IFrvKUWM/74Z
4rYLW1NLs900GGSn4Ca+pzgTbdFTkXpUL112Lwwnjcoq7eAAQeMI4sVvD45TNBGrX17burZfGDe8
W7R7DnOlcjoZ8M93Ip78PkpVX16rZZXf0rhD2XWF5rdGJc5QzEAmyrMoQf1iM/vrGEKTrX+U2mjc
oFnjPCu/dtDRMVRyrUrAxEHWwp6BfaLGSI6iFRDwxHivktbcr95ZQATYajA3KK4vvucGCaPbm3ax
zlt7XK/6itfUZEN5NLfCCKQw+gDcwBvYUQ+Z37IGICrRU/MsvYgmPBGIs071gPSoubGdFOKv3Xbr
FQHre2r59WYlW7mSddLtm1zVb+DO2fDQ/1uQ6odh8OGEe526TlCaCa3cKm8RP0DzxNCX0JuhSLa2
9Z6jjPMJ8CkQUFjbn1HY0JChcl+M1lhDD0lJCNWlPqA14lqHbMYEdWmqIoQvn+/RmMdYRE1DdObq
7YHr+hHmLpBCSBHMaQIarygdQwhWsDcd7n2NyU0IyDp9ZIxW7XDpS0/oBaD8oRxVbztXWbdQgKwH
q5jWGw0vbeKXP9AIdP2Hvo3lY888bggLE25xU+mMUPXFO7D3m0+p1SM1MfXxywye/16b0AgJs8Zt
ttV5iaRbLHsHJ6DIzUS/d/sp2VjFZ24/ojjkLuPJNgqcZ+QiuNB0ncIEgEl2SqQ4GCzyUZfrm5ea
PUTHwduastD3mIydecEdvGmt1/sHEpwfQquaV7XW/ZVK+09jPPdf3N5/ly3A4cUlBhrE36mAHFr1
xmsMT/HOIi5sICWtD24xvGhA1be5qWX3KSBRlG9IpncgFOegMmtA+6OYorFnCjmaFNa9P1QnXUh/
Y4uh28Rd1V95fuJs06b0t0k8hZXM+4PtZtmJImQHVc0soJ8uBkTwNfmE4kFyWKr0ASbpU7mkbaTk
0B5hTi3hDFf92req8XwGhqiL7fcxK8653Sw2PqY+G5LNTY0a3ZesFuKYkjxGRi/ife6tTdStqbfR
cqlt4bQiiSEqn2Awy40JfYdEsz+hJtwDfhlefF3NAP+d8aj7ersEuhF7oWFkeQF3J0OF5Ay+zmxN
POdLBXy31bo8DVwAxhw3ww9lgcVbjYbTKS+HNDTWRu0U9n67NbNaLoDKPeXeXN2CN2y/tih342s/
P44N2EYjX/VtOmbVp3FK1G6i9NmYzfTU+bPJkKd1XmDfFac+SSYoc1NxSjTfR0Jpn9n1gnBgqx/M
ctJv+nFQu7Rpxr3RJfBPKi+LOqDhx7VKrK9TZunbQeAQl3Quydnozc+2vfhUWVobuq2dHhnyjps6
tV4z5Fuj2SpXNO0ndrgR97QEmj0ubWuYOxm3olFCWxu0rL7xJ/Qjix6rLHPqcGdpLPdgpOVXQ2bD
yxB39p6Iro5xjyqHkRvFxh6d5B29qDxA7CllDmoVL1KM41uvieYeLGn22VR6YHdOvYN2Yl0NUywj
kCJ9YDq+OmoKh5N9VtNLaOy53UC8lnw7hL0Ab6n6h+27WQTxUBJQgFvRZs70vW726Y0PCSy0Ey5d
HeLnRgOLdYQcUQepitXWRck64pOV8AW0nhR8MAJ/8nYWa4rgt4FhiK5IlOQQalnhbJwcPF6B2pih
5iXSFmRuq6nIQwvFg4e5KBP428TCqSrQe2U6HvousUdQw0R5WTUnUcwzhak3wMDNinprDF231QAY
bLU+saCfk9hnONEU6rSUXXbnCiWu6NFgWiWslX0qjj16FnXkw+u5NTLHuK3JAPcaWd3BK8YxXAYq
YtklyUNJzRTwgCkaoCfCF6p7sIOzty/P3uaz3qKHIDs98OL1umyyd33RxU2JsNh9teLaVJPgK239
ZneIkrtVcfIyWPjmZJo/mlSlsGHr5X51nXJr6qn4bGWLdlU2Z9H/ZYZ7HuhifI7xFr3uGL1EqCbc
DEq9MhOAACb1T3VRqFv4UGUEYxzP71YMocQYc18aknrdHIr7VqFdU9IER4HKeLNL+HoBvBCUvxRa
Z93UxTsd0QJO+1xsUhv8/gQTYlPm2dcCSsB1J+lXhk2+uqGbMfyAcL/sHPC93xS51XYA1XAwzDa/
OxOqItMk5ro6yUrQ94wfobp29qutCnRPqlLbxIZZPWtSxlceiPltEQtozYshGB7GY4AL3nILZOTd
S9oFrkcG0RK20XvRoXVC3WTs8X63n0aHkreuRBsZYwPraKhyK8hE6XJ95OurO/K1jPbMH7Cz5Lnx
/WujGOe9hwrbbpLzcIPSTf1c1UPNhYJFhGqt4jgxC99IsaBJgLIA4ooxRO1JHvC5FLvGV/3bMCbD
Ru/nm6bs5lCr2dzO6Lf3Iqmcr3oJsdOe6mucu6FRLnMfwnLPjn6FQmTuSjfC9tOctrOQ43UfN/Jx
KYYpHCvqx3AqUeMJIKcXV1a8FGGSpD9QxnKCsUIAwigFzhiLqrCwoa8aqLqd8ShKza1ezWuUV/m+
MWqFBDB9LFPD9j0ZpR2W+VjsTcdef8xkpNda7BqIwMQnLbOGR3Cv6ZYRE7AY4HCRNNzmmxUnTWh1
iFmKlZNHC8mpApcByR2SLjOIHqLjJzebp51jt8exSLubIZnMK1XOr7izfE+z3N26vdHsJ6dftsi9
6WBvp+o4qwaFPsQE1XcNeFUdakmjnnN/ST+VXt5/c7ofeQ+9FTdkfY9WYR+ZtahCF+z6l6Tpssi0
xHjs1WQfi25Wd6u5cIVMoh42ZuzLfZwbCByIIRE7Hc4xwirU8m2aNFv6dvFDMhG84mQt99lQ54/c
rnNotnUc5YiIhHFbzE1guXazLZuBk1TAEywCplAkjE3RvsbVNO/HbojpRBXpBq+SlGU1lqPl+u+9
bRrHfvLjXVF23Qudafd2qWe/CtJcv3YsP7memhIanY2U1LbPukKnQu/TCfPnuTQC0miNexQtnxlK
aF+ojegahmyOvdhlaCT4zPODunaKpLl0ZMeM4GTUYNvRU4I8IdpTbxs61QdobXep41ooN5GCp6tX
hvZSlGFerIBx0do7gBnSuTi89gUjBgQKSWZnVJX8vLBCs0yWrRgQHggcA+nkQMtTYwOq+oGeFROB
ghZTu5AOum7RkkbPIrJw+kDTry63PGa6iT0Z7wx072/mGIaxmWKLVFZuaIDECkVXnMBov6ka7QDb
zoZ9Tcdsa/japltFF6A9Rnui88eryfLjfTnZd/3U9HRpetLP1GyfdWU3YQdXLEDVOUM+A+bdJ4Yj
WVg5VNKNLrofE4Out4br8T7X1BLCGEZTEN044MmJdQJAb36uhQvzNSHThuNVmTjfJ4mxc2P7Fcpe
tZn82oSF5jsHQy/Kg6sZV0njfKqlV8MMlG2UdeNzYxjFVWlbag9pTUZOZ6+byveGL0ogBLBb4mnY
tLZN/JW17ewmN3Yey9kpImwqup3VluMJ7mJxhPO6bFPTTl8tmq4ovfWpF3VStScTPvjG9WX2A55y
dqOpzkOaTTtrVWrJcWSXXpEZNPumdf29tBMt7AdhHxGz0slhB+uZloL/5nqNCdxayJOjZvfO9xMG
NhOi0j0srCEckTDaCsmRpZwyt0k5D/crNNy7ebHg0qd0dJykH8+5mHMlZ2WTtBXW+FaoGnGNwZ9t
L5hZw0d9sCBu6UsivmVMdaE2yqy/q02kbdx+oZohbzjGI6w8Lms31L3YveoGgQ5ybWjufjSL6gDZ
3zShB9Pf6RwZf0YAojnkrtIPOCQbLwY9pm2xFjhqx3o6ElrVSokM0uW1j0EY5si8bQ3dn/FeGZBk
0CQO3E3t5p90z+ofkV/sbpKxJ+cu82lNwplI1mAoiQxegPqOj0RXXmdvSQOlLOwF8ibR4iXzSTAF
i/Bdmb8OKUxZ0aX4vy4GYoFxs063q6b1901cmFdlXLdPsOwKsol6oRZURYuEyFmJT0xIyiT5MKIC
uvquG6yFYXybsrK/ztENeNcrQWseOll+p5a0hku7tpm4roaaJMDrmvxaegPT/qIbvTRy58z8ZGeq
+yFx9xvCxVD1lQmdDu2c3PW0AHmz+K6GV8rVS8V9raPm2Z16t9aQKZ8cse863f22ZCBokSfufiQL
Um9X5GFij2Un9+qsGWkcQuFV0CeKvr5qUVaiUyS17klDFvPFL6vhq46IJ93COMk9Yhgz0olQ9TpK
XUVIEfBzx1zLrhOk4R4L27VeSr/ofiBSpL/ykREuMTO/30ymBr02zds2YkKZQJkWqPoF0tKAAQEu
9LaSko7+fWHu49QyH9sS3g/aQhaqPlW21EFiNvYplRWzKkiEknzJpkkewTAGFuwn83O9egAmEbcF
p2v//F1WrJxQtrmeb0kwuy9ygYge4GnKn+1AxEMhlzeBvHJrAS85OWPa0x7x03i/zO783MRmqe+m
avGPeb+uXWCKsehOSe3qyMjKOZOPeTsBmIiRgt65FWPSTKlUPsJmKIytXeXoBOdanaK5YUEHxSyp
OKD+iOLaoLzeinDf6REmqSCYLrFv09kwOfXxmFt9JCVDIS6EFNBktYBn8724unInWT7CuR927VjN
zmZwRxYEGiFLagA3QmvPaSEps0tzY8vAjMyikoxuC8nEC3UWuhth7K7lIy2N5DNteCpoX2txcEV8
6bWRrjzSP8+3fpWXL/qcK4QsofOGpdYMu7hehq9yGocbY5mXo3DyMbvyGffe0JDlry8kQJ31PLH0
Bp99SkUfn+aGjQlbzAaI54/tF1GTmfh5npxQFAae1al872HuqgJMCJJ3Q0tglC85mAYFJlhtekHj
KcxTCqRNQdNShZBOhybS1dI8woLFByGTxVJFQzayG2EIMqeUHv/YW3F2PdIaf6EjkKHqlJ2N6ppS
zm+N73RP+VQPX3O4xC4tOkt7Q6ok+ew0VvdEVxNFSWtpRJR5heUGIJynZ4Rk+0+dT8MCKRLvhZpB
3LgWfNGgLPxT0wvygw4xKC75WoOKJ4lXjE3Jx2PsXCO/bBHFzdMctJh0zFCfNfLKgUB6wzkYqnCm
OVuE+YjXdGAZS4L8RBszPBgtz0p2I+TZz21ZZF5YDiAA6WCxs3pEr188OvQIsnQWH6LLHYYSvV7y
MYu8vVIZ8FxrQUzyAYQF9y7N4OoWMxYt6pSHsk7pl3e44MUYVsT0VQMNQZOvK9+bBijqxhsQDEt6
BCDmvFhdxSaQov1SmoP4Jqw0v07bxKQNuUyEB30A9TigBF0FJZU56iwLUsnMGHQOT9mccSp5u9pj
hG6O/5SmGlveRRYx0FpkhvGFY3K0lfYI2krljrUi5+MBv1K+Ue3pUU3Pmpflex2Aw63FwOCR8egI
o5qNy7UQn1JXlI+L43ZPhe+l8pg50v1GsTNVUaMGzkY2AEEmIVg1QKpaQ2Y2AKfbkUcn+baxY7NB
DkUln8tlNcmzmtaUBxgp6QNXUSciry/i/CCWMd/3npv01wnnA8ciRhyvKVo+XwqmVygTcToXBymM
pi2JumjGfGY6xXK6KAHUtxOaTiQdabJudCZG+fbn4HoEgPaj1ZPG3DSxItyjtsIWhvDN+Ua6buxu
vDPMu15ksT2DWRyK7Lo2N0YxEe95CH8p0uOfSsunLTz5Zv84WMjfBMx5h21+jsw1FwDyBfN8rWMC
Fvp10z6cfbCZHBnDvCGp5wYqBP+ajrO+M/N6OQnd61kDcL930oWV+VqUfZlRQqaCJip99XOHio80
V+Wwa+qUYqivKuGFi5mL8jYdZrWDdNccdK1tDn6j6cdhhdJ/vuRaEfKBaXK7vbS2zsyfUboWxPYJ
qYfb0hHEyGy1iHMIthBE9E6zXigp9V2Zt13kJFr60LO/b7u5iE8T9BScVxy11xKDYRkCOH1YNSuL
tOAsNVy5qpFLhP8rndZa82LtuFQ6mrBNw4YzlWPZoVpytUNOiSy8LjqSbZ0u6S5lXHPNwBQN0twq
iCQ1+hIo6U4l8OZh7J7wleUs1r3wb1WrVMQ6iH3c+RjYWlXfRVPf9ExE/jdz57UbN/Kt+1fZD7A5
YCqyeNs5SN2tUbJ8Q8iJLOacnv78KP/Pgd2eLWEuDrCBgWFo5G7GqrW+9YVaHAifwk3JktCKTKMQ
DzZPN2YXJB1Tl+XiNWFDoUo2pnJXBP1tlFZ1d8MolC2rcSAZ45LdrSgeop03RNaujQaxiQLBo9Ix
oV0WkslHj/28tdDDsX8k7sahbqzYpNDDwW+0xuSeQgv/AsoeHt4m8phRhoU0w2XvJmyYVIfmkTa+
PWPIjkdDEeI8ENY1NP5oMC5gVOfWsClYMt1YOBl7g0au7q4qBu3QtrhyAU1wNiK0/HoJNK7thqSk
BMQ2kDVey2o80pAL28FPotr/B+Xc/yTq/U1e98/i4P+Fujr0WL+Qaf4Q1u2b12T8VVP39vs/RXWG
/Augz7MJU7BsF+UctJv+TeqLcM5g2oXiDihXwIuDNvcfUZ3t/kVbZKK1MyDniTcZw39EdZb4C+Wr
N/M5HXhMwrP/jajuiplHdIolHFvA99F1VL/2lX4hxzUDk06ww1A1/TFy9VfH6w02P9Pa4X2LOacw
wg84xwY08d+pRnCi4F7ZiANNlMzoX66IUaYNFmkbjf4mzpgekb9E2T7VZOGuPHwMW9ww6si5Ici+
KE5RJHP3PPU+63Fs21l5jDJNVAeL0rHaWF0lrbVfu7yZnT6paW/7pEMVXNtv5F4a4BIQ+sEeqtDL
N1HijvqLTHLd2hVeVRYMM1Sar4QVFdnaLTss2eLYt454SLFGRoVZPAdBO37Tugi68FTrmN7FukdA
qVt3n7oYh9dNb6vJXJpe2FcXfP+Ke2jc5A13fTE5B/i5RCeIOvGtfQLX45PQ2inYatIBgYzioW8j
yk62jjU0D84hi5Rh4hviYEFjCUOzQsIY4j5aDvGoxpUBY9o9hl3nVAm8n4Qlz6wqu98zRRrSv2tP
+eYqnxe81GjbO3AH42wGAYZ8OqDJS5rqZ6hAYb3SJpa+QtXZJqRFczCl6d1PaZbW9gJXfDu/+L2b
p5sEdyvtHsuz0VrDPmyTGx1VFSuTEw3R1ggNzNRQKD4PINlrQhpwQBT42b4wyMN1OZP9F8AzHMiZ
Ukp/5atpxlR65WG2S5AG/Rqz1H4Nxs5JJ1YYsuKTzC2XjZYy8tdjXJOoMUNv1WppIRbwt2N6Pizi
gJpM677zY1dsrCxhuOE7AIpBgYvN1PYJpCYt9sr2osax6+5rwkTmX0nLF3p97PTLcSS9pLZmysrg
TodINfkpZgm2DzJP1QMIFv5zUVD3uE7VfvRVTxvcWwZVCmhcGqDmdrCaolqi27D1YjGmWVxtp85M
IKhMOAP65wrgpP9GyzwY1sFDyJVNCzsgO+swUq7ncMRqNty2VFF9IcCheNG7iL/GzIyjJQoAGzyY
aBEF5g2wmp/56rGMQOEoYdea6/nVJa4Z4l9wYG3irT+mQ5EtzSELo20DosnTIlK9vhvKSguwpMHf
qu1XgOVWf9HLNose08IMkxvBY89T6MTzb0O5qltLX/znh3IyFKwNht3xLA/lk31CLNx4VcXSqa0l
9bacJlyWfNFNK+VlQbsXse86nwFSgnE1Blj0bwqcArVnGG1ctSmEH7O01FS8dGr2fdRKQiUWI5VF
hEKP0I1lUBTyLsM2LVy0HY6sL6MY7Az7OZWveFNyseqlSzXVjgH+xlln8+81JoH6Ft9FI37skopX
Rcf/KVrihZhET24TVvGld3DIe2hUntZrDJBYNxr4B9Ya7z+lVhFDqQdll5qC6BBF4wqFgHS/mrgU
uytnoBvfEvObfW9Qif4ga837uzHzQryEmcT+rc0NmDKGcYhjo2J8MmGPGxFssulFbT8EpXJPeWvo
tyXjojCAGsFMZWChXIZlNVdGo72IDHerancfdWbzGWFlBdTW4lsjHq0x7nYi4FY1OMRZZRLQ3bag
UEGeXPAT1EC+JTxGTH+GIxGZ/lM3SZz6Y4an7p1jZg+Zlf4ACsWGLleD2KLqMvbt1DE9yRSjx1FZ
pxClHOQoz+7vM0ZJUM7M/JuZ4mQVD7PtcZ7uYgxfN24gnrsIZCrLQpuxgvFUyPw7BWl961KG4uZv
7LShr7djWaA8zHAjbNIzEJtcm8hcVrqv3WuURIu+dseVN98Y4mYY4sl5CuYxKxwee0X33ejhpg5V
iEl4794SgoOBcNdt5/QCbVTGmsyymcqXnyg3WVjxRSwG/InVyYvCJ5laa2WjqUoCs1m7OdaMMR3M
JyMwYB3FT5k9HiVI+FI3AAEnuXXoPw4kJKzQXsJVIYM+qfybCVk8GCt7gQVxIcARb5MKKJyt76mN
Tk28KGGTWE3CItZGf7ODYY2IVT/DkpQqjWU0muSGpUo8T+74YCXOPBHN9F1Ym+Be5sREWrf2QZPU
C5VPN77ffS5mvk+VUcOWpd2AiOD1TgsCoONVFdMIa9sqZzF5OH/n7SowrW94jOw1WCPkN1mLgpby
xQfOCsmy4C6FPdapnZ6RPKTdmFHwYHl0YiIF9PaQtRHB0pBQIpksrWglQ2rbKSRYprPkXal7mlhY
TXlrB84hiDPv1PoCT8+uX4YpD5Pvtc9dB3s1CqG21wr+kth1MqsXOAGfcHZk4Qa+XwY2av1ijCAa
mON+HJOLwB56ZdTmGrmOFRw8LcZyUmCtvNTiTO21woORgdaLUZaKsiU8NX1a6KyPqD2wFfUk7CiD
tWct+uTOqCYNo+uGPq5q6gY+ixyz176ZWJq0wk21FWZdyVoxoUlw+OoIeCRqYMsAV+z6DDbiqPt0
sO0QUOQbFVznhe0En7xxgnmiprpdaEarilWIf/sBjLR4wKDdgEGaBp9BdmiyHKgN8Rrt1A0rx3iu
QJZWOfp2oj0yg+yTOHslgaaikwvHaQVFEcX0CCGwRZgM70bEmMLHfrqoIquI1m1pyoe6aGkhwgj3
jAWogbauey9f++wXt2EQw7Rog4mEkqGrX4awMXaVHrqfC8cs13meqLuY6pFtIu66jQMeSUPhveoC
sp0MNNtalCpP4q1hBLnzBefqxrgB8IFkQfpQoC9ge/HQkDdUbJkzMXpv4FMFkxaeS8zPfnjlW0xO
TqZEThjfs5AF9EnTj3BuntMlVq0han0R+6Wp1rZPnteqdvwwXJj0gky9KemedQgKJyjyfUuHGupy
k+mxfhekzdCvMEHkpM2e8JgA2sQppZ2l5CK0Y9t2IHl1V4XnVDPqrQ/76gukiXg36TibyxhM3AN+
WFd10+CIGEbJ0gHcY1vE6w3jxaRk6WVus+RJvXMLQac0tpO1cmCBlbeGOcdQ4NpfLvK4Ljaiisv7
Epe1nclPyRvwcwM7PoiIhYGuCuZj0H01cJPeWtjCfSoLw2J4PCV4mtC1hSVZL224C/LI/gRPCnAt
bRumA52G8iMtlf7kEnBSenAQCGFtdr5dpXs9BRNcIH9Qi7yGkSqCHpfaqHQPgZnm93Jwn4G7mTLW
nZEs9K7exW2RnaCx6ssGQkfNuriFOB6beLZpxgOwlLlmi4USCa6+nEpGjh5F+51KbAiQLKDIK81o
j1l8gpLTFSyHimAXtsOjW2rVNmstj2InYfhQzfbmKnbuOmrtO5x/YDBD5z1CmfsxgHPui2RehHEU
Z/6ctFW+jlKXobLH3OE2ilv8bzF8OwEVkozFsEzp68BP06+lrOt0HWG4sZdel52mwcMPtPK3yLjB
68KprXm1rSZ2/260anZRdyIGZNrUoBmMtC9jUoef9Kqew6kg4O9dPHb8nQv3bjUUiQR+JQ51qpz8
WOO7OvO9w+/sqYReygZCvdsP1WGE/3mQKIqWVs/AIx1Ff8fSQ7oJm5DYhtBxqHvDqt0BYCVbeAit
xEuHoPTGciOAWYW9bRJrUJYwDGosS+uWcBPHXVTr0bFhaLFJzd568Wh08u82zH0Ge40DXNg5UzMH
VPRPBUIce1OkDjENGJsW3WJ0/eZeMrO6tSoSWOw26f6mo9SJYMRre6v7HU2anJPJ6qRlsR6xSccu
X6+Hh143kBZJBh0/nFTnkY7S0fwcgGst68oJYMSOnrUsyUTuN62WGNha9Lq3LbJAtgsHGcSqK2G4
lVY3fil6SAkbL55ZFpVjDmen16R1iAmZQbbWiKRnYhLksPAmcZcAP4nFEHsAclVXuYfQsNIHWIn2
MiQNiWG3NRwyTHoXdS4hR7jR16JsjHI1Qa+6EbmHipyvKu8wT+wPkch8KMpWsjaZOBMkFwdMnoLe
2EzkjkPo61jUc6008oWpRrBQyP2Bvca+1g/IdCpgD/bFjJZFtOkL5ptE2NllqrZm65oIqgNjZ7ni
te7y8W/FyCTe9H1UC2Y0LkFBTZHc9nhy7xtWapDuFpZJp558J1RHVnXjSAqTOHUEK5Bl49hboHpz
02GrTo5IaZ7xa3XXzB01aoBAPUIbJscGPhiSCTO87WixiSGz7K+ynYpngebqZqiS7k7DhWWb5fIR
smK515kh3giRZo/VUNabCWoD3Pag3mpoHpB1gKlvWIMYZWRtCY9adzCNk2Z/GzekoJA3oOfoTBWF
/sTTDMjN4lQOf0/d4GxFplNoqLwMYYgyKW2PgoZyjTK5W1m2YRTYNfliO5hlt9fJD2hucP/QNjPa
cZCZA0eCV0bblWmfQybOhpmz6RR8KVbfi8IrECtZiJefnFraSz+j744C3tqWZAk28ameu0pIuEy5
423cGMGFCSQhoLZp3iZl5j4F/jj9iDzNrRaNrk/nVK/ONJC1tyznua6XdMTb4MzcgXZqeJk2Wov7
dEStqDlNrh+lzCI2HGlzt4p5PlFNfzdVJFZNRmW/TXotvkCiZxaKVz2sKR1j9AE9nsdMGz1veGiT
PkcD5A7T2sRwbNn7ifpW5tO4Tlu72IyhsitmX1rYbGZ2fLdEkT8/kLSZx97tIWIUtJY3iBDd/UjK
9qJ0EuYr+HCcbYRYX8C6xf1INuAhqWukGHpb+yR8tPa41seIOW5Ag6EwY5QdQRI5hNjBtIJnK2Da
JpKggTZoW38bTMPXYgz8vSlddchmqjPM5iR9AC6EFwhT0R6XU5x7PwRL0YOuu9/TYGDXJbPLWYZm
jSsrd94ThDX55vMYzENQMyqsr5XeMLZt2OAoAxL6zyFkHtTh934MJzPe1xXZVloVlinkNxnA3NYh
QqiIYK2gbvIN3xwuY2WQy9ighLExx15poq2f2dxSsuYq69ROQ7OrtFl7o/PMmPCRs+TeY45/SziS
ekiRUJ3sccAiFyISV18eXW7LwWfyvymtcTDWvhO3NQ1QRaFQ6XH0DVFQPacOKevr2Frxa5JqMEeD
0f2Cm+BwKPAvJ4I3AzWvPCUgCFQRTOQYbRF7cdDfNZU/z1hCNx32bWcImNu92e0KElqeCQogniBn
HbvpiZpRC7ppRRNIMXWMkYQkmylpPH3VxiremmVYKjhwsbqLYJ0Ua0bczucE63h41sz8Q9Q8RR2A
FpPCtoOUOhmbpKndL30heyJAoY25yFemwdoTf5W9JnDBX3UtnR6JlIBsOOBaQxw6fN+Bqxdq1S1S
qDFAqUyeGeKysWdCKjH+R+9WUszH+rSrqDh/UJxBq8hd8kEXmtLUrQnZrV1ZgldssFLjBXRKD1BD
9cHRVZb/XKbuA/s38Lfe1/m3vnV1gh4yrxQ8WWP9GmPjc8DIgHbcf8O3RNLx9xTt3Vf2hS7c9xpS
N2kZXbFitaweVdzCbDVD9KvLEshlN4XlVC0bVcCvlFO5RlLYP6hGc9cqRZ7BIM8In9tCJgdENamx
rHwRvDZFDrAgNN+gU/I7Daxh6Asr2TPVy547x0xhAU8G6JrWuCADhCoNEMHcum4WXoMwjWQ7AolW
JYs6MEWIIcqySQ31GUUfG0zV5iARRCmBRckU7cHSrIRRHPzaa4pl3ofVV/41Rb/oKDWMOClemlDz
jxkO5NBWtSjGKZ/ejQ8pBFvUSgugHG6SgnRKOPwkBdt1aj9KlCVLdiZ+jXfS4uH1OhQigZVG6bxj
8fPoDXcSM3bCtMXaSxkcyAIMxoUXOWayV77ApZzMvordeuH4MDcLxjOtMe2S2hxiRRRnV+TnNMDo
fmnOjF8IQZMzpcfE63oXid+IK+7Gcgtt2rhpHmuLfEDCdXHePLHfrF6g4XCtCsvjI3rp86cRpWZ6
BLPW80fLzGpT0v5aySNhRNz+qoFKt2vCll0ImcLIAQ492rvbGg1F+SXNXCCYFHMC4J83KAf8iotk
YjcTgWtUKrmBLqLEnKTh52svJdFtp/caYnxHMJy5G/yyeNGExQeYIuIy/cR2LKam6VHTQlFvenI2
47VTBJwcIan8jpf3JdEfIjAcJolTCeTVE+s37SCCcEoNMUD8yX0CeS2KLD9r+A5BZ0IClB7Lqkzr
l8TFPwATKX/KH3WzTYY7lssg2tbYqMW3ml3xUIa06/EtM147EstRRm18YiRVpDddG7fPFP5185Q5
aIQfDQIsiXKApj9vaAFBC61uu+USQSOfltYTBwqNSyQnPC44Kim91tkDA2qE16bNuGRLr7NTVNWs
KB3HMByJ9MgJnZpnyFvp4Bi97LUiQ8/o5JwikhwOH+f6fqBAqoKtggnKnmGnN5ozEiIGif2JYEOY
sKTm7FJhbOLMndIH2+8Iofxv3SQEaQDkn2l3gtGyPvrYLYFmFmeom0YO26gWL78MVv7Br+BK1G/q
GPEhr5e86OZsTDT7Gfzi5BH1AaYtCuP+0LTKczZYygBP6RxCzHS3UhvLaNPmA08p848v5d/CmHKE
QSFoYov6+5dSTOPESvG0YDpYvIDeQeaBY2d+r2jvVmY7iQPi6bJcENCRBfQ9maZtGM6ydhJvdJf0
KdGghHWLdWRmLZbberrBfUR8LnvZ9CsR9rTG5VSw2UOVzjIal0Y+2vA17t3SCDceHJNDk2OZvvKc
iHjk96/p75ppl0uJZQeWnRLbN1xIr6/ppJmFwfYxLuiBFc92Xu2DMC5XtSUGmIN2f0u+SLaM8qB8
eP+b/7ywhoXNmzV7hVrzKOr3C1vyqnUwvKZFF5kUlnHi7EGNw++hKGggPCZQ0Qf38k3f/4vKnZOl
aJUYkc0DOUO/thqoMlW3XQqMVKWJf5rsLgN20jwCECZRLNDzyRt4TO5ZE11xIK3BW4Df1wGZCBL9
htbkPXHDsKfaDw7sygKB45K4THIzGAgycHOvLkVGhgRsXHQ8iW8OF4kV/iUKK8rFSo+oDd6/7leu
H29fhpMn+KZk+Mb79Pt190bfyfMaXWOHNJgsWGjs7dIbAnv//vdcn5QBEd414VzMT5bHZf/9e8Zu
grxAJgsvJ6GU1LOaStYVVP12CZTB3vD+110/yHydyXNkWkxImQN487Tzl8UhG6ELsh7li+Jt41GD
YvZAMMK8/BE2FJIiN84gFBsDyDKhDu7q/QP46Yrx6+PFrJN0E9e08X7A4vLaNUOReD7EzIUW1Pdl
+xwSB6atI9tGfYmfYXCm5rC7tVYHUCxFWMcvPgEWRA8GJSbKrUvu7YrcBhCThqHiiQTdHG0jVAgC
9swYSoclI5z5/QZy4RKfAPQpccP6scSSQdFjTOaEbVUEJSXXQhyLfZZoTI303NThOhRauEKSztr/
cywjuoaNlkHCXIPaFiMmE2waAjXVbbRMyQf8LIPRVseMQtY8MYlAJKAlzjjuUCPozSXpB26iVw9G
/khvwYbK5IbpYAllguFVp/PBcBi48jWR8OmGiMR56+19/iQuOo/XJC6JY+la7l3gjfy0hH0tFlVv
uVCbWfGMba+LeSeOQqoBs0s5+Lxq1LaxGm4l61rwGhRD4W8UtPUDVA6AYBvK3k0kY+8HYnS2Sq6x
ogbwGTPAJXF8/xlNfkJlEobh00S6xZ2rjQ2bqWlzCORHMZUywd+TG1UVbOiJ21GENFIbJswIxrH9
LhKbKpo441a7hyPiN/sx79jua8KUACcKKzJW+SRVusktyedYCiRpbU7oUxD0U1ItMZqiiootyYUC
p0EPOUBEgWAm+GC/JsJm36QDG3SK8TrzvLd6RJQxAVpDbmvDBt0BUGqdoYfdocbR0+Pg9rjTN6oE
vm69kfjD7u0TULjzJS0DmmiV1z3S+SFQytsx23u7CC4n7TIGhyGu5RzsRI1P+kMKzfLSDF7xUk9R
w/CmGHyQ5t7bKGyEn00cOFdmpDPnGLW+PPkNRoFr+P8+U31NvhLWfltHGbMFhzS8k+HYNJBJHY3a
4WeVNvRRl3Nj8avD8ougQZDNH2TLmndjEBv2IpDw4VYkXE3JgbYp+2jbu+I+mIbDUkEJ5bHsCmwp
IWb8ulp4ToytvwFFXdWKmj5gpogmmWDNtbR9TUcQHZ4i2XIL3l8krhdfHFZstlkMsiyTcuK6mkCd
pie+7Jl3J8hZFoEGtLzK6W4/MHSdF9ffliIPcgmbnSeki7Wge7UagqvaXRPB+7ctzX0KIfh9j2BX
lrsw8pCimASNqkUy4fBHCo2Rf2p4KX68f6p/XGIP+yUcWRjheGxq12Y7kzeaGsoiBje9HC75SBkP
1OTeYbsFKYJMhW9pMHIN3v/W66qCM4Ydg8/c7MGEffPViTODCz0T2BRzDRkdicV1JlatedydZNVL
F6jO+GDd/2Of4zzhT3jwoQWEFnlFo+l5d4c0Zgw8EXJ2HhAtFKtgsL4TYs9S8v7ZXT8+2JKxx2Ce
DFsHo+jrmimDtOKRZl8uAo9WZEFXH2vox4sp+/L+F/3TzRNcSTk7e7uGe+WUFJL0ale2CwVxyuMv
QviEoNthwg+8Li8WbiWHbz8JHe9/L2/+1ZOLaZINHQqTB4va1LaubiCbXubUPkHmQE/JWdfr+jDa
OjqJeEyyYm3aOeIINx5+IAE1vgmt6bDqjWT9WoeWatYaWcXfTETP5hquijjGTBDHVeF7yZ2bdtZj
kbnpjTeAbi7Iqo6ePIbRrylqiwY7HSlps0H32Gq7ESBTKXiKZtB1r4mSM2VnTrETPHyo83pvfLVE
h3JRi9Dh3rA6M2IqMfBAV6SV28kwhz3cjExeBsNluxrJJlOfcDJJ0fKFdokh48LRiCneImZgo2op
DDRsAHw6fh2trr+H1sl245kNyxD+elOBvcNkk/HtZJ2GI0vFqh3a6CEWVaupnFH1jBN4VcHPszdw
SbPoK25Ten15sZH/F4cgKdDL6k0+JwMEBmPcqW/0lDhCP5Jr9BGEU6dtmtLzmjX6DzsLc5ON05su
QW1N0EpmovksrKCiYr54W3ZVKjcKLwsImn2knWv4AffDGxAUBjh5J8xsv0XIxUDYEDGfa5E2nAg0
HTBnNNfYAshhS5KfXS6tDF4PArwfSWIR/OvEXcDGP0qsb2qX9/6mFhGINQbiZJ1WRWsj3MnQD5N9
7j8rSNruZkxbbzdMgfWpLlT/JCSVxUoSBF0ctNwSx6wKcKsaw0iSJuphLV5F88rUwMbbMa6WJKOT
EhQxMbAbbHaGvquOdTxBTit6cfy5JwjQwYp1zdfim5+gUGSrrH4pwn6+VSgJmj0xQ9RjP3+fSZAM
jrrCb/5GNZW0b1wgy08DXPiVKx3Ync04ec4qJjz3RWM+82BDswE9snV/+gwtJj4i8JmNBJB8g5pT
5m7FSAwQXgN9s0m8wYe8O7UtfpaIVpJNlTZ1uYYFkqbo3WtE98ng2MZKQPDRltAOeZh/0l+mauSQ
s4zEtK2TShDrBNdvBERWEeqLinckZQI339yoUqQzFrhkeEdEb8P27c3/V/TSf+aE/kYb/R+zG/43
MkctFrf/Z8j4B3P0fo5w+a9jXn3Ht/FnBM2cM4M26P+GMhiW/pdHV8hSj7oKJiD/5yd/1DDtvxxd
0L2xRUOG1tkH/8MftSTcUsgrs9WqhWGNwf+aMQqSZCyCZHSdddWFa43sBoe0fxHK8IeBsTU3rBzd
3G4RWHNtsihi1IAIOYJLRBQdkskhWeJvUSHl7TVyhqd8NwQwnCtJOiezflBJXA2TXUq9fePUPFI+
pi0o2uMKNmKI1b6NkzS6NM8Ntxor8kf5UMZsEPpLVSQ5YDoQm3gHoWN1d131VQXBhR5JshdeTe3O
CvSG/Lu4hexjBkuMjz6Vg2092JnnwUQJnHxbBqQQ/nKP/wHEutpZOQYDR9G5Qf3pFXllYsqaHja2
myQXLXLssz+55mvaGeXeVoxMF7Ue1ysU7uHz+9/6R+IBXFsxt+Gc+fyXa5wnxHGCVPQ6v4RkTDnn
pnezF5E65mk0c7Vlp3dvpqIIHlScsrLrXc6q4GGFJRehS/u8SYdM3kHhYrpFLCDtDOrkf2kSzCF6
1DbABlRTGH5f1eSpb9UjZIbk0nhjdtPbXQnuXtc4BcCQK3f4iBr7vhnEyepCNC0fXKD5039/Nkzc
aPAPtHnXXPvaDbnWYd8gFM0uoapOEbOUBzuOo1OrG8atFpXq4DhJJhYwKHx2b6Pa18iB0Byp6MBI
4aOi0rgqgyTQGJN8R7gEVMy43Fx1/gJnYOWH6UaTq4tdJLxS6Or7ryh7jBPYbp0ieQ7E6yS1Gk1+
iTwl9/AiMEUx3gRanuFGn5nsrG03No9Aox/dqT9fJMuwHcsjtciZE4evMSSBdawa2kaey0LP986Q
TyeamvrFmJvZN+BMtp65sya7OSbsr4ec3m71/h17e2R/u2MWMDcdBkfAXTOv85nCqOntqTbDyzAD
2IwDikej1PKfc6Y6M3iOhdfIuyBGhrRMQ4FEvca5bMEakF8Ag6igmUm45FYGydNo2/cgYwNjmhC+
CfNdcSQtkoKBtvmr3xvu3YBd0hIig4NOe3goh7aHEJO7NvRvo0U6Xx5hXRSAOAiJ0NgEWfqU+fP2
Os43igF281ji60d28NTgUle2f4eTl79A1ONQI8bIGBdEo7GaAFywvFfj2Quy/uv7l+2qM+TBYrdg
6afCdniurjMRgcuh3w9NdLFV79zAAIh3CFC6TyHy+2VKSXcK8xB6xVjg4IiWZPfvv14IFkA89gF9
rzsYoiUmy+57damZ1B300ohXRjiKI08pzvs9wBAz76Tc0JV8JSXT/KAvtv88fQ/w12N/tExJyMgV
nI8tLw1MHyQXfax4KroQaAYO1rzaiamHzkV1+/ZQD6NunCoXaz6jkkRJZGXiIdAlnuEOP8xyS7cg
cDJJiOteFG1tnCDy8KJiL8ttxFCWNFNCrcu9pgbjxCxJbQPU9tgp5S0IqOXzzkCM96p7ouDHZzhO
RQtdJ5EGpi8e5ZkSMwCk4VJ2ivKQr+7VgPVqNmEtsEyrzjjBhQUcy1DjP2JJY5yI/eq/xjAKjmEZ
pJ9CvSsfqdv9A2aK4zF8W9gRLrp3uVkXL6kq+Px/f3Pp9CVWXAYm3ddraCfI/+0rEV80tng8SFjj
LrDigr0plLFD/jh+yXT4DKk14pIyBvYHD9dV88+zzYqEZNEQ1On8/WpvZRBJISL8+oxEoHgZvWR+
o+YVisjl4sXOavHBZm5ciVnmb5yXQCoggnpsTvn3ZRoiaNommujP1De8xHHoVQfa1HipoLcucy1z
VkKpaamIq160GJGtBmPcoO4bPhgh/MOGwaGwr9OxA4RTY/x+JDhQwO0s5HAOkT6CV9bepmjxhux8
krIWldDVbRLV/rqP0/imQdY+LMABHaTTLg41KMemKeo+SRV8YO98hcvPV2j2EybJiMpzjrn7/bjS
HoNIih797Dq92hpDVx1AyMK1GefOi5ETCWfPib5BPqkPnoY/ax6+2hGgqHyrZA4x77G/7KEG8eQy
p4s7S5KXH4uug/BADGkG0ZY3BXtG42TXnXuxMotsJz+xodWJGH+2uneXMZw/kr77foeTeL6TAaKD
f/26zJMKJlFYlRNaM2vAfj2+Uq+RDZWmfdatvnlsYRIus7JtPzdGWN2EQjVnd4J0tyCOTKzGKXG+
vP+6vtW7v++g8Dl4X1yUZnC2rt8X3cH4nbkJZSi0u+d6TMulgoy5MvA+3Lwh7YwgMX+rUIiD64/B
E7NpDIIyVppHCH76R1s6J/ze8VxBaa0s0y7uQ/uMoOBTECoEVNGPD875Cq6bn0eMzXkyqP8p964f
CjwMogqDBPOMowbJ5nJq2o3ParzPcM+9aQN8X6PY1WAkI8oZiMveBVNX7l28Q/coquHtEHfXfMuZ
Ja4xZ/U+eGj/fF2wCp+LYOnwMjvXqGnQ57ORZZJfiDgwb2yADrJ4FfE+GArrKoHc6clx4YJuHlKG
TR+sZ38uoOTeYPsOMj1vktcxYBAgS5TpUXmpegfICtfm5lEmUj+RIWUu3Te6zPv34w/jfDJQBBF0
wPBU/JRzV+tDGOPzmUosQfF0rpZtCHmElO3c2mAlma3fllH6IeRbrdHcJm5TLZNSNJcKn7s1xujF
y5R56dqs8OGERdss7CHhirlTfttgEXJH7Tcce79Y+SReP711LXHe6g/vn4W8fqoY+bnkerDcYC1P
ZXP15LqmD52cGO1zUKvihkT58ijsstrYtX0/NgnbUGDENznh2kCqJKl/xegCigxcnjEo0WcZVJpY
xtrRqlaaBfnbHyBy9M4FhCe9zaPsUxRXFAEd7oyf9aHNt8OM/gWWLB9kaPXfY88YL28VQB45CMEd
Nf09UId+8xK/3MAKLVE3DmL4nBL7/kx0W7d/G79lCptgNOgcoSytHRw1bWeggtyUfees0r4nmabD
wANEFrPhvHdWDQa9687RsGsD8E63cGmyjWSAh03OgFlZMiYzcBbGaqtwGjziTtBfpAvVa5qKJzx1
3JsIHve6E217D9eTUb84mzZC/c7HWjgbMu0VmY17VyOjWTswbI/wtI12GyNycFaYy5/g4cU/Qk/L
Hl0mlwhoCjO+xa41fzQhPx4jn5y0po2mr/hSGC8q9d29tEW58XyKtayEh/XBwnX93tjA1eRbkJfh
wPthHvD7Si68Phsjo9LPZSYoxHAJuxvEXLnZIl0D7g4fFPHXj9u8iLGhQQgnbIVX9eqlgTUMZOxE
FixSq3ms+qrcYnLVpYu0GiBUvf9wG3/WzOQOW3BuDP6TjLd/PztNNASQyc7GmrmjolJF3T21nhVC
f66HrylN1tKppYJarQXxjqazW9susnrq6EepQgjl4v+wdybNbStbtv4rFXcOB/omouoN2IqkRKq1
LE8Qsiyj75tM4Ne/L6lzq2zZx363Bi9qULPj40YgCGTu3Hutb0Xc/cjvSLJyO/JaIAfku0mpmOei
yC90QMt/BVDTDPybKOP33wn3iL4ZTnyWtF+cUWdyTwTgeOMECEFEmPQ0BSSKmstKSi6pDOAELWp8
BQcP1haeT/troEriYTCsb71wxd5koVgFRUYjutPy+5GX9OEPt1bNUd7teHTOePjUoSTgan+8tXhF
DdorXGR3VpsJZsfH0gPESBzIsKVZH+BGC8L7HJXzcSZu8r7MYKbCWIHnmbxi7h67P1Qlqj/40zWx
nlE+04/mFqrf/65s4mdiOGoM84RsE15VZ/QPTDBYQZne3TEeSQ5TWMldbgLi9LQcziuSWNivo7/1
9dS60/rBukyrnmOJ8MWLHcf/rdt2bn9CV+cVfx+u4UhSspsyN+hjCePY1HN+7aThYyBqeRi6Ti4R
XSGnZYBxYMh0y6iAem92/R3H8/6EyugPtvafmno8a1RyNNdsVYW/b11FLlrIDPP86TwksMsEfytE
XRbDGAji5AELsSJu5h+eHrWsvH96PN8mO0hXYTfvm3rBYAx5C6bqFJVB9AV/mkvvlXkYxWa31sxZ
3KRz6RzaoPZuLHOudm+HwP/GVZAbDpGA4TY5fe+WhyATMmIIapzgkBLj0JHXyjDLBcpOODWCuOqL
3szhs4UWHLA8/78c+j8muv58K2hoY1witoaUsZ8mox52JM+S5nyi8xAfwH5WV8bs2y9ZYhtHLxTV
ZS3zI7GzyUo4Dr2zzva3v78R7/JHCPJWTXXMCUy8uZAzuOH7F8cTkDKpzPST5OBhraWrc8xWLy6J
YqybYZFQ5edZ5m6QvcVHO26MO1k21WsFCHFewWqon8Iooy2BML5/yKyh22mjbd54Te0cHHV8ZX5d
7VrD7WBuigrH1WSLBdL/HB49SGuTA05CmQATiT6Y6tN6sxpJ/f6DclvVd/rjk0fDjSYpKiekdEgp
3q0R5dhk0SD+WiPyauIo5dXJNp4d72byPOPQwmkARtA8p4OX37Kr+zewMpzDoFFJVpFjbxPdnC7b
0gQz5NprqWnNogoKuc4dZ15FnS1e205YR5hon1prpKshZ7EbusK7TmDUfGRjHJcuMSTLtxaplJZ1
ambho2oKRMqinTQjjnPb5lWQ0+3EkrHqY5PsgBRVwMJQ3VSZKVfoeTBIBZMdR5P8U3fWDqgn0At1
PpRiRFYgckX5Cccn/Qw/BgpgwDmvgja7gd0V8eAbPFuZW3ztSaO6Zd8jgoOvaud6ibEP6qm5h6E8
fEMWZq7rGXhkMZrRFVLnYRvk5rzpQFV9hN+ifakLnM+LWHUPLH7NifU85q0raMheUlrbNPaaqzBn
ZMqZjUeFU5l/Mwq8DD5zhZsm6OJDUU+bds7CPbzARz3RbhAc2dsIbVnGCGZIXio39S/PhfM495Qp
Ru3vLQB5+xYt0NahoyyLNAbp33t7vEpy3c5mszXDUR5mgda8VG2wdBjJfwia6bX04uyYpPR+URRS
Zxa5ODRW0+0ktOpHvxSv5ZwBtkMWW2PfDuNdG/q4363iuciGYM+ZTNugrsawlhrxCXGzdlmEM4Yv
HHjThV0510aeAm2s58skU/5JMSAxdtTOUmBRuy3Snh2IadRHz8ibQ+53SMXA3fI/z3/I1vPykk6d
c9ca2T4sh2LdeqlbLmyRRIdWBvnbXuXW0lyeu74IwyjkSt7gOG2cXUFRfa3igrYWw2ehpGryho7y
UCwCdXhM8FHszj3jBo/utjh/aVbDjQyp5L6kWUY4AbjAbUl4OU52Rcfkm2suJogrs+gOfR1V0CvH
q3w0vAPfKbh3vG9LNjiXUwSanTDNu1Wuh9HWsaf+vp6lhB/gOJdguPx9m4FiBUmBTsIEXIUGv8gO
590oalwCcEDm08PUSuue42V9ZUzZsJttX9vXeUUGh7DtY2IC1SaAaPwiqqa6LiF47YguGFckzCSr
sTTmzUS8yMobo35rehUAxj4YtbVVdMFVUwa3ZBzOlzhC5AXC4WyVaJJsBJ7khY6GolqC9zaeAsB8
sAUBsGKErud61Q8M29FTxg8IAektTGSmrQxCepZm3dqPXZPIb+RUYgq3w50OeOyA6iXc2A0+jVgU
H43OM1lKw2diC7LbXnresxjiT6jojLVf2sU2KnPvOm9yd1m3pQA6z6oY85o9sA3BanC4sKQcVkLm
xZKX8XlmcT42Omtp142fEbqZLmnJ1fjS+h2xHurAkaKYgDpBqAKZzaP1LBzRPVD29g+26q++tfJl
k/MQoried8VUxc9Zy+qHH2Ra8jkZ1oyev0Vmli3nkAPUNOEwDCGVb8Elzw9EPZfrAOjYRhZjuMR3
011jBp82E2G8J63oo93olfVxdEpsDmd3gg+svlr49sym69lY1PBdppuo9ZtHP9XDY0iaA00bbDuL
JHXk2uun29AMmr3Q3RrpQsNC2EvGEsua53o9C4X+tRx2ma5Nm6e4gbS1OHdKzncvn1z3eh7afZzO
xUuIpRyzj4Palhi8eqFz/rvSsMq+EJPmfLKcTiD3ktUVuSv+yS0q7c4cmmnfCdPBVNZZO93rxM6w
wdqj3urWc1LUpKd4Lq4tDah6iIp+7Ntm6aZ5/+D5E63wfEY2M8f0ac5L2STN/qGugxIDf5KbF3HR
MbJMS48TgHT2bDnmRxgwe44u1b2Z6FeKfvAwl2GrUPq9g4MUjPBQZZc4p+d9MTXVNmumDGpoxtMc
Eau9nCaj/mhrA31c8rIFn1PFZQ19e+nK4FPR2/Vr3YfM4rwaxENZjvpT5Sa3pTCnrSaKTQgz6OBH
VnThInjZtPnsX/XgB3fYMZwLP4OtYALk0XNfKOBufzeZIl0Fre+sTaPwr4q4uHZdkR5GTAk3vpKk
BIPHN3fucHdpZNRLKkJva7LcouK8QzNNM2EmGAGT2msSePPVOOXVW8sxVcURIYX2VotTb5nwVW3z
0aLBZ5Fet4y9LAHqSn4XiEj9khYY/vYs6LajjmwZQyToBmTFwDfqSxQ4UECJBzjoIiJNVlT6PSJS
ufX7ZnopqftWdGYib5XOJIQuZr/vHrRUjZ4HgAIItIyvti67R7uqtYgGLflCFoTzJQ4XWnMoR/cE
2Q7LuCV2bZxaZmohJOQWfnExj3LR4ro5GnKwEExnzQ6Yg9g2o65BvhevlSvllYEUdJ8xklpjvjCO
uWcnd2amu3s0Vixs5hhu0MuHt7km+4Pp9dUJrx0tPhtVLm8Vb33B8v9AjyY/yXaOGE5PxvjZcPPu
/twqPZd76L+SG/xNxescWozzy5LkeXIZFp3muqvKsUOSRDjjGYLLwWIpUWhOOA485s9IFnMDNIGY
PuaTpu3nuuzWZK+0R7JUki3Hmmrn6aW9JNcVPy1euWg3NJSaK9PqaPnwgj+GQ5gtmJoGV+N5h2zS
edcxt9zVloW4ewDtWKPHTnnL5wGouAUff5lYtTilo3qXTYq2qKms20E1z8pAp1vvYCBO3RF6ds6d
GnyCXtm7wsriNfODu8kS7mGoa21LGWQ86Jq7KzMBJBN1Ny7yKvFQf4wpUJ+oUlWxWn9F5Lqf9Vxq
fPws9m8k8lGxCIhyeqopKzhEtMox11SCd67nHIfaapz5P0I0nChVHVnOY/30pnWTUB55A1x/uIUi
wGqghH+RN3Wfoi7iCQx8JIuBO9t7OjjxHrG4+xKYwOvBdgzcrs6fd3mvdYekq0xUV3PXfHnT0uUK
opLrs7jvkdjcR7WvES6RuPhOZzkufWMud4DKqLBNzRtIDbFMLtUY3cm+tjOaZOuJnKrhmALfQU2Y
SZC4yQnGGHF+48iPW6AJG+8YMHVf9UEbP/VMyi4r2mr+ym2YQPu6nL3ductD8ID5texC7ZNO1Vst
9Mbqbqyhbl5JYmQS3cVxvkvtmvO46YmBPImuT5ZE9yU7eN2bpHTmy5bLeWLlaclBdB0a2jAwr5rZ
b8m2q/XPCeGPFoayWBzkbD6QyGPfznl9PaXOg5e7wcNkSX/HOjqS3SG4eEMH5Uw+uSgqZqMhs3WT
QmM9uaQT8qx3IJjDCFWjWxgttmdTWxUh6YdYDG8dXO74lf1p3XQtAcgo9J5irxYEDPj2JrZGgRMx
dA+k6+zxzxEBBWL2k+/Fz+g3qNzikFnX5FUQ183GR3GLmCfrp2Zrx+ME62MaPbwXVvsi/RpnOgwb
xIt9qbVfaoL9UGDmfXgsHWGVqx456FeevVAFJ6H9u6rizG+XLiq3C/SZ4EXd2jlGcVx/K4PaFRsI
RDGG2MBOH3Plr1h1dD7jhSGt9pOPcl67JLgHx7ZMzaK5JONJ+xwno7eqjS6IFlJOWwzKvgpihBXk
RScCRvaTKIa96Qt5FK6Rbsw0b67SUH9tEqIMV2ma5Dd56bN5sw9kz6yI+OAyooiKpZuwmK3dwTEv
J78gcUrUgQfSgFp+mbsdoNYMJOdH7OJWAqVrkKex64LhGlJC3AQLeghNtgXXp380kNjy7/mSrr+n
vBwwYsmk8mjEk8Ph3YxTFi6bMSSHkWmUdzPrVgmjRA2f3+qH3G06/J/wXk51Yg2n85z63KNttLBY
M/mudo3LOdbEFCnY1ZXx0yxGXp03T9D5j6W6gTWFhCP82RG214UVGwiRzrVHrfwfKXy+7fmPdiH1
Vq5m3hHdcn8V2MW4wXypGo1Wfw2x31+1JBkc2TSZPro0pYoiaZ6StBUvrOdicT7KsQ3zE0N1ao6K
mqLAr4JHHWujTgKVzcyntDD2DkiQcbzgLPpG1ITDaqTWsrxUBwLYZ8jN3co5uECsV8RaIHcri6T6
CJTAXEaFUEbX2EFKAnsMstFkcE4PEqUMHqTPqjGo3l+fKRcKwVh9zUuF2HtNjZJ5qETljR3m3Qn4
b/9gOSTSucRMLmBpm2+XUdXoTuEjKWEuCBPumlDahrkGlavk4j4RPJjLdUAIx4aky3BBr4K+qKHF
qoPGJ48jyCexTwBMF8zyAmnut2H0IXE3ctqxHVyLptCWo9GCa4whrLA6eA+RaCkUwIgdKz4i0HA7
utCyMN9rY5Be5jG1lebn0V1XFeYV7yz8iSAAppPavXFb9UP/gBWM+0e1ma2hC0TrPpsjnBFmcVPY
IQwva7b0Pdb2jRic5gpha35sSo3/iPLncyfEEA6H8U4fcYiDXgxmThG+kUVfA1zkV5Ov4CBBpMdf
yuTsRgqTkEGKujmerx6xshuv6QVbB6lZ+SafkoQhufpihdM9GNKgdehl7kXBjs7phAhIelDObVYX
F+evdk51sPR2Bsl2Xdqc7UXXF1/AF/t34IqqdSKKRy2POa6OUQTNODWKtW2k7n2hZ8aO8x+Qw1mn
+ZHhS4cxhvEkxnk/UyHcaUnPZss6yPMRhYm5kRmnhkIwAzk/wURS8MRmtLM98F2scmoc8LajWiGe
qYbJ+65RHYsY4PqOTvm0l6J6iLXki2fZzikFAUoIT2dPK5/88aUYzeFSdKG3MGh33QxT274Edujf
dnFDuIWrbpgNd/e18+iwwoZGzQNDEXGUsLP6GE0hEnx3jqfFnAJfcBDWX/gSq72Gc5cZU9HIL4Y3
ZPS1wA1AX0KsDG4dZno0zhc4DIgp0Lx8jWUkO81t2kbk7CWfzw2aKNd4WcCCus16brzp45twynPd
YhmOufVAG+vRRlKegANxss9al/mr7o2FqCRGeeSXX3MZhtfnx72JgvCmoraIKHd5uzMg40u6IdZN
L/P7TPWvieMMo5VpNAiiEW2xikR0SxroNz4kJJpwjUv61EKzAu3qbTmCIbVwvBmKBe9j7y1En8wV
Rpv+wVV9462emu1ShhUxWAbxHzFF2U1iTxTwjibAyDAqZEyB2U4rwG70LkbsqHL4G7jcAzyyyQa6
gHrSQ7P4LMNuXFLXxqfz6majpiBOxbkjW8g/jh0lH6FvnN/ORyQ6HQ0GHC8HMWzVzkOrysnz8Y79
iGYhYjoOpehmbvwqs2DIdGl4CXHEvxEoER7m80LckrH2UIbxIQWvQhK1ROU0oAbYY0obDzrD6qM0
0eZLmfG/5mbfVM34xSEMbW2B77zW9TbeVLmWPTnJ1O4Saa/J1HWONMe02xIN1PLc6astpFi9Uabe
gmetuBJO3T7lUJaXBlK/Zd4O8vbc2Q5Cpz+4heBQI4uNaBx717tldyrP+ijV2jo3JJHfVY85mfB7
t4sqDmITOR91GK21SrWIOrjVtxl+tWOOruYG9EK0ZcY6HnFvVFvfUwtrDSUIS1d+0NXGF0fxcIwD
jDiznopvgAJ02iJwwXV88xvH0ikbwZOGKzLR2r0s9OKaqNPqAqt+zAzCCl68eaJng7aUkKPhC5xs
0JlTdTSs2Vh5A7B65hYhVZHhb7QOboaXOjx0TkNVPvoqV4yxenw80yBs2fGI9FFlLjsbOumi7yGI
OyxSxFzFvQULPMiHr4adRvZ+mFI+zSBT8TI4jFazs+zwvM970cge5c2qEeDhU0s2LqCVl14NgCrY
skug/t667JPopmYJ39I98mhe6NPt+VlCPWxsqsCmaVCN5d4aAuhh9GB3Q1n7F37j1LsmLNJd0Ig1
kUH6paGP8T3pHs9TMsSXFDQUZU6aXer9fJHZo/mlq+3+IVc6DGxdNqjwwNwEbRFfGZwOFqS/TfeZ
Gcj70NazYxBQGLil5W+dtCfBZSSJpbL9o8eh+hIuOkRg8LpPI7Law/mJ/0NP/BcdceRsvu9g5cY4
9b4jTiiZD2S1Z9zo9fk9zfOv/pxUexCyGVN7p9y3le4TdtEWt0k8Po4jyQ+GCUdrCTg1fH1T8Dbo
tLa5K8Lr31/dz6oShkO4xixHSUq89yMaQINw6epsPuk8r8QHu5+ys8zAtmOzWI5Vlh6GoYzLlV6r
VNvf//BfyIxQWuo2BY3ro8ayzB+HBWHulK7wyOXDfkfa1BzI+uks+qRLpa+NBPaeHusfwf6cI1Bq
69qqq/g10/MKxUeRbH5/PT/PN3Et+PSdcNv/QqWYtIEYB1yqJ7yCDkVozdxCV0dG3aMrmNks3r//
gb+4Adj6DRd5O1bIn92YlNsklhSRdpo09q6cniLknkQPvhJYoJ+murJvtQqQPztUcBUnBiwfk4tb
iKZv927iBh9/f0Hnh/HH8Q0XxNRQjXfxipjvlHEmvMC47GftBEXNv/HCOHhpZ/q7JIiLTd913/IR
inRk+dPOm4Ff5SK6mXq//hbYolJCc3IhMMg1q1LT07Xs2vCgqI2QDBP/weaFvxjEkPxhvvYLHYLP
U4R5VrESFFb9x+dIHwMz7+EanHo86eS+1v2F1sT0jbJSXzUi/Izuub+OyjTEaO0W4zosS+2StN18
OVTMfMtgJvMC+U+8iBLDuG71vr0QkYe7Su0XfpH7N7+/0Ya6kT/eaC4ZTSZEd5/g3ff60MrOyjim
7D95mZdfejo5DGNsZ9sES8OGhrJz6AXVNU5750kS0LDJIvGEx5RTsTro0FMi2W+a4j+9kj8PrLku
dgwDFobL1b17JTGpkEWktfZJxF36kYCGcIuFbXggHzZfJWBzbwpJRGQrJcd6N9h7jHmIGEG4c2UM
kM19VQhZKEZXAD67lwHvxgoUX7n+w/1T+of3909RV7hGxOLYpn/8ypW4VkRaYp4I/VA7tSpakimr
nxLK/AVXNtKIZBZntflzSVAqhOuZTqsy+v3+Sn5eNHxulHpXeAQt771UkpqLTUdn4Hke6OrxOH8l
4oaTlRUVx1D5BH7/837W3PDzEOIFiBSxCv3kKjYbLEpjbp6sKkx1GokvjGPKbVWnNuI83zmIPGh3
ooUSeda5/f6n/0I662OiVk8HvBAcDe9etaQB35FjxjzJ0OiPonfpaE+ufxyIrNqE/bhnwqC8j3ay
lBJ1XuY0hJzFhPVVZaG9yKq+90UR3aBG+tOd+cU3YSBN4UtQ6l73vYEBgkjl6KJzTwkJfg9ngeBZ
Z8bAGFoBoRgPv78Xv/gmWHM8RB1qv0De8eMjOFH42kgtnVPA3nnhWJzwRiOp7oq8YoxTWHh224GE
Pswqe8eGhfT7H39WfL57BVik0ayqVQT3xruvQmtJY3Nr3zllgPN2OFSii9LPy5cGehhhts7KmJSE
mBGvAn+XV9hl7zvg9+QVquysdhz/4NP61cPBBdFkdQ1Eom8W7u8EQhZuxdqqXfdEz859aGEDIeKz
0mhTIyiikeF632ybeULc8oKEk0bkY9aTF4AnmER2t14bfZx8AS8nXuSs5A6/v2O/+MK4S9xqRNUs
Gu83t5oMZy2yPP9kG5nqebc2I6yhEC+pGtJmRkYGnSqWz+uVlDOjid9fwC/sUWyuuAEcAzE+7VB1
hd/doF5WdpDEg3Pyx3S67cCo0OrPwCVP2aFy+v5QEHO9MSwZXiRSEoTn0rb9w3Pziz3eR2fBCmKb
NiiU9xopHA+VO7OoXwcESiMpL5nHyX47ziHjUG2eP+Ft9hdNS9uHYaQtNybcaECKB6uKo3RFukSz
7szueYiMciVhHH5N0RudXI12ShPOgqA3jxbh72/dL/YlTBRKW8LrgobmXWGSO3SuZI07qVNrHB0r
72bA2Xiwa1edStTYb3D+uU3/f/Me/+BQ/rv0m/+BBmXT4cn8jUH5uaiev7cmn//8W7SNhtrqg/IQ
B+hCPd5rVfS+eZP5LfMD5QWLJgwk2/I4Kv3lTdYM6wOzfJ0DEkpSlwgYvuC/zMmaYX9gy/MQsiEF
5+V1nH/FnWz/KK3kipT/Gb8rhaLPK2i908harj+35Sit+zppGmz1wKFPWKh6xtR9iPo5Hxkuz2H5
XHIG5ZEuGibRZQsz3Avn+mudhPE67h0Id2Y8YRTQG5JkmPiE5XJKzMzbMdxtxCaBQKCpmLVuHTFx
nUExMxjncD7j5tCtjgjibDKZe5rE6aWz9rkdQUKTvCbQxVmgMxdlZXViHc6Wdht4/kyLixEGjJZ8
nOr1oDvxV/KZfWchytKBYB+3hAoUGM+uE8suNk0vxmYJnVQOfyi+fqxd1Q3Es4OZCmUzRADUYz+u
Yi1fbDIjYrjPSQtbdiaBngVYmT8slj9u528/BZmu7tHQ4CF6v72SdkbAV50Y90VpM+6Mq3YjrW7Y
aGYcry0iUzffPcLXbxvnvyHguSaer+/+4x+/eC74KNTNlg0qzLQ8ntvvF+fBBCpktc507+r1dIhQ
djxJy9csxYhqXLx8GWJ48Jiw2Wka8zUboJUWnVXjFmRhX1sM+NNFapf2C1kO/WtIHHG6cAKlROs9
AduGIFD7jtkoj5JZ29PD4GFKWyJPm+gGK5ZROYm2Ww9F4A5Lm3ScajXPxuQuskHMNEFqryTFu7DT
U8fACFu8pejjehgetWAeDISCdX3AcdDcunEoP8dR7mWolgbr2Unc9hvKnxRdmE32ARHjIRKl39/B
n74xdnXsbj6SBNSu3MUfb6CQNIQG6cr7Piq/wb884DtjnGwGqvH/12H9X1qa/5b58MO6e6pfy7u+
fX3tr57rf/9htf0/P/6ye/s1OnLFZPjhF6p91U83w2s73b52Q97/k4+g/uT/62/+BXO4n+rX//jH
S4UBU/1rUVKVPyym6vz694vvQ/Rcfv1x9VV/4W31JQhMR4Hk0cbAzeTgCP3n4msGH4imthVVkYUW
7N5/rr32B1ZbTsDYvVi1QfOxYP7n0vtBvQpGgNGVBZOv1PhXll5ISzwC/1Wz8n6RdGnr6JIx2HKW
NNWx7rsCSOTki5pucNs0HhPyNumJ09WnIRaLOJLa1RS1d40rCCTQqjzEP1s75hUwFPBpaFPiJ014
rVwULnm/C0Y8SbLtQaw6gMUND7y0Rw4jZ1GD6RXd+9ldaKRWVSuESOITPSNn2pEpNnkLP2J943iU
hPdj348ShrdPh4lsyOJ5IkMPInRkz81lY+tNHG6tWEdtt8iMeQxvgnnG6sFeIMrO2FjgTmtOOa7Z
2ts4rGvTWFY5ypY77I1xfohwvjIYdQui/BwxcamiTgp36Q1pctcye263emsSRz+KcVThN2YVo4SY
ZbSNkr4hoGukRwx72ig+iUFDMRGNJT0WMsw0H0B3mH7TB9P+hJSvOWaSQFt+K5yABScRIck97ix3
Yc459Bq9qlpiym1TBgsIVC4oTdcDImnqaGLXJG/rFwF5VeM2dNPsJfVkq63aeo4wrBMBZGxGoVuf
rdRsHnA1R8QLRKzIPho1jzx00yT60q6h4umsQUuSG+rgQGiZZ25brMvJ02CG2YuDVDFe5XMzd4+J
ECJ4MnXYqalE+7xKIwYhJCyOObI4wxZr2Rfkgif9/EwiM8+JFpeTucyLxJhQzwlUjlpN73IlnHQV
CsjAK48VnESfAjA+sQgFzGPSH41FA1s/WvpmUwXrZg66k6DMINKHpx7YHkDDalHY03zJ1M+06Rdx
qLuwLGnL1dgYfUhYjkGkqtt1Sr4VEV+5QPMvUUARRjuTxYL9YoN5ll67RvxsuKIJboUL17FxLVnN
pMNalCSfrIrSpcWeyUoEa6O0CHZJpy5+NQrIsIs2msua9FmjyaHJ4+FZ+oI4NgaUynnaCeEfWxMh
2kIEkL1xC6c9jSsrzb4YdWlcy3jIiy3CmeSr3/Vw5FCSxsl67NzxPik881b0iN2tFQqk1qzJ8+UN
6JY+/ZkMwVKeNeHTlGHC/xYVTe5oDHzcedhFScTTwexXZiS0Dg6BCRVvOAq+PPNfSIRgsjvo0u5A
GhNRTBU0Tqecway7juapda60nuVgGWNt/0Qin3sVVIVRb6FEiWhTGqVCrBfa2JPrabf6RiRTsjcL
X35FKOKRdISWzfwYeQhztoFXx2QZ4ZRxdvPUka1Sp/2XsI89QoMTVDRzV+Q30FVGfLouoPV1xXQn
O/SeNiTradDkhVmbpNi0Q5AQcOTIo8/APtsUWZ1e2HnWim3hR/O9EJ3tLabaBBRZR8wPQtgMVx5B
VB3RKaZ715uJeGJE0bJ0NcEwrVsqko+CDLpwFZteYS89u1kPXVO1SwMYRb6s9bi+rMq0aW4rYaHt
sNzUhfvrl/WTQygLerBmtMgMc1PUI7Bx4S0AMSaRihCChR/q2P1ck+fOaQhLz2XtRKsucLIHJpV2
eEzrtMG7HLQ5s4TEr7fzxOO7yX2vtcmPTlCWGnVcEOzT99O3usJw0V06gzeM7sazskoBx0tR3FLU
QHMb6kw8I8apTh5BsCU5RKpiJbxjSkiXHoqrdLAjpAhxx5Jnlc10ivqM4iYcdNFsnKAkzdUJyZdZ
IvOiQxWW8DKRsMVpd4OaF+kT8KiJuGo/7CbizXyD3EHRFekFYF7+naLP2vGzbB3smt3oS5Z6O0zE
l8BHGrBx+1i+NKzzSEcD74teFsatW8b+xupyPV8HKPC668qpbfR1ndVGF9ArKczdPAle6A6VWA/w
Tos9iOWKMXPU5SiG8rRkmB6OkBbwkM4XRgANguhbDgiIctSsmUty3TVZNfPn3it4JbwgNuclruCq
XJnu3CFSo080rOWE121jdnYcrcJ8AP8snCAk+MfQ+sM8MNhbdpUuPipcH7nNDgptS90CkA8t4Ac3
MDrjrSz730rpH4YCIv99pXR87eNX1d/92n1fX53/1lu55H0wad4BqaK4wTYZKFrW21nV+oB5xcF9
Z+qmmgVx5vznWdWxPjjqd/iLdO10Sx1w/6qXHP0DBC3sykwi0EHQYvlXyiVTnTj+q1qil4x1i4Mv
kExX55/T37WLDJJQ5IS9d9HVjXY/kV0+MMPVp4wtmdXIy5hpk37a9esOuRCNej0tyICkRHKEabGz
c/QjKswkwCgMnkgRLh8b2kpi6ZCrRxxFGWMMi2pshLY1tLug1sdlOXnT5ru7/ouTlbrMdx8DmygN
J1yDygX37ryo20htLL/FfZTO1qa2RhAgOtD9hRX14Yo4EpZFZHIXQguyHYNI/Q99P0v9gJ8uAFka
igHVp3/fGZ7sBi2RmHxgiXl6iYY4u+oFa/+iZzqLfMxi8NNFY7ivM1+7QIXCfDzS7nI36nZlPa3H
ufWWVgBF2Y670zxmzYnxcrfFXksykt+1OzpWho1Ip2SzLGvtgYGfhmzaDZ7SoZvtK7tF2LOcvGze
OGAgkUerW41C+Q8f9YyGePdRab2q4ys1Ng0+HtvvC+wy8nRESU24GJKsVtoFMu4ly8wGj3XgbuJq
RkdIhjZnSrKcxuVQU2YtM+LYlrkfxI8EPuTPXhsSNaVLK+iIb4lETqCBMxBcL1Lljfn908FB4qev
x/VZ2ADT+SbvoaMODd8fCiwbL1xPghsH/vxoGPKVGJl5rfEB14GZjYeiEuG+D+SdKe0Z5aXQF33U
O6gjxuI0WhL5eVVWJAfKuNmGrZfXR6Bpw8HODPEAfZVSpaunfl3NRIACWS6aB/wEEA3BfexJuRw2
llvq1/5EFnBY2lu+xmaDl8JdlXVnbSWD6C+Z7FulFW8fM9OavqkzyW1Djbn3UE4CiqjNY40gY2nD
YV57o8yWRpt1h1p23oncQX8N2LK885wx+Irs/oGk1PljNTTlYwWd8iPSJhc8lJWhmsWnlERdoEL9
pmuyXfIJhXBFemJWyH0xp+6xRudxRb56eYInQPRWOFqPVmuGl44xS2R02a03zh3w5URk7HcYJmhd
iDvCx1RgqxbuGklu1IIuKhvZOIkrz9Mu8Xf3u6ibk6NMu9OYBxv24HkZ2NSgg/5k1gS1LlLf71ep
1JD3lBoRmnYe6DeIMpEZy3Ik/VZSmhTST6+iOKpX7ghJIwwq3m23qieayhjN/Kx+9Cct2Izu2F83
XgfwWx/2TdYYm1YW1R+6Ve+nwzruRpQN9HSYt2LBfz+yAsqUSM5+ML78UQCNk3UAsKAb8a3Vdftt
kEjRpt7QVhoJIyfquPZqcr3HXjPRWrXZSAaCbDTXWBlwYVeuhW+IoJDkYlRvP/Vet5qYD/1pEPtu
wKmuGv+k7RiuC0hRf4+7xVbPcb0iWK2oNX2V1rgCAjFLFvUJjOn/pe5MdiPXsiv6Q2aBfTPxIEhG
qwhJoTY1IaRM6bLnJS/7r/eK5xq4yoDtGhqoAqpBvsyUFOQ5++y9Nj9B+B/Gb4PWDdwBBhh9sagb
dS759T9/PP9JeP/rzwGIg5NFEHDW+edn52xpDfMfJfXjPLbPQcb3N/cIZqTDYmzNrgVJSlHE//Y9
+++/Ky8LwBloBWjJbI//+EjQAUia2jBpgM7NdIxpB27fba8T4DEsix66Cv4Zfp61fikwyOwwaTDG
b2ZAp7/GlqtKnwb2r5bE952G+WQjmbFO7o10oVcgu/7nrxAK9T89wG452NvrDd2ao6j+zzUN3USf
Z6Z17iajpjBksr7nD/+VLhjtSN1xQg9SPzI6qoNpQgHR2o/uaUxN0VC3QrepUpnB6mh+SttuHm64
kwuFqF7sdqQ7NKc0oslOuq/a0vaZ1mTHkbxTiHfmzaJVKrTpAQmBzCZPIPGqg9tW+s4r7ReKBSaQ
cX6y7Gy9NuCcSP+pw9ERgTkDuWsgG4dp7w0XX+e/wKrDzGhQdb0j2XM3pybeTLsCC7/4mDbbcXhT
poV1wk6DB9QisjhDghNNJK6/XfU1/SBDtBwboFi7HMxyjKM9wbVQdGsIbcnZgoN3n9TS6DdvRrKj
Sh1eL7JkHNAIzgKU2r/oLHDoyS5vLleyGO+UWK0lYY+cFYC68zv2ZFsLPVcdu8nsHhynVY+9Vo9/
bGwbWx5nxUVnx6NS3B7JaaXDTP2WRGMXjTZH3txa59QxHxuVTztpWvLdTdoGwJNwLo4aMsiblnkU
SZ3EUBatw5yXSTw3pE7mxqSQqqjSo3K79diV7rirrACDvhyhVri6AIpHlpxVHz9gs0cfsL9U6xpx
T7wA9/UgrNjJrbHZDhauoloiJbAQW8QqNbWfFWkHOBlZEpELkp/0r5J/xPbm62t+ixcNFwKWbuRn
yQwjxT/4bkZvZOK8mzq19FabvrpcozdmFxBOHLOzvzAptpV5Y6zX6gKIrLmzV9XvCmcNvireNjjw
Wmptx7Lpy2gWsomsceD77DTkzvzuZV3K5KwaSI7+uAbUhtXl+YY6ChNDOjvlYdlUhBeot7wuHU5W
DYTYtAGlZUYpkcqYcvSOH3lzlxtkObGMvovCah4Jrfr3dEWwFjELvSTtYrwyRpuHRuCz1kVxsKyV
+OOSInf7xfKMGqGF4C7klX624kRafAll7r7V2kSHq2ZPD50rl4cx0LKjVvv2fq1uVIzG3yUlmTkJ
i9KLRn8Q/NmGCjINPcT8hAUKZnc9kSaf+w++h9NT6fQfiSyzI4uZ+UAGx7lzKtUcec15723h0MRt
us0WT3ES4djKI2rvvxdt0XZUac30y87W6G3yujSPK1lrKn3hgdJHmm1oOP+GNmbWVG16GU5tB5bk
aDwn9ZKFmVjb86AznW47s9Eeez4wj5OxFl91I86GbxOxtrvmN7MYvlocqPwE4aY7cuExr3bq4An2
u+G1bs2nnCKrY2UqHT8ORW2hSUyYuGSTE2CUaR9Vg7PsS74Bl1pL7U+Dh/4bdYgVK3JtQnNa5b1E
f3xnVE3j1cqXO0WfIJNxoXn5zkWl2/RTOdVxrbJ02mI5vXUZ5YbZ4SNNk3etp6OxIJDy3XmdVRGp
r+pzBs4Rur89HfAOmTt+xtovbW5/e23th35n+qi2yxKWaeDusOYvJ0+I/pSV2XqvzM45eSA9oBas
b9iqfxo+8dvcVbubkr0VOhZFI88fzHKowiqYAzZu+rCGwLM/x8yliaM0Q13O3Z5ppvBe2dlxOiOM
BQxoaEavHlFTK5oDp4wcInbtNtOK/n5qG/F7wQ0WW3ZAOxuU7Waz1uO6G0Q7QswDlhdw69kHOT2P
t1HgkqZYDvhCgTee2rF+IkNANtWlBxZJrtWYr3WxT1YuLig/0LqNHne4v8xfCym9UysbbvCZg+8b
plYeo0iXfzIQ/qHq1oqYPIL01Ln215AswxPtIjz4FztOFIUawWhP59xtuz0faOMCaz6IJ4+SxM3o
eBgYiGrV7nGcSQeKAtU5FDUX1k1mz7ce3akkgcjNvfm1tPQhRos7dUeATnhBEYo1PgG3z76UUnF1
vPGgEr3CXlOYeSwdA41kTCxzicmBm/NLBnJvK1FksHk7qIJhb+kGfYBrY9yPOfir//ydKHBzz8Ky
hE13Mx+DxaevrkImdTYQdmh45jUymY9dRsP5n4FKFrozXf0yNolVhQ0NcuNGUPt9x6C+0KrcBjGN
fX6kr7jJN/mNNUCb2fwwEdL0w5bY5S6fcejTluNHa6dbh9zh4TtUbkXmYjbmh9prTB7ESZc6MV7l
Tm4VZm3OfmPWTpFOqYtxajIInKHfV3x1dQBWU1Zjwqt8/473ePDKb162V71I8/wrmcnKPdhuSxuU
zTBSMAUbstxmUDlVKAwflalJq/7PKEkZuRWEUJnTl/vXH7UIhH34K8pEvtd4lsTJ9w48m0uFVXdv
dALOr84vQybizzzIzo+WnldVwlvmDiFZufis+NtnMxpzZRdYsIPFZubGC/fSrCtAe1MsjEBYseeH
HlTQjvZDd7zOGlmodG1wiTNO2p95S2M3wbUFGdYGom9scxZK+AoFcSmV3P5Bel12ezV3AS20SkSr
ZZW/6FPgzzEW9F56ekc0Yeiw8XSNL68m4bM2NEib0VkPa29fN6l9GLKBv4iqwT2FSuZeHxGYdKmw
kZIKkDy/5Yl9vkllx0b0l+kvXtKp23fKdO4b5sQ6xJsP0riug+ZUzjqYXI/qrteA88TemYuc9rnO
VH/sxgtel3VJW4D4eHKZKGbns0wM/Q25DyWS9rtZbrHcjg85ksgPEOX8TC2Pv3VMQXWSpAV1SOfI
N6uj7JL2xqRzAmgIdDnVFBRFk4cHNi5g5W0DWAWxGpdlm+r1o96t9meJh/DskG2YtNqI1arqx6Cd
06PQ1ulCgTD1I2pcDXj8XvJsIUfPMenG30DBDQtkcCqOVlkue0Te4t6zcvk4lKZ9XoNbP0VZ8+t6
qztO9DXHE5RyNjUVBJHNJLH1vcT7MhTkgA153mbfqlKejH4xIy/Jyj8K2ZrXxw6uJcEsayGK68ih
2huGV//USzOfq6TXn2WaDrfObRenrNt3RratWzn8WvEbMKpIOIRTY/AGgQnucK8CE7VZrXrZdcDj
UFVsfvA8qQg9N2u5R8VNFt6gVnaiQngCIEiDel7aAWcWaXR8tY1kYJxwjWSvz7V3KpQ2f1PcAgO9
NI1DRw/j0chH45qT6XNDqB7pvrFXcbYhb7ghDonXxLTfmDGfvFQ8wmrIQq2VNDZA792VQ3/FnjIS
Y1y2iD/dl2gsWoe8xiG8Te5SzgxSi1Npj0RCmNLps94tkOFTqrBDILzcGl1niTEVDvxevOiJ587o
4OMAYShv7lVFTg4Vwf+w0tp8qPqgCfWpsO5zokax3VVGbIB/DSfgDmdVFsnFnQf1WKdt/jJq1pts
dHtvKb+5WPXwqY1J89o5MnNDLYWLSotuFpVLn+2DRL2KpnV/DbMWEPIQ3R/E9QzXgK/4OQCLsFlB
UDEY+vbO1OR29TObd2bfP/ZprdN31/hIhFgqdw1nRL771h/ywC+BuZzXPm02TdnF/5Y1oplyWGUb
5OoLywtxtMkuYybRFwL8mwyvul4Qtq9nNjbL6L6U21/9wfltFsZbPfJMb3V57ZLhqdDy55QQmCiy
TzPVX/7axP4lpfu5qfjXP971/7rV/0Zg6DKR9v/+f7MN/D+ya1EH8V9W1psj4e9Og8tnhdPgxE/R
wnT/+Q82g79+0X/K4L6ODk5G57/XSbjB33j9Y7zCHeD7HLbRdv9u2bLpjIDKCZwOB+rf/6+/y+BW
8DeWdg98rGmg6SGR/ysyODfOfxRwuYpidEZpt/j9brxe/SaU/xeFcNHqQkoXiZj4P5ltL1vXOEtK
bZdgAtxbUt06YUpbu8z9OuwLq5sOnsdxMW+gVk5LLU9TN5Z/Smlq9yUkzgcjKZ7c1KBVWIK0i2E6
GYe+NCdrM7pDf86Bav60jA2ckDsjiXgF299ggpFDnZvzaBgq+7lAKpfhrNJRUNncdrtqtl5bMlg6
L4ske/DmGqVIOVlOoTDTyruwg+S3QXDtmAO7oUOdVBY9k6OW3HPGYiV3HUxeI8CHqhF73VD+dijL
i9ek2BqgXZlv9Kja30aWiZ2iUXnLANwcuOfPCHoeJjQ3JXSxKs99rFKsAgFtFnFXeeqNkLk6OJnu
v/vu9EPUqRtAL5Ryr+OS7SmcE3odDYOePjteXR71xtIbhv32twK4GyGoJhtrTu8ZHFh07AVMJtfq
vd33X1ln5hv2szXiBzDlQJoDHLsRIJSbbwcvv9OZVTd+iYaTVSNl2C7C2m/VVve+P2vgksrhQysD
LcoH4W588DvhMIkPpRXOJVvPho1R2f2euHqEbW5cl0R+SC9/Z/z2Qo0qg9sAtXG5xW2gqBu3/jKq
eX03XusWidIhprB63dcUEKkcXEKDXgtKvyl/ZZnyNmvnazs/zc6OtLrYWZuwgJrTuU3/hIa+vNr9
cCgCJ67NZZOIde/SruxkU2zrLFJuYYQwy4+py9pV1+LPNPURFUecbYfECav2g90kTpdiR6Rfu6Ml
nrfGMsGgRblFbP9uFowdVoePVTX73nc+B4RJo6X4xOW4u9Hx1IWWlQTMqsse+vF74OmvqUOqf9Nq
/Bhu0srfJ7oVY/YywjyvpoPtKsgsJHuGvQ5tIJ5c3C5zR6YwLNbc/E0Pow+Qkc5DTDRsAeMjSxvr
yQQ+zFTDIQiyiMGfEOHQZ8wV3RDhxehoqCVth/NsSXfUs2MjJwQYr+AkNq5dXFczrbYG486r3U75
b9CG4AYn2Yd6m2unoDMx7dGMJDZJl1mnyRmuGSoqvh/LjyklGLe51ksTeRulr7ac89TZT+5kLpx4
nXk3T/OBJNyGFKTaJo7bHigd6y++yUeMm3/yirZSvfXOle4iVpquz8FjusHTWK4Ihb7jLVHF+/uB
qZqtpZhajjUF4WSt8ul90Ea0DnfeQDmhbFBHEjMqo9z2rhyOdL8bPx40hAOYpHDQvWHf+Erck0mb
o6ZPZcgep9SmL/JHqbfyaNrNim0jsD7ZmOtIAzoJwOTOHJx6X6jqiu5Whi0upUOCOHQmyCm2XJn3
Zc0jBMMNVqcSDgQUqZea5i70glZ9Onh0coxDJYb4DTFUoC7DjdFy6fSl3zujt9eSJGoDcSkWTfAp
qZsYiT3YzCWkmuqHBbzh0kZRMXUGPG18Kib06SVfZj0kqMUjZ4GhBQhnCpq37KYGYVC8LyE7CSAw
t0YBsorZkzHwhRTIO7mkNKqej+niH+gYiEu6Ib3kkeLGS7nMRzV4sSXSV/xaDhLUlFwWaFfE+z7w
2AbhlKI6VaV8hQoXWW555IT5raWtw+GMi9w5mFdqyaF1ZCUP54AsZBvov1y3Fad8yPIrrgh7RB8B
j9FrnFjyqNe1M/FR447F3jxpXaOi3vbjsmh2bNxWVOnrDXcBKsolZTCK6tyvMm60LKKHUKImptVO
owJr8sEp6GuJ6d2v9xX6atjrAKtWRktdf9Z6le2NQV95GmRHq1vfJdn8qO6LYddW0AwoGHjXs+HN
rYvdwgkKN6Zf8Q0refrpaaTZRXYC+7/SIKJ+Fa36tdwofYpnS1Q6glJJEw/CAgHBymy1nyZxtSo6
VQe7a+9XT5yaoohTsAmhCHwf77J6q+iQv/Oc7nHW33E58EBMhp3qSf7oPnF+oHJJM8YQMuipqUKr
03jNBC5AH+lgLUGPshHzF36TrXSH/GKDjmIR5yMUFB9myYqL3yTu5LhERSL7j8XEUcWJ5ceiCexj
1tih9MZBcHaKUFfje2BgtMgL54Pms9jXEo50Q62/S/fU2Uq7n13AWRsW/KtDf2tQH93+R3FFfeXT
wYMwc5fL7JlN1OVTvStydfDoYd/BB4NPGCClpe2Fg+DDuuRRXcmE5LH14gVFflDSmSPToR8p52by
lujTaVXYp41MvKWTdnLnGtWanZ+yIGJp7TAei0FOW47qBKObzHkBjmw/WL1dPaydsfPZu0j1Jyq2
+4UmNbMIu6J/b/WkMDe8825GP+9w84OkdtnfvnlnkWC0bQA0hWa2TkgtHBo3TaH2Gd1E+wzWOGAX
PyyyOojSDBKTo+fw4kVVbFTj7Xwp38rARODOy6s1YU/qFuvkmgi2COZfhWw/hmCK2pECQqZpMqIp
h2RK9EACA0EhjbVoVh6Joly2fYIRwFM2qonx0xf+wWqwA6aSYg32fJvfy6f8HdZOn1QcBQrjseU6
fvOnjJD8MfcZGHEEF/patd65kZ75xB2CyDT1sAR3qDZvupGMNk9b5E3uFmg/V6G39V0y4YkTPT48
lbj1fp11+doCNNqxOcaItNxsaRVMUm9/YyHBl1piNNkgBCiwtSY7hgKVxS69tJF01+CeYuMIdMi2
xk53dCF+BzpGvUArqNg1KrYZzb2ROLZris+zG4ApTFAgEMFwao72slMigYVec4IgmIqlktWx19+k
M+SRcWNWAiYqFsvYzrgg+cjLi21nz5ST2Qhz8qwhrEEjHageJC6JDVMTEdwXGY9uwCN8xl20Jv2+
XrWwR48NXb1/zFIwcb2sG97iZWQXN8dDXW5T+CwxGljiiyLG9znFXpAcStT+kBWvx3KEITNZi9BW
+lOnzXcAmLwNLccXLkRoMHUb3EnqFVia9DdUipI9y4NsZujlfrKWOhbMI2fhMjUN3uVWGeTfenyT
WRy86WYYHHA+SG9EcOaVVU3Vx8i0f1Da6IAbTa9lahLuH2zMqlnabjQPE5aZCv0g06QLbSy9UV0q
400INI+56V75zKAOWNFYlSYa/5RTIev02yzNvL1j50nk4ujlcW5+DV7TXNe0fVRc/0O7mLxYMWER
CKfyreLh62HG1Z4YSCeu2INCMoDRV7i7WqQ/jTYYj1oFOGMe6zMNBAcu3rhMkdQTzvK3sQeica8t
W70qu60x++N2queDllbfmBf7eEiDvbkOH1Vv0maLJy2e2Re2VjCnnxNH1y0GOGNbl02XoJC74941
G05PUl8/lJnZEELnZJcJQOBZry932srA1k/8WJGmM17IBPy2ElPtaB3QN6uReUyQdRbmnT7zI6KJ
/onUtJVurKBe7tux++W01TxFsiiND9hpHtevRECQKwhsGP68z911xwB26I32yfOWuyxbtJiTc/tU
ZdSDe4bv/BnytEFOc+o7rQhAhQkjh94vmlhJwHNtqda9swAfw9lifvd5lcjNEnTq6LjNcRmNH+Vb
v421GaJWihPCQwRZ8oPC1OShwUsbcxb3dhUYxH3p/FgTb43Uth5gcb31QvfDta3svdM0r9VtN3Fr
l2IbVdMUOvTjtrTNr1RV+0DM65khcecxU0P3x6wMx4EyP/dEKBzpy6GWoS1bnMd4VcIxu2D45nFT
Wd8pGPYN4Q18Nll30FGNHrQBSabkvmOlZ01WNJ57Zf6YFzQJmPhBJ2e5+pn1PPDlPjuBzr/lh69/
BhmFDx5si0QaD+UA6agtltc1V1+dnxO8sy5GKwC0eEiL5CVqvNAmLy/ZZZHrAWZo7akOk0XUAsXT
nE+L4UxHiynmYfWHFaz2uBJWFOnJEYG1R7YUofSaNur8Sr8Mk7Ftp/YnCUCSGPW5WtG+/VTG3HaY
1Hifi2GdIrtLh9vvYcUCCtB5GpLp3Up8jWOINj6zN9q8X7MgZJEdfjJvSJ6TRhhXZ6ynP1YGZIdY
+XQxpc6tDzN8+SU6mkFS3EwyruGkgpjLBiavUb6ny9Du8sS0fmcOtaWlNXv4lhlf6A19lGVvHtas
oNgF0we4KohT8seV2kbZmLQKnD9cscvXFODOrhgDappG+cs2sD9qyRqhDfOu63BIw1ZPojHAKISz
Zj1Ywt8tKXKhwWoSVZJrVy3zbb8U5d4fzPGuyOVhGPM85FM3XOD+yK09USYvONRzPvQ3Nd0eey9T
v3taIDa1MUTEuVZypLD4UMrWjLN1b1kS06qawHaS1S+b7MCpWO2kVrlHR1ChYSaC47ZiNAnGWHht
Hzldqs4yGM5muW7ppwsDayJYL9ZfsDspJHegMdwHgNuPtguTZLLsN3/Kn0inVQcbBwJ730TlYLV8
VSmfQ7hm9Z8i6Z6cdt56rcXLGkCN4JcGQPY2mlbA0M0fWQwO+bDXzCVs4MVq5Tmr5WFxXPNzonIl
dlLjLe38Pe30NHuVK2fK7rur8OGAv/FwHbNYIgTUq4EplZt2AAxgIvdwh/HYRXcUZsQK2kZD3cHq
K1SM7ToN0xaYi801MlQ6vl/8Iwja3MvKRd5TerQt+Wo+SRcBpTLd/eDbddis1aF2q5PuMMVMOKWP
Sao5YafpyRsOCG0zTnOjQq9FxiRQD8ak760HfAJWaIyC22SP4ZLBOcAqzKZZNFa765PlUXnW9AdV
1I1ajuQRPhzjKahdBoPptiO4Yliy7WQ2XSwkqAtjqpKnIJA1FqIS9BPq1Xg3t6Z8rvqhv7sFm7vQ
ol4L872XXs2kdeNi5TLJNtnspqCoD35pT/uiWZNoGA0fxGY+Db9VusYQhM2dLovPUmsdPIjC5rNL
nmvckGF/kt3qn4ThdgdH7xlSoH9h8W5iQcT0RFb3zXLGh1623C1xwVCjPBJb8eTdSFJk0/MZ3gTg
pDfVDCUJP+YUnJyxPY6D4CCtO+uBCIDcAeUdw2bo860+QxMXk5G9JgsbN6cabTe4OraGnJkmlqW/
8WbrQ6BU84jn680QwOZqpOabW5aMm61byEhixQIeUkN/Ejt84Zval0AaiuHouTiYnSkzWNkHPaSz
giOyAUi5tTVObzOHU4GsvtPWyn/lEPiWzgxqZek22LbWIHJw2OEB0z5mWNRxJc3nZulPvVnUO847
OoY6e+PC/TybK59MbjJHvLNaVM/4NpJO4/M00psEnit7UTzU/I5rA/GU8jyIP6Nr8TIi1II/zq8P
et6KSHqoJEZhvuiDtEHFQ2YXPkdzJMzloBvBGbe4jFOo/iRATGziBu4vLtHBzkhwY/iLXd/RK/mu
UjFuKXTW2ToG2h2N1sIaL+9MXjdmHtCfxRGdp0lwaVyd81NWfc2lXm1r4l/4qRikcq84aoo+7gwK
DuaI7Cwn7TcOkcdEU98g+8HmiWdP5ulrhx8/ombSCB24U5tkzcxHfRYPJZnXV390ed1zPL+pYNVm
0Ux86HOq/WkMLd8R8H/xvNnYNBWcpUb3tiL3T1blUrZoBBET/RJxxDtVJVBHwgvMOkI8GSPMCa4z
WUkeclDGlTmVa7Xh6Cfp+q+tQqecM9ZiC350TjeI4DCQSf/B89z3VgHKgi/Cmx+YlYLU4nLQbyJp
2nsFrCcklEqq2gyhOey5xz0nZQehx3PndmuY+tVrb23bIMp1t87VZuRFwUec2xpFf1yrZnEXtCL9
TED7whOUc77lpC9+QcdaoklxAEBaEVtlKWayvmKycB14quvVoOr8E5Nuel4XUI38h2M76V6UJhpA
b9f5lg3vHVIIR6fnV1DcW4etZaXbpPhDEy19goWBqWNhAxu3bj45cTeUr0M+7hFk6m87BR0/JaKl
ga8U27K2tzUGouesE2M45753Gz6zGEcnbxGQeZfZwdrRZpaxq7z5GVSPy17UjW/8FUELWvY7Gi9/
Oi6+UeU5ZahNsDgSWja3nFzSb/Kc1xoRIixmXmBw/Le3r0jUIhhsiNBn+34dnyeJUKV3rAPF4I0R
bhIi9CPSJuFXsU2X+t7i+41CtVxNy0UYTNW4I7O3A2LwByUmjY1y8SLL6cc4YLUJndpABp6K8aPl
cXgLHD07nX1wVX3NPfl4iw/v18VrH82C7zL34bdqmR+0BK1mzAYtSicr2XWzPkXDZFfXocrMa0aR
CdsMWOYp+dVIcR74+cVnol2HJDVPnlrTR2/tj73nBJiBSNrhmCDIpIXBQg4mx8Kw0GCF5gW/PDXG
Yzf2scPH+oXSFe8LXvXNDl6i82EoQH4M7lx96u4nINxouTSAavJrWBPOh8OOpkxvuya8P82Akyf8
elllH+jHL7U1//CIL4hnJO2lqcfI9zDLS7u74/rhRY4h58fapEs6E0kLJt5reXtJjXo7dJS4y4N5
D+McfBBacBZ0PRvmMj201MWMKsfXIKaKTWLqD0ElYeNNx6rIjk7qjBu70eD3BzjADG9lKuJhjzcO
salI7lLfKrhK56GjqTWi1PlDa+s2rpz5wEiLZ5jrwJG/4YhlN48chVrdmcltFeJ2x19QsKk017Kn
HXaeahxHQTu9aIkcTkGzHjGuQ4/wK3FhUFTIy8VLOiEjYnUboyCYvWfV8WOjFdBni77bqtXfZ2Pw
QeeJeACUsQNkfWkDe+RCup6WwvxMvf7BXJafgCl3zmCE11VybLnQYG5HxnCRn3/qxHhUnXHqkTQD
WpHJFNANVglrY6kfe/Aw41DcEbKvq8hS+rW3zftmnfTtAo9tq7sG98OCWWzEZ6jfOFFkLct7Tvdl
pFqr/lP5XDHM5doLGrjdaYmC3GBiX3pMCDTxwl3X7bM7JfpuESbcx57HE1AlfNZtR/pP2jun6HnA
cW4P2xsHr03MvRA6If5mvS8w6aO4Wtm2mXQOv7+4/cq7GlZUmDdTmMzEpzy0c5c59Mn1NfkgUs2K
24QFpsJYeF92GVhDeRO62GTy+qZ6mbghq+EJHvOFMlmcg4jkzFEDN5hyP4Bm3slEHWuwv7zPUe4K
nkz68Oi59yl+19hQOqE4j8hQ0OQ3MLH1oLVdBcc9WLfgxdmaai/OmItNTZFZhWh0BO2oQq4a7lbj
nx/1gKJsazirQDuwo6KyOJRwWPm31bn+pjSLR96X5Cul2Mmmg+fktXuf+N1kvfqpqf+gqxWsDX4R
s/xl3/6g/UoYg7CwGfahw+QUqsQYQjUyMdxcMCUHckfInZW3h74wlo1cx3I3Sg/v5H3ueXtraO58
V1F2isbe97oBiNZjgTCyeifTXEQ9NZIdRKF7nuKCa5ueQqoccbIj/u2N+lasESydQnR6r3NTHAdE
HH4MZ+tFssFvUis/ueBM6P5bt7nfcofo+/aO9eK3W1oUyHBQ48v6NIIAZkgzagKfIpdUCff9NTX6
EWu9yOJuocXK77owTVMVTQw2aUOhhRxy6iP6xY0XSUq4DfhBMw2zJyCW8ZSb5u51mMsSXWyy2ydy
zMMzJ9Q7SOX3Zp9536yX1xa47nkgblJdnLYHguzRhfCZmc6hYXSab9fMpRF3tXCTK8A3N2bSVOhB
GDU3+KqszQoQE4Mzp4K2KrXrKNoHoPC/4ZmWcKSrCrF/3HMpwMzZ2k8y6U7IkyuPz2FHARsP1AZC
pWZT1ZjghjPufJhoduVrh7kt2U66mgPQWOgBe9L8JdNljZN5fTdpu9j1MAkRZ3kWDGi42YgWlrZX
WA1qK6vqIQBcaRVopRMFpX7v63EhrX1QvGS5jFDGrjwTtVCBjAqVEM+1yWdnxkYYFsY4xqbf/8n8
pGfXs4pXx7VZWEe6/oAk671JgtusHln7wqQzZk68gmuClj8UuTNEUhufxuIGlBxELJNqS8Pfnt7B
INSD8X5hB2L1hbRaFlO45glXD0HlH2PbUZS/jb4TW56DjsRrM3E80eVlUYW207RKuyy9s8UbSG3J
HOzx86AaAuPG3zo6A1Vxo38oOs2K3GS9ZPrY7Qgu8b+npISzJAg25Q39RT5lWzntJfHVm64j3BmL
QzZY+c9Dw/1xsV2INWQNHjPlQnyrMM6qoHOOKeGNzrCxk1mtiFNeaGFhjdvGe5Ag+MfGfOy5+G54
5Zj4a4lgEEj3w2XwDPb/6lwkwUXSX1oM6NopUYWVhUiC57fVkESTFRSbVCfcOFl95Euj3oxdosAz
IFGtKSYkU7O0DacT6ynRTTea++CYioUPu1eFSIxZVNjGme1+0yWNu6fbHeNPN1BOLRbjjqrcn0qZ
SBYzE0pZcxNxg20yNIkdBbBLDpbplIxAQ6tIkg/prmFItP+DvTNZrhs5t/W7nLFRgS6RienuyU1y
sxVFTRASKaHvE0gAT38/lO4Jq6p87FvDG3E8cIRdJbHZaP5c/1rfAjtrXHB3uY+xaXKuKqDwG9ZP
cPpmhvp4R8Amv9dZY+1Um7kvLGDPce4egokYpczueWWeeojkXCTldFMPMUl6mcoa6H/Yc/vPln3k
LMKP6xNxr+zmzRWD+yRowR6bxdwLe0qbXenjliEqnsXAUh1xxMVPkc/YYMVUs4MLDZDMA+GQSwJp
n0ODu0ZgfPc+Ms38hSS9+7VvIvusrPITim2zY0S1tokl07OXJgm7J5PsxiV5zH3QeVMQfXUt/85h
OKE6ik92G1KBaURFL5oZS74FNrQQ92C8Hw1GS1vOKDKlODFp3iztuhIYrrEfsQcqoWj1FfqomTBe
FY9zPzWP7WAjaJQclzRVUDkiRCEwHOCEt7M3uHh7uxjvi2W6hHOe59tBT+12NiQrvK9D0LJWTvOR
hHKYsd18F/7dxDg1Cnlo54VeEdSBLPOuy440HCbEdJO04y12dIbV6zSX8Pn7W5E154kmpXLGzpei
cD2mtfuhnNbcUgeX737/lvP5I1yK3ejTXdRxPl3qjifSYO6jqEh4lI9bSoA2o5W841l7jYNTNY9H
J454+3NyLR33DSpLQtbeEAeviRVJqjMOBb8G1g8V5zwHBTAcWVDYFgUAvnUFiKU9Vh6PsdjL2c4W
4VtpmceubfZW698VEx2oPhHjFCdN1+TXqaaPYqkfMxOpaz8awo2/eNd44/i0Zmz3nceSo24vzcKq
8XeptVxpPEko7v1WsG4aSGNWNrE5Sb5zF1J2t4/C1NuUqRo+zZUJd4EJff53VBEfTzWBaSvZuo48
p0LfQtY6qaB4N8J7aDSVioS8rXMl4N1bueJkv7YjJOM0b02QXpPPHlBkurVZsGLgBBKaCZenThaf
WDDovepqDtxtLW8hI7h72+6Vs5Ek8AErFMtHlSfdru/i7uBhUnheDObtTdDV4RU5di8Dbm/UVYqZ
7xWABE6Kmd6PY+y4FpzidRtRiAJkQSdnPrRBZeVb5uBXmQYIBnFSB3cdSTHrmDotF1JpffKLVD7M
kaxusx5JEVM3R+uJ1PrGrV1N/YJObuIhsO7D0e3fikyKS1dP4Uc0Zo3aLJPJbxAbaJFaFCuLuR3o
4mzymu+rTUpI4VG0FzLxzj1Id1prpsh/7keSN844gauwZL6Xc4NtRxQLS5I5OGI/zj/8YDFbL5Ko
OK3bA1XMPMWxNEzMcUhHczd4xXS0uexAtKXBpWgq73Psrntb2zR3JDKZbGQn3qcpvZk8Z3xHtM1x
FieHgvVQaTendnLuRN0CwA+yhrb12vtiO7N9v5CJhfwNFb5OR8aaIubIZK34cjfepnm+HOdZ641o
Z/HoqcGB/CQg5FY1TaVzBCe06o8qKFH7OdzeREXwGgr9CceAyxqVUqyUaH7rj/63BuadtG/tcLqd
fQgUWjrZlwwvI9vvezGVT5U1vY6l624mkcjj1DD0h36zLliDR+z18z7jPyRnx8L+UcUmvpCV5IfE
BEm78ZjfzbbayyIMEUkn3DYHQvAM1vZL36jY7OizS2kMT7Mtpq1+a6yx385ZO7IlSdg6tA5Jn5L6
Pqsop3PmzGfbVTEVz314X8f9TtS8ujy8tWlt1tuKSvIM79aH70LN4OyPP8bFaMCLYAcOq/iSuhxn
x2k0nONISbt55j2oGb0hxVi/TXV2GtJ4RJ2zmnVpGFwh16s9VgeH0V9J5zmpsZvPXcM3zfOYbYCb
9hnbOJV+T9peX+becfTJNET3HRBhCDc/x2qx6wsCTaOYRlwhDbsD4b+PpdzKUpQntUotCUUg14G0
qh3LNc7DtiqujWYRJjs03VInBlJ6a12N+axe224ccBm3rKnlbF3nuSwfbE8BhfJLa77rJu5wtgFr
tKUjxdMzMcO/ITg6c8bZUENVzZtgcKv3OG+o27Da8SxNvxwaiCLHAmTD2WnGdK+wx74ui/jgtfRF
euFVmxpxg/rAa771rAAiN3mFrqgqXmhzdYu4R6aYm/mGRKi4HcZ2eqqRo/l4QwulwXdeLOO20Q5x
drwZIQ9+ZPPcn0jcl8R9daB5K3fnmGQElX7UPt02niQfEUXDR6aT/EkEw/B5cltALX4zzAvA+xi9
3jVLNO7iJpLPkxuYEzUT6Qm5CgRMrB+rwnQP0Cmdc8uNfzU5YOwJBFINJE13E6Y+ZiMhohxmRDnd
5nZlfQC7zfZdPsTf7FTZp9RtyBgv9kSuUmoKjGcTTY9VQlGkodVs3Bf9FF0Sv3IPpZWzmshVsbE1
ibYFuwgHreLipHzyurl1GZ73HK7lp9GJ1ylQphRwItCUQdQ8dE2Lg4U81NGXrfM0O2VyJXSpWVFx
vtlMAaEcggzpaShmfNf9aIj1e/HXonHQLJwKt1xumiuR+cUr/rt26+su5HsWH72VdlvRtM2t7Tjd
2bG85IXCEiN3Cm4ug1hCeBjHH7MfVDK6CeLxqoq1+SahND/T5THd1vVstnF9i2mNz5tKny0suuJ+
CdPxDXd9DR9FO9jtRFGePOIOtx7mHYQGILif015VyzYg0b91QHq/JtXwIxHzcBcVi71HxJ32WYdh
TpRB9uj63rjxihKTyDRmDyNeeZYCOUgQyJKc92OTRw+u4VHU29zadlY5N9xfPelGW27yBc1rDgP/
yhtwohOpKvjE+knxE4TxG/mGGcIzEaYYjWTTBV16ZcPKO6Q45rfLVA0HV/jDWZnOYiBMkl0yRvzc
RZ/tWos2R4B/4yerTcsH/qb8zMku+CYIytjsiShm3xTYuV9wCWSojiXVGYkK7hPZv/or+iUJlb8r
AnJCC+ScUzI46tFGLeuOlu3ml4S67tsym8GKlAMr33wpaULMclaFXngX5PgopLPoXd9j8+mCzD54
eVfeNXUdIIVReTDa9OY6+OdvSs4Vm9or432a1RFOuTy591QhsCA1yWmJXImIMJQPUWRNRxNTAZg5
FRuEpZZ3TtGnZxJwpFtaijoyoFUTr4ftMECY7h3FdTWNYptNKr92CnZsmzD340ubNuZLLCZUwbld
o1G9Dr+N0RQ9lbHbvZh4JJjftiGFOkL8yItifJi8Obr0YoL1z+arOLFRWIvHgFCc0P7XYUip4oFi
4iTdqaopPmAkpJ8sFnT7xFrdhHSr3llJ/ykLseJbeSHpkZ3q7Xqg2Uddq8CuOPV04zltieS9oJAC
krnMXk2aCsY+drAmOBiLZ33oWO7zQgTG3mS45gHCTgGphT7AacWZtlG3VHT4J8JB5ASBVvyofMc/
UOvE06RGo+MRyLdAvKA5lVWaXoZxAhiQkgeP3AKB1MG4V2C6vXB4TdKThQpFBZg7yMeY2PauL119
yGA0I6+BSiIkh6I4JnXVXI+B5nnt9x7Rj6XWH1qNrbcJXJ5ojc/Oc0QFvwJPO+xCML7XU0w1CJsE
Uj2VENdB0eiDniiBm6EC3kD6g/bQDmJkWafpvDWN/TlqwnnP1ozVW/8AJgchnyOsxdWzIy3/0Kon
Z/biiyA+8zwHor/pE1MkWy381YdXlQ9z4ePbpPvznLFp2OsGN55POyIPpcI61DHNpQ4tsPdV6nm7
MGKwG23loqdV7YmasUaTLRLxuRRI86yTCd9rNj/VUJvX1J1IbJvQXpd7OJ5Su/rwskA9zLMs3yfS
aPDTivVR6yOk9KX9kQnjItiVaj4y5nYHq6p+zGao2g3dHXpknArrd5fWtZ1gPbvzAw+PihiLz33a
VvezGMgkWpjbDHbCuHGvbIpwTbCtPTxRpE6zH46GLlFb43w7t0Hbb+ogbB8k1sD1mjL0NRRjQJfb
fZ/GBj3Wa54IP2M5ZDtsv2QslflotBU+s9XDW0uqaz8bTDRBEAl7w/sy/V56bs/s7ojlaY1MbvO5
nD4aD1OCIzP7G9pv8sjqB2F4qSlx1bX1mg48bAtgb5hLihGnKUhRdrDBXU4d8Q4ZvftuG9d9iUsz
HOK2UDdzOTBUBPVyFrgLTnZPmbBV01U62ix14IjyCGENniKoZHX+YPETXuPLcDdebul7iHPLY2yp
gAzzZK9Wr5HnQFdS0UVb6o5m62FfzIZJqIymvcGxFrB401y44+TzWrE6zkDZA3XMO8uz20cqk4LV
9ZnxI2Ot2y1p6207H6/42cQdeaJCNvfUeM2bThdAoipvQBXlCkk2SIHDE7VvPlhx04sHCke8fd/N
wwtQiuDFT3UOz7hhPysSjZYwNcWymSta2woUWJ++1/fBZ/QMZl1yZuyHY+UusGeoPXvpyiH4sCKm
YNLJEOMTZ1/wF+7iYerPzHfY+62eKtXAQhbilJCQ+xPWPi4RZABo8cuinhWLohKf8S7FNxxG6ken
WEqkz2wdOCdYsJaawodY5dZD3a21UhJ7Hiyp4tHW7RfVY7UlqnbHIGgVe27+cFtHNWQPMj834Obk
U+2vq83OXhf5fRNg08IDz1kqEwevMBn9hsGa4+xuOadkN6KxgjdinNluzHX6HYPX5OMIi/XVPMn5
KeuAU52EJsm7j1FA77MKzxNGAeumKCLy19Lrs1Oa6vquHjGzwDRdSswGgDXGTY8cxsTcu2++DpL3
JMr4DaQy/mbNE3Kd5hiVQKU4KIXJyOdWozjSRdJE6jXxZ6/FESUqVd6qWtH7E7U2t5z0kpMoYq8/
wbY324nj3saU5XAwNetSiy+Pbpmu5DF2WruoHprDQILjwUN/BGy2lHdu5Q47Fa3x1ma2fcpglY3t
LeUNSdTkBZBG88VC63skE9ydgx7DcJmLGcer60CGrBjNpqlVz06DFGWlDisF/ilhgjAsLvRG9KzX
YZm8KMTt54Jdz8QSx5Hj9WDKykVj096uN1O5z2YfU18bx9XRS+mP2mJqYBGTGad4GeL4TS4cqg9L
KKY3rLNIP8TH5C1l6ZIXPCi8XU6F+qmUeZds6yARN9wQ4SfRT8P9VDYOvyDOo/SUl5xVlHZQtoNM
4VqOBrXXQCmBRQT9S8SPfiY0M2z8ttCfEZxzHGADZmQPHyfxPzorIaH7T16aOxulMPJOQzchKEj6
9Ez5pFx9cYUVnQeTUtWpouUspV2+NgsA20TX/JdETOwzYAsm5mjKgTbH6lY1X/lkBrJ1s1r3/G52
6qAR7Z0pzQ51hYMrRxt6Lqjf3A6CPsMoSJrdZEXi4miLgkqMxec55a+ek9k9DAuO7YTE4naRCefH
BaMrFdYUSj/HDNvnxoGkWPae++KHDew7JLn7WLXRzdCE9dPcivKjHkksbUobSoIvoA7RoBANe19V
wbqmgvyXLLH9xcPGdCm7CA6ww1tlZVI/ZBTDb1H77S9Zb8Yb3y95Uc6DfVGxAC7TWeXFC3V133ZT
9gr1Xh96DDg3IWV/F6h/+TUrfpRptysIyXGq4/3C5j1WdrpHRFD7KhfyEho57bLZjZ9bhq/XpkHl
nr0guhljutuzNlAfRSqyNx9f8ncDJQYyU0ebJ1lLDllgn8OCXBIZ3jK48+Zefgm6An6Nn+cEaOYU
ILHKwPGoTCYvKbB5wJMR2rFlcPHOgl5ONhPeFapx9EYctHiIPQrlmy5LPy9BXu4q6Hnf4tarMT74
+pwBZCXnuBqyCF/OyM+jvaGuFO5EyjduCSt7L7G0PgtVDDcj0c7rufaa67Sivy/1eGNak0UORzr+
jqzHhJ0e9itHRP3dJFN2Nv6QvZuxoDEz7zAK+UKQv1wGesuZwBK6XryMQ/mAb+9b2XmCf8N1yA6E
qIoN772vThGmRCLzR4ZEEplG6E3J2uId43p/zocsv4pSeCLY/7hPeRMD84YLOyZfVVuPx2R90ITE
MA/IePpaITlteeSyxY4IHfREY7aVxvqYB5N3BVVr/MK4n3wPcT6+uDhkk6NVhuLaVjEvsbBlG7Hm
lkJMf2X8HNMGzvzlWOHJk5O/o7KUtb6kmSoKzXTkIE8ptksgB6QhVc9yCAjfBLLmyCSurDnvSKhW
iyaCb+ST02bs+YijxZ5xvvZUIn9qnECfpsGBCBukyTPNFEgEUy+QMnMEnJb09V3axCO/0MEnC44d
nBueJk8sEeMEP0ws7abi6j1SRGM4Y0TXvAxcdu1udEkxSP4AiYmSQoMAWGw6rNWpbVOubWda9Lwt
6Tv9SEVFjrUe1cHFLs3OJqxOThY3W8EtxEAeBtN1yw3KpDSU+VW3nsMQX+Zr0bXjO7Ve0UuciEqg
5LLVm6RqPzp/kQeR4GJzp45fBoFvqmgn9BR31Yy7qbv8A2SLK2dQr0ftldnFyNEzW/Iuy65FcX0G
g1Bs4NtMJ/T1D5f4a7mVPMjQYFyGzihKqk1kpyEUDGssT25mk4p3sa7gEWyj9pqXlPvgKVjsJ+Gk
/kvQDsVnZhxwA7bqdv9grx12tZ3EpyEKu1PZePpHtuDQwfvMg7Ksfcx2jYUdxTHD3rUdzFxDtOyH
dqoglnTWsUogz/VYuXcNRA70r+V7hwXgLqDDfOAVYlj5DFXAxKgcj9WrXxbPA7vSYp+zsSBJWLFF
XkvHWQ6zGqKkkInpxhZDcZpzy7/pKHe7TDkczCKeq1NGASzH8ZgFjZJT+rrIhv0mVyFbLUanB6aN
W6XT4ZsDmeFR6Dz/lGo8y3u6qPLd5OF2zLx2uClbvPgKj9lurLg3eh2nT+VkfaYK293qDjQKBVzJ
dZ12/cu0JBOBjtJ/iEkSXVedX++kradDBlXj4R+eHjmy+zI99YuTb70WXlgjJJzPAEErbbAAZ84L
ryaW9XpNQegoxeMFsYzDiNXq95hazF3h5IQpvKZciBxXXFxSut0XHgzVnpPNciAy7O2GuXSbzT9S
3DYTaM7gmDHuHDMa8pB5OAn/Q/dJoBKvSE4THrx7mC7esxXM+Z7mPHNMObkcB6JEP7FSfyvM/P+W
VP7/DXAO0uvfxZVvUp0MlDJ9/QO0c/0zP9PKbvCbQi5d24/AzZMHhif4E9rp2r+FQoLfxArq2r8X
Rfx3WlkE9EuEsMQcxwcyyJ/6J7TT+43ic7kyPu31H/ytdonfyWS/AhgdqsJ92KFw22y+hZWz/mtU
2Y9EUcSNaHZScsjewWb2qeRmafjVUoByibSM82vRJONzx8KpsOHk2ksq88OSLoWznx2ko12OBrg6
jrA5EnGUcKFrS1l7d4zZSQ1pO8KdiIFHU1joWPOu64Pp0y+/8n/B7OTF8ieoGcTKIAAlGXgycIWr
/vSDKKICcrG6kSXVQpCCYvtkOLLJ9Zfr1nTkN/GvpB8pzKmzLO32e9pAWtvGrQEOnjaIcJtOpvgy
G94j7D/dJn7RZZfeB0wp3pYMQrGGI4kt6QnN1o413AiW30F6NYlZ5YfWK6HOWchB8QkkyNSeelev
4CjbtnDDmZhheW7r4jOkCPvalCNmZdUbbEAeETL3PsSr9cmfU6zuIXlVvB0L1vtNDPCKHGyCiEvD
G2a8pJijaGtspmsOFXpsN9nksjRamKSJ/hra3yAcjDkkPgtViYC450iyLBa2BnyDzX3igUXahgy7
mPrkqODHxJGhtpcPmXeWVg+BwvxIYtEz4z5z0hAFp+57nlll4PQn+potcxjQH2+qoeVZKAA3NUen
dxcEE5KEHyqVNKZySDjjiofWmWVVd1Xg5H/LZIb5NoWdzi/JalteCIlTEdJeaaVtN8RvYjH6fuQY
PhyKyU3HHQLbeKcWOTgbe6hYTbsWUhIeQrlmXzi6czqdY4BZQeRkFyCDkAeJVi4fke6oh6cD3vvR
AqXt+SEK8+wUw0hkwUvc7/iwMgzneZfu9Wxldxz+M0xfBMRuWhPQIU0zFncA8V7aseKO+CnSBol6
2yzPRNA98yjp0V3IxZezd5ha0V/sMg2RigzjPtrm6AIwbyFzqV4AUk6iWtU7VQ5lfHA6X3yqale9
pyaaA5TnJCGL01ektOuK63OLpA1NMYnDptiQ3WbrnXaQPPZh1U0XULiI0VaFBrlbslH5N5YF+uA4
FRl5ibbLlh+G/aRPkF85/tbOQ8LIXInY/Yp+gPBGKJVQUUPufu/Zdvg2BxqXR+EvsNHokamjfew0
JmZ9IPwnV49HVsKgVC0qYOCwTMYMAKgLDmSLjR5/sOcIbBQJoOKK648+L9PlgpjqYOfbAghgti2W
yLwq3+8M9jI13Iet09fEmbV+jYBqP1IitZhnVKXsc1bU7BJSNZkvPlLRhCxF4HfTkDF2MYsS47ma
rQllKqyb5ofVDs77YCWUty0Q9xlfapB+8aKKH5WY9S1n0fo5cMdtjq1k5HYIXW9TcBOf7agzJCJi
chd0lCzo7ZSJV0phrlOqP7FoiJ4x5/BhJ0S74MU0+r1o7Ca8gqJOcql3WQdeu+Dd7F1v42TaS1k5
32bsu87R6lv1ORyGUZ+SZCKEEkIIWqnbI5HgPmatq9kkI+VGCX0rjohMvOZT0IXy0fHmK5Z4HlUA
fTvxkHIs+YOSDye7QsNNdioBE3UYSL6t8aRBQZPqupqDP89uGIm2S4yqr9uVGBDG0L9YZvff1sTp
q6hiLFpeYUfIflWbH0tb0tg9eL6ud5xbYmISvKueNbFF5vXADAPOqHjhQjSJxbYb5edbHrk14vWE
IzJ0/fih9hyYqA5fj/YWAyafKcxk9X70Ox/nNHmSmc1Hp1+h+SEN5WTV9CaJBqZHi6VtsNcsq721
tbTcA+gLr9FpTLRJgih/BdVKYC6YitEjRdKWAjtFET8moc6ojEacirdku6rqHNozuZoEVycr2TYk
dDelEVyDGv4mxeQB3ItNEDipcx9Hjo9PuURLxfzvlEDyQOoviLmjLw/YAilqZRuNPbXDvnKiXDLi
NySBZt6UYU5AEaaR+eq6XfKsPM7z26rIgw93CGHf2Sib403AA7384BSzbBPucWZMspcU3zgecNqi
c8Pl2rLwwSP30rSBib3i3G5cVRLqtqevucqd23TSDVG0yPiYWlyMb1zVmnV5yCOrToOec2uo3Sck
In02bTG/JDPAJS5yQE2UiKgLo677gEeu/9Gp2v1m8D10hzz3BHgmLMe4N/qeObQPqR7mDvO4/XWk
4VsWPLjxiJkkvmQlyLVtjdmHxARXF33kUYwlr9E9q9Ulp0V5CEm5Kg8q8bZrGg5SqZb6JfVlhs+n
J4KwGrIA+eGuXWz+qnRoD2oe9ZcW+AdEe1r3SNYleTrtIyPy90RwsN5VIBAzznxgGXFSFf4zthz+
7aLUo7rWA1r/1uf+uA88QivY5SzE6xZi9rxFUB1oHWkEO/qYS2wnKUjQBF9SRO1R+AInBjaRe9Np
/TyVNqDBStNTPHfrMj/3Ehh8Tlt16ici9n/H4/9iQP1lVvsLzecm/fa9+/NwzJ/4ORxbEnC9lAIW
CHkPlotrvdnP6ZjE8G8+D2Nl8xWQH0KHke//wnzUb4TXaKGVNrAeFFCXP4U6pRN6sn4Ds7FOsjYi
l/DBAP8tmI//R7QvNnsESv6+dUx2+FZ//+e/sHwUm6PB0cu26z1ZH6QVMEnkFNSwXW65STfatQlz
u6YCp2nhWaUGJHNzygop6N7gP9XBQXmmO7A/x/nJ0RjFWBPAQCJeIlpW8qWB0kbJg42pNsH+H9Ry
eEzckkt6rsgEHcIhxqBneUC9IGulCSSANFg71UEJ70Y1dgG0F2V9n6JVrGmGuDzXCXulzVAs5to2
A7eI10qd8384nPtkPzZUoLlWeDbC9V4Ldj2vJe09zslv4uwZHZpEMtIZxiRK3TelZe9LQ+vIhJ9o
ZgBBOQi0XiBSNFH21NlN9WzSprc43SvzpnMOzmPOGnoTZAPTC6iH8Uuc+gM37TTDn4jSwLf30VyB
oWj6OvwR9d74MklLiHPdGoLOpsM+UC9URm/RW9ENkLNp9tF2r54keW5WF5ik3J1Vet3jnNve14oN
5xUCTWZfi3muv+YTc+K2zAvrpjIzDMOEF//rxHOgOqYQbmrK7xxKPj0ZI6IOmTeeyYurdqcHd3jD
um3OeYvZeM2tqWWnR5Y7i2mo36jLxUA0QZU5Zo00CiCAs/PY6T1GiyaHt0j91jqkPLcMZhCZepWy
ZYkwHJN4ThemKK9Za6Jy4IhtmEpvK+Zwbjb+XHQXcHUJaD465M8eDZ+fpVt10D4L/P6sWTP7Ce1k
AkyOUJRsBjxhIDuI8eOxRzyZdqPpp0vBX8E7R/T+92AKv1azlzmE8TNdbUFCGw4jVRFcTBOWKcvn
rn+eVLh8jPY8PSDD+wOEWDLPQN0b3Rxdw4Y+UESQPFRLB7tTWniPkUir7xWwh4/E4ukJXcIOSAuM
CRjVYM4oVIVFgE2dlyQiuz+5pyIvvFNEMzqpLHgLt97SDNXV3Fidu+eNHnh4VsT8ildDED5u0rnC
/F1Wr7OKUZTcluc6oUY3fsE20nUHrHySXOWE1tmIiQBpM1nz2xoVX7ZgeQkD5/Ac7zy3TmFRlQze
W6DS9UUQMc/RVtqyJ8C6qC+z3a+L+UriPM2FCMbb2Rm9YlulEsWSAhSG2bEdWrULuhynp1xMdV3x
Bh0PKNPQ32WLL5SuO4CzxHYdlSNJjwmIhGwh1GgPMiVAlfdsduwSVOLk2eUPx85c7+BJgNgbssTW
Z63D0toSU+Xwhk8LuUwPwq0Ps2XCz8CcSzx2M7o1M4RxuA7b/rHuiHJ2GEXeIuZzYHbhyh6FBm/9
jveffnRxa/e7cimI4Qi3tO77Ft7LJuIEtNV+LPptU1XrctiqnWCnqU1nltKW9TVLqMQBsagNf50d
knbDLHmLeDol5O89EZ6aPCemMieFxOXuD4zKZoE9z6q2gZu91M/hHHhiP/t908OecbIfaH/RBRp/
4EOaiqKZMDjZxcfQJXWnIpenz0YsglGCxdcidwgmzCYNYM7+kc3MkB40TM7hXieuf9eyYJAPKshx
DIXd+tKXPFcU8ybWQb34DBS57FrcN2tTzlru1X0uy7i7DnoD3KutK3MhYG4z4FVdRyIGyZZJWaXf
oqHRb+MU9tyvAx8/n1ptdsjlgpstMPa7GmdL7hGYw/Yxdd28w7dnL59witify6zg4UpPIaub1slb
Iv0ZHDj0XLZr86W0NLiTglkNGpkry2GnM7wyh55Vq9pOuggvXQSHSWxpXGpokAS9mD54v7v5QyxV
yW7BQl6wP6WL9wb5l1qVqe+a26avAHrE3GRfAGDnA9aETNTX0oJnAkalahE5RDNilEUnJN3cKmLW
3qjZCc/wY0qMiCQJdiVrKiA0/STtKxmbwV/z9f2O3a7OrxrMyG9dmNgPUTGn9rki6uHskj4FC6ci
5T7P2RiUJ6zW+hbDXLzcVwsCwTGsx/yIcx5ieob7NOceyIkzsIqcHoNpIt9d2aO7bqIrXMtnxwnc
6SK1juwrG2U3pPCjr5qLWJbOHBLyj/ZuUHl/D+Zyhh838kibmwyER5L2w3Ck0nc8/T6s/O/c9l9O
wKjzP7cR3X4tvnJZ/VHVXP/Iz8GNeQyeolISDqxrS8aw/57bwvA3Xt9U0iEcUDYeBv9kMK7DnstE
JkHFuwLp8Z/VjfZvoM0kQ12oBM25ZIi9vzO3oan+WqGjZBB4FLFKF3MMKqn4U0dL7i9jUI1Nf/SH
pcHAmsZbBLJ0W0RR9vMKoZOTYs1/IT3+qy/FbwCFV/oO4+qfvhQ4/qRmrKFeB42I7QK59RDFeAdi
IvkPdTl/aib6/aci4Wgz4RKY9VaM5q9ibZIXmMrzuD/aPjn33tIYiMa02UtL9oeahPWjtQztTTF2
zedi8POXXy6Af/GTOnymf/mtuhI10XGZhsWfC56WkkonnKb9UbbW9LSEA+GY2ckOMveiF0aC7Ei/
YvYOIyw/Z0UXnVqgeRvXXer/ULb7uyz9i2z98zeBpM51xzvVCf/0S6feoRksl883cAQZehBpmjcC
jKcmCcorC6BtjXzRJITLnO4uNFV5W0VJ8hgZexi2I7WNO3ab+hnHIrntTDeEuEz9aQZldBpNHd7+
+9/c+u386duV+I855rh8w3y/f/zgsBwWOVhvvYYDwSi5I2VuWmkNkmqS17WkOeDff8F/cVFyqvI8
H7VGeq77p99PyqF+0jFfcFjC6FDhSt/HkR+cI0s7/+GzcDmG/eWHU8JdD28UI9l/vgFmOHahPXRc
FTZyA3u8KruqbXvUO+3V5WegSdUelwfWUy90MBOxIFZPHDpS/l18AJecTSiYubCkJiSHC/UKDLND
zIocSu3o1/Q3jqf9a2o+9cGmbwGT80zaZJ+h8CBMZatUBUkNs+Tf/R1KnLSUpPgBPxyG3D9+aFWR
jqCAov6YE8vY8Poct35mpbiK++jn8ux/fIb88ZApuZz5UmwubJY+CjLxeuP9csiEbRWCq665PtLR
umO/LYBAVNiVIuJilyRY548KR+u//wH/+sFxidDY5vMkoUB13TH9+lUT7FkiUZk+YlX2r2JbsydA
Uzv8za9CnJdH1rqrktTNrC+KX79K1aULVzrZQzba5rqfRLhDp/T+w4f1l5+FrxLwasH59384O7Md
uXFg236RAEqkptdUjjW5Rk8vgl3l1jxQs/T1Z8nnPriyfKvg040GDDS6mZQoMhixY21XmK69PuE/
nmBdtopsj0fHVFJbjz5ejsdwZIYfvKg15/B6sfsuE/GF7ZhSrh6Jr8dpzLFIUy30gYJTmJ5kY2Qv
ftsBz8f2snu06BSO4N1NYBJHnjrElyx1hlVNDVhktpSXQZmJFM3fOT33O91O+v9VYv+/i8l88/Gv
Z6jrQh5m3XokQV7/Rn8e6OKtTHAnMMR3tueWp3ps1c80quzjspCooJiNfghJ4LYYVq0HJynUc2vc
0r9gXqCsUBdLWenLrqJ/4v3lcL4VepQZsQgUmA26Es78+uP/eFFmMTaVEcNMnLB9gMSBTagkV9GB
2mUbt4wP1vibM2sdzyMckWsWCbdvQo4/x/P7zizQcJUHFKw7FzeYYJD9kxqKz0027z2SK1gSgoMv
rGbfLObl1Nh378/4/HX8/gUUf23Qcx578dnrABWSCK2d8jAgy921uBYDr1+4ciWteXh/qL88XE4Y
vjK67hxiqbMAoc2RuFMbLQ4JDZe4dRnoRnJaDCgKWVq7HzxbkmyvvgUycytQ2+Ox2pI3eXbIAFYE
X2zN+QHNL1hjZUAK6HoTHm/lFfq282YP0a4jJUBeKKzvT/Vvg2NLyBu1LfKH4mxwcMzwP706P4DH
XRkgPVuKVxTjhVVg54vOpKVbnY7wTer0mBu+P/j5fs3MXQ5VS62Li2rz2S4QzTg2CaiJh0V79rXp
xNl+8IzhU02TK996MsOLtZoP1tGbQaGF2b5JStRBFi3O/epLcyANIxc8ikZzOA6s6v3Curqij+pX
CK+XYjGl6N37M33zmBkUe3ZX8dFi6+acfa5h3vkmVgvWYepS76ppvOTY0JN8nG03PdKaZh7SvMye
wXwUH1jKvflsGHldx2xkcNw5O15/uKNO/aVuPesATt2/7qh41b7ErowL7Adv83xPZ5tUkkjSFRa6
CtuUr0daEvo5qBdIwloIGZwiNP7TZvzBt/n7f/NnELgO4zn8xQWIwNU/e5Sth6OpY6aS2mCo91i7
U7kuTZQXEeTqQNmtuKBtajrOAOBP6M/NyxarIOQWnaBO10FWd0NAqO+/3zc7hu3bFskYAp01yS3P
VnJvw0f0I8c6LD2t4+1oRdvcCJ1ALjTmkMT4YDm9edRrCMy+Txwg6Kh11+X2x+6/ZLLMZRvjrBRl
+Mq0s3PMh7b/1zMGLQ2xr1wXkEWu6OxJJzThODphFKlh9bYkWQ9ipdBTQFZHUrnN/v2H+GZWDkUI
rn/shFyGKSK9nhWxD4ndReWH2jWzo2Nql9Q41PT3R3nzKTKK4qnJ1V5RcUt+PQrdK1Fv+05+6JZq
eqkW07mil6WihkxDO8ktMlwqsgAfhCZsr/fHPr95eozNrsPVz/O57J6HikTXwzhShj3YLX0GdGi6
NC9CuCFCreR4ooUDzlssKeknNBN1G8RExe37P+HNSl1/wu8dkM3bxsPh9fQ7RReaR7vOISMoufO6
NekbdkXQeCTWx360Lt4f7812y3gIeZmtYyOOOo+ikhqOTuFV+QFNybgPLRMopxk7D1Rn830OnfE4
NXF3fH/QdaW82iN+D+o6XKVYNfhJvp6kchvM0MkUHmY0I1sh68HegsWEp46kSn/wRM98KlAxnI12
FppTC+ZnVG1+0Jie6mBC9PnS4wMbdEZdf64ctzAvYDx431SC5jcYnb5OT9RIsw9m/fbVWlxClGIP
4g8Yd76eNWUD8MhTgcshgoEi8zA8JYG8Gcw23lHl+tc9iCoe1wSHpcyti5PtbDQp5nntXKYOBZiL
zL976AvT++CLebvdMwwfrGn5riJhcm4CUlop7jHKGA6dLWkRj8mo7VU9Dz8nOEWotmoX1uwAfOKY
96WXbGnayr7UPhHchv73qEZAtEAqKETGLeL9VfZ2v+I+y9m6mnWzkZwvbRhzDX0zLVTqnMfsQdja
DyleOO+P8uYD4tYoudEIwkSa5dZk3597vSLRnIuaUSBOI3qvahgPULS3CpYb8lrns7nKat4f883M
kKeQl0I2r2xuF+bZu510V45lnaD8I57/moR2edO64qNb4F9HUS7BiemsWcv13/9ximWt4A5Do/QB
ppl/st0whC6snA8CoLfPjyoHV02TENd1THW24bELxGLScJFgr47Uf3N0u8Zs3TR4alwQXnSfFp0V
/7o02NvRgbHn8QdlnccDIWdLbVQkjjqTBE6Rl5DMAMRs//k1cXu2pET3xkXaPTswcydBAGMY3aEW
DrJ9hK71Hvmee//+MG92U0JHRQaadcg36Flnu+mI/pRC+EAvk/aM7ZzSEKMRt2zxq9H794d6uyQs
wQVTMhfPsbh3v14S3gRZywpdfZhb3Mvz2HZ2TmU8/x8GocOWfJopOCPO5jNAHvMijBMPIypHYD8x
EIsoHD6Inv42FbYH4n6fLL7vnH1DK9onXoxRw+1L/SMFuZa7uiU/uM28fTd4JNnr/e23UMM9Czzj
1B7Q3pIHyCk6X5JYh+2TusNNPzT6g2XwdkKYQXFDpBRhkwc4z67BEphjqmkVPJdmvsybbHqcUSOd
3n8562N5dXSv1QvuZtzyFY/v/FiJQ1uTS3MH/K0n7Ogsz3jG3C28CM1ovE+8cv5ge1hX1Ovx+CzY
W3FSlThdn4eDLiYOSBVgvdRiKA4NPvL3NvgqHMMrs70wKOpfFC6QG9A4/Qeh0dt392roN1cza7bL
GdjvIW65MGG922y7WZm7uEWg/K9P1TaFR9CLtpr03vlixFugtPGvZadwnerKagvze5T30y+zXNQR
bCQSyvcHfLvr2si2BWIfxPC2e37LhohqzTQddqRQFufCoXgNA48bHS4xCR1kiSiucrv46F70eyt6
9TZJ1qwKKEZE9u+db/Y6pHlvzrHPlMjl6fIbi/wrrXHDZQNvaAWSZvFXoOcUUoXDvnacOplNe4ox
02MvSx0Hkx8t97Zha9j0iyidXZh42HLJwgB9N2tj9vYK6wC44rQU/ijjGYHc+0/uTW6UVc+KXKt7
mNeTHTm7oCB4NlJ7SvWxM+zmQaFOiXdYQ9qIuKvCuqCREcQA3rvUAMbMwEYjRrjwmZb60Ng6gzF2
QdXz/wUOhXcOZjx0Yn6wmsyzt4v5Gzkbm7CPwI+A0z2LeEN4oMrCmvWkadzUmwZHXAVcOZ8fwyaq
fpEqil5klBIxxLQgmdBdEcpvl1UHstFTPacBCBHE8lwMDHMnLCu862n5/lLR3aCCRuT4hrz/VLGu
f/uhO5KaqM/Jwh3sPFpLQlUKGoTLAyI5B0k3Rh3FTllZ96LpP8D2vK7w3k3CSuEgZ0zWV51E0y/0
kTQZlh2oErdr8N8txUgjF51VoFyVTkGLAopjf2jLYb4pBGAJ3OtbF5Q0DhvxJnQUHo3RaOdZYIPn
v6S7P8U5p1O4vzeliRM5pfgKOLid7bIeTS1qfMP9nOL5sLEi+4sI0Q4EfpsP+6L1DAxlI9RKnspJ
eeBKhpdCk9GptsO5RD5mXo11ul0tCfC+cO1OSmpS2KhoHFLrAHRL1GT0Bqir2Ra2ecRkvXap/VvJ
rWpFf99jmNMGhljKZ5rJxpMPAi4NFr9p00tQIHBE8E8QE3zTcUQrQ2R8S2e1iztMZUe3Cs1vsTOg
m8rLDn/wAwirDMLpUBdfx5lE/6YZZt/cLMPQTHtanuOb3PQh6TNtiaiPhvHD0GZo/TexOaHkKTEy
gSguEF5j0LBY6dWaK0UtIrEKP+btHNfXDblvO2BryRDSpdr7QVso7QWFm3d5s6F/1o53qtWrX13T
eSoYVZR/61XZXWpvJCGnaClfjsjNmk8Lpkktqjlboha0FvXoxlZrb+iFzT7LtDd+GDqXv+Q8kRkG
ZD2c5rDrIno25YRKi4rpuHGjsn7KhwL2BjS4Mt9ZSeel29B185wmttj5CmNgLv5zB+hL4eob1IuD
m4AIsrtq1D+QxS9iJVwa3jM+O9Sfp9qU+97NsWhCp5WLK2cePPfEbu53wUwKo1vNuvx+66ZDZvLR
J753jJO+al7CeQFWr9ElKtQjJXLxZoSPuo2mrvvUFPCnYOhn1jXppBlRcoqIb9OauomOYokLmo/p
cIFMndQCxnnXQ6dNqI7TKG8i3N/kQtC7MzmzfBCpjSSKHl/zTkSO2bEVFAnsD53MXyliYyIX+Wvf
Xx8KYEc5JP4EDLbB+i+Gh4gjZDX0y+g7DPuuGxGS52iSrDpZHy7NpHEweMgl4dbhdBqFvvG9FhX0
prwEzBiGT1wd4TNOHiQ6spI7Rw0ZhIIxXu6Ay7O8sBnDfkzR63NVNku5dxQytS0uij1aOtidT2YD
t5qHbuP0mMyJc9+bBHRkvMzwoGx3WvaGGOF8prHHzZpwBEawpJD60GQmYN7WBC9PT7Kf7cYqTtF2
RmFYbqYy9PItUu12CXDtmU4oOkOqMyKaa/idc2RQ08edeUOPVX7ZphLNKNiR2ywyqjbgjAO/VQ8V
maiK++WPrEnDcisxvcyDyTPN71M1uj5eruZ8i0ukbQZzK1InwM8gYWuK7PiyClFa7SM08uBAM7bV
zWR6+MLZSwS+rgWuWe/pp7afYssCXSBopP/ahlb93C5WBVhQwA9XwI11MNqVKmAuFDb7FYcoqSkE
/QfXA5vHSlhPQe1Y86dustLkYHCnnLamcDOag8usfKDFZWy2mpYFlsnQRf6OFmffOQwOYKadWRTA
dtOqSkocAIsCiyZXRsvWpTHKQN/bmE+Vm3AiG6OsUaUr/Ljz0raGPU5x5bhZ0MmsEivShzzdacE6
nu6cZjtF03DN8oVOkK2svg2J4NC+4Hudx8uJQvkXqzK6ZwSEaFfb2HZ/uknm010CgOsBSwBdbHwa
gb6oRQF2zHVLrtVEboUVBor5XyLkN/BJRKD5gX8Avc1toE1ZLSFAQgdvnhNm4WKJkWLC3LcFaT66
iW3adX1tZADm01ZvJjksj3OCs8vGYumB3IpBRm5bCbYoSONe1FvcTwtY8WoRX/OOHo+bxJyyaGvA
71Tb2B0cd8fhb5nbqW/5oSFuay2FbqBd9KIVFpQ+zOo7IArgXb067QLgEzhsD6StLkeAXc5FGRoc
YZYHaeAa94B+hc2knbWPsdliAh6MlmMTxWFIX1cGyh2dtuvS6MBGjKAVONrGLVoaQWQnrQu/Fua9
Y87u85L7sgtoB0M0LYhgsj0uAJBZ6G5x2yec+eT8iOHBAIcQ88COc6D1/iukH31mZ5ciELhDoThK
puG+JQlD/Na1YUy1N5TDNrVW3CC5LfNKtV4Ddp4mJEzbIOIkQRR5HLhZNLHHuXPiYTCku2raysjP
Ti3IBUwhRZ2be99c0EUjkTOKDX07hdplNJybge/E1Uubk1zatbVhmZeqCzkqpyk0WOr0Q/6s7bQc
MKxgq7sV4Km/UBcpXUgMOW4QU1YBra1QzKSgvGxoYzXH/IAhSSvFNSxHeqi8yOjVVVzKYoF+7Qvr
g5uUZb2OeH5HaaQmJcxcQQH7vGLaA2ItRbio08z6uWZ7K1zKeg3mALVWJsYDmpzshopX5/PdNBqp
KHviyUKX+0gtXrpbhfdHsSnJx890kpFd2dHY6F3PNHr620RWyoRVnLs/G/hA5b4ApA+3jg6twALU
pT8I4c7un/87nbXo41OJpiXqLC72pzSpSl2pU2fjeGg7zXSBalp+kIE4CxN/j0IxlgAc9Z1LepOH
+kdSyi59O1a6dk7gjLtLNY4VeIQsPnn++FH58y9DcSuzKWVzn3aQGrweajCmEXVm5JzoG00AKNF6
m7Ire8T4irD+/QD4r4ORlPLJU6K5OJcXDRoDgjornBN3aCtI+5Hmurlht7Bh8/4fhmJWyHAci0Lg
+lP+eISzoKw7V51z8iwc80Y1iW1up3R3eHRdvT/UWbZgfVsrm2cVMkuS3udSulrLxlq0q049XoxP
dIKYRzOx8GSIMJjYG4DiP5jbWbrgfwfEW5EyPVIjyzt7Z5yDmWuQdTlN+fyV6GnXZe2TQU237dL/
xombmT8DH3h/ln8flB53wg4uE+eZl7HxIfqxa51C4cWXemnxVe6kv0vj0dn1kUFwmwgxAp5Q/yhu
+j1fFil5Ebp3kMGdJeT8xWzn0q5t6JWsE6drm0Nuu8sHE3y7ONccprPqVRXJGG/dyf5YMcNgQD7C
XQ0U+BruuFp8W3MyAQi3j77vt7uIZCdUq3YWlR0v8fVQkarLbAQdhLqRW5NKVbP3uuHL+y/sL/Nx
bOprgCXEKsg9m8+8JHlttao7dVld3sS1b5HLrP1PbSf1B5rI8wIJb0hCMUDzRyVizTSfrchQYCU4
115/GmCnXoRRZV6UuVbfm6ozLqbWmG7dOXIDyx1wCPYj/5grv3/0i6w/dROwGIp/9j9/JDxbDzEv
6g5QAucJ48hCHWXOYXOi+8oICmmYX/Eb6K9rG5JMvrjLRe90+WWeefY/LyRqUmT7MY/nB4DfPHu7
eEfIDtsGWmkauF2z7i+IkmgXX0R9eP8dv11IiHcZ5Hd9ET3qujX9sWYx/LQz0+vVSUwWgT9KhS1x
9kd7qbWeN39ktHi9gCUom6LAXiUk5xmt1u/CrNZ8+36ORgZnO7BPjtEBdIKaQrILbiE5+4DgBPOL
Zgh3Ph37cJn66kL4fRaMZoOfLpU5AAcxCh97TJ6mUUJpned4b8sWY8sagljpJDowHJh2IF8R373/
sNZF+McsVoH7KjBiv6Qka5PQef2wwNVYJlRkDFgXpwpsLzIfaNAhqKb2fFBqyWlZycfx5v1Rz14R
2WrEIlS5KXMrj0r/WaJfDOPALQ+pOl0ZyVYWCdeqHM/7fx7lt36fLYVKqPcmg4xh6JRZbnsU5Wgi
SOaqc0SygdPyP43zeyW4nHaURYh+WN+vn2GXoDDpZKxOsej0r9rsWQR57P96f5Tz9OPvYRAVwlmx
6dumoPx6GDprWiSF4MDiFW1+sHG/AbnWSKu7CGnJ+rGaRX2fPTfMN6Gs8k+S642JYxjW35vSBX8f
zCQnSbByMP9HhYje4/d/4dlbXX8gifq1Xkgym3vt2VqaIi9NF7IGJzBhelvLHN9DzN+O/z6KR22S
nA9iYiRNrx9DXZCf9NaDL4vbaEtyXoLg6j9SGr6di60EOyW7N0pOapSvR0mn2msQC8tTM3jfUQ+s
Tqjlaq74r5Mh6KMBGPUwmVv0J6+HWRrfHJwlkqcqbcWj1RlYLKbhR3vV3yZD3Zi/HaJ06kSvR1FG
PpHy5B6DLGCATm3O2DQDunh/Lm/PVpt4GbEirB9qGr83zD/23aYePHzSButUmIV9k5rhdGvPYFXQ
KvUfKDvWx/LHrsVKQ89FsIxoj0oGw72eUJdYxTj7oYkwBwf7LQQAd68mOR0VlnI3GZRIGD19DXUL
4GX37/OkPYVljnqe0Os8YEee01lxxXUn6Xx9VQ653nq2mC8cxGYfRNF/eaQEKd56TyTV8SaKFlmr
aHNRzHMhiSZNnJGHWJHkzCpz9/7b+8saIY71GG39h5rl60fqamtsljqyTqjQsRwfgFnXBh6m74/y
lwlhuWTRZk5bCwKVs40/D7WS4aTkKcLVcc/kwmAaxLC1cBD490+LoWBPEXGgLjivrFlG7wHVERLn
wJKkpYt1hFOF0/7fJ0S1mvsoU+L+dvbYVBHVjV/mLHo6HG7IQS0wnOv+nm38o1Lh2VG9LnpOSr5h
rqVsr+dXqjL2p6TNMAemVTO9A2yNp+ks7FGeJqeIjr5qpqekGgzxwSL867jmGv+jMgA+ta6cP75r
kS8Z5aDGOpV1/A2IVIT7UnrwJ/+nUoBjxeA9/h+eqbTWcASNozpvTJnADvqYFlicI357ICFJbQox
O86/2b+PxGpcL1Drulfn4vlh7MHK54k8gRM077QNu7UFT/CJXOA/qrJweqRAb1I8RC0EceF35e6P
p+jS/4kghcPRwqwSUfHSYgu3GB9sjG/e1ToKIl++LcZBePX6XXkNrL05Z9HHpTXpDdTF+rZzDWNn
q1I6G/gGIGYiI86/vf/KztsQCOb4CEi5rzd+7sHiLDgxrdwtADrBYh8Gd9hkaMYfPbscngzwzj2t
5y1s1H4w02Mn7MiB+w5u9RJoY0S6EnZv8a/bGVkHOmZoluGuQbro7Lus2OQEZNLyNGismytdJo8j
vekfCAXWx/nqHGIU9Cp0giIQWSF4rx+3MYW2E8EOP+XSD3dGkXTHeYL2D2v+KU8n8cFms35pZ8Nx
DLjrMb72nZ5L7rx5GhZbYQfd4Z+xbesVIqZD81+/d5SZxHCIERR3fylfv8qP1sXve9DZj6ahiCXh
r7Irzs3XzwgbHDMNcSU96s6Wn9uwoDYSC9H/6odM/yKFjren9vE92FAfaSGaKR8UeEEZ4LaNRuPr
SGTzNNIL+p89ObRzixT4LPwCcJg7jiq3PcTSsCH7YR9MVVuZ2da3B6o/dWyu3lCLkNeQHPCvzZKy
vYcmm9M0Dz4fd5ZQ0GUuNIx/iWthFsD3JaGfwTYGZJTEDf/5hAHgpqJ5Dc/lKC7EIXIq8GHNovGX
hNM1/5jclmQ6mPhU7Kqyx8i0GXMcBKjalT9gTMzhpRsuocQNVg2QeYsYwYNvhOaLnbp9tmv7uP4c
5fS2BGlKdZ8e+1x+rbrxMCTJLDb4h3cehr0etJ9xxHGoRneZB7RWdcVmyoSNFMHEp1MXAKZAayzz
/YTAAwmm58WKykYeZRurjyhbDK4aHmip9eK9SFwN4c8W0P9m1IYn8P1djEN8E9+DijJGHFKt+GZy
kipf7XqIpSxKF89wufGFHDz+dU8/TJS1MSLpPKStEa7DHCzZrB8WE8AdLHkgfFuK9S6F6V7La+0a
qz00sj69EWlTP0BzoofHMNPpyxJX3Z0dG8rdGWlqoXuOZtvf1MqpX6pILXfg5SZvwzfW077gTlRL
Gruski1pFpQVlBxJiC/zshocQ3M+GrE5YjXQKR+bhCgPEvhe1zJdEryIen701iO6b7gp2e43P3IH
StK0+UwXmQ+6kMotCoItoUV+Bd6riPc15jYPIFysJ1l75GWytuu/+CA9MKXrRutbhjn4L/hSHqDx
xI6+wyvIHUr66YhfShY6LFBct9duh4pfO9BqzNjsmBD3x8490chmwvQY4uxzNCzmi5WPXO7Qp3lq
h8pj+MQlpWNNOixpqMUp0SctwdVLVU1pvE1FkvISuOQdjTn1nm259Jex5Qywu2W/OBty9oiOrdhX
424Q2LdA8zf74uA0Hvy5rJ5AI0S+EZGL8AVo/Elp+ANe2lg/bRyocOSk1gz1Lu8wdkogiJgU7mp9
0YULjLzZrovLSTYVHo+m9H54S6vvIH4kt5B/4ZOUzoQtZTrRpbxrZ1TneAeU8RcR+cuVaZUUPGIj
6u5mJ9ZfUBEgYBzzBIlG1PcTv6icFBz1xZx/uenix5fYcraKinmUnSiFDeOGK5ZDMW2QE46TxRh9
ixNhP3Mph/47WWL8z6ziothCVuFkglONr0HhGNgz0HMafzV8f/lppaF+KeE93CVWOjwVnOPjPjXS
8ltWZZi/aZqeN36iwRRiyOF+8ekId3CmQWsU5EZTNBhuxukvN4sidaiUKKzLOlyWL1Ee4+7jRQpp
CeRF9A9R53vPIHaMYoebkHdyKorDxwUa8nOSN5SQhZ6wz5MyUbfz4kwvI4ax0yoo0s9gzUjd4W6a
bZSZrI7K9pLtlGzEp9lyRLyjFLo82IkWBrd8akg7c2xA9OhoKV9aWhriAEffrD5AyaHaXHYog4La
IdeIJoxWMtGMMYZBLdKkk5t7NCtWkYMfheoKl18ezph3OINfp5sO9AkFRGhDYPQyMJtUE3I84eds
9j5ZrGjMMxK7bQKqJt2CIEXNn2YANUe5+Njw0KCe29uJNtk7SrpmTAcfHMn9YjCfy8hNvGerEpwF
1OTIJMxqtadyRM5KsWztFrsh6nUB1H6pTv44V8s2MzJtHitHMYsFwOlLJGmv3qiQxlzog8Qc9K96
ug68Iqad2pKl9dnC7Elvw8727my/UmzhPYZ7G0+EfN9xXC57FC9s1bae4h+6TcTz6GV4VWG4FF37
kbBTWreM9d2A61glbKqVW71E/hSAE9Uhpde0DHc14k3rc1RnmM0aanG+6BFZwpFajMbLTQzOF9wn
Rk4XklRUnRev/K9pcyw7bI40YHh9Yyf7GXwN7gBpUX7z5KQvdWFi5tNX8JVPal4wdVals8BGMUE4
HYFjVc8wt7FJ424kv1VjiYOd07crkNH0O/vgFnibbNB0LDepM7s/5qGpksMwmWqX59itbwd79SqP
KXZjsZ4a7Y8GoUlFR5NtP9UYbHxPaR0EQhjZeI9GURJjWpmmvzph8BFSIojKrRKZdo/ocaJfU5/o
r+DyQIfHiOio3GVWKldzBeqfGQY0RjCLcviGjoBJdKjUoi2ZNqCiiYZCeTm4E9gkMx7a+jGHam0d
SbJKAxMyo8C6Z+YHBpYxAghUIG/cgzENNPuiBMGRrfKU/kTKLDfpwXdaH/uqeRCnppnQNQXVoDLr
xO2n8wPH1Z4MMHjoxaMz4hh2bLMly7aZiryXyUTIu0nKmBcrIjlwEwcm9CUt0lYe8PAEdpDOHGwg
clvqzOh8wvvERrQwT537S4En/BXaEX6qrbanfFPmLhBuj0pwuFmQ6mDNzfvyNj2iwi8kNaw7q3an
r/yI+atq1XyfKZ39h4zA/zWMOQsNWC3PBec4fILAP+16Z8LhvM/jbwYyif/M0VtGsh9rIXlMEsPd
4vUZ/hrDNnvKKmnfIVz07pZ+AtvLaxDdRV6r8ej2DeIKMpBkGvwGsgU2Oxl9zEks7TVRayCx64xG
QFilIeK7Lvs5uU6ytnlglxJ4OQ4OrjBJTXV2t+LjcBcd+uWlI5XWHpBKD9VqzIdHatGWaHBCBXHx
0DspmEmIjHW/N7VfOgeF7fkNn3A4bikq4AVHpReD0gE26mE06TrBKKwYn0QXrd6H3oKvKHDy+lbb
efI9DSN+ZW7KFcNkwcbd1FRbevqFRwxHZg5/DKwQ/229iZyb00PBDyCJgy7vGoQ7ezaX/D5ti/Gq
VLJ/bjokgExjBnI6QkzGVwsi7hRIf8JbLim8UHDO114w4gAug3As25Q4cP1aqN4RKpbkoXGCTNqy
JS/cRndaY3a0sbrcufVY+/Ema2AHBCgRCTVBbE71lpAwGfZWL/0BJ4I+ZRm1q5Zn1dw8dOOY0T3k
2JW3QTuU/NdzZRAnQtfx0tOxnjARb5/FFD0nqQIrR5DC3a8X6XxoCTgf28IBCwkZm89x8uzqJpMJ
ikSWmXutsZTiIaVW4mIPpES/VV7n6MAqBonNB0YhN5AiJAnEfjUTHWHT94HCU3DE69GNv4smF9eL
SKufg2EMN2BAvRfTz6V5xJJywVy2QhiEFbQ5NRRkl7AKHD7bNEhNg7eaFEXeAJsztHNsc4vf7mIc
8oK9s/UYIRNvcM2shwuY9M7NwDk379xFezdT2JuoF7N0BpPcS6hJwLFFuO8TfAwQfqT+18XMi+Si
gfwLLNDjBN0OGGPoLXkoc7z0l0VY2wZXBKS7Rmy8zBG8Wt8l32vDLJMXmovvsNVpWY9PhhMtD1hd
d8gylKWwGzcX5W1GXsgzwYJLm2TU1lD/JXzn/eRE7adESPwTRFyt7De/paizdPU13ukIZdSgMZfp
tI1Esx8RxAWTboj1ujStUWCmKtW7Ok8XD12HD/PeDNMrBIsWcr8EwXJQuCJ9zmzL+KaQURHyEtex
Kn9UpfnQw08L8tm6NHKgfXI8amj+G4UsGITotI1mMP5DjImv7Ta3kMH3Ns47Dkr7uTOwVquxqtFy
xgsK4znwJrrhTNbQYelHuW78sf+W9RDGYhS1BIH8KW/9B5tI4BPmxtY3hKn4SOLf4mAVk1Yeps0w
fyscJm5ABdi7ZsDnGQeNJevu5MgRiPzURiA1pOaObAU6tVRf1KP7kKgcy/qp2I++0kER8s0FiMC5
RBn2FWqfiwnGtcCsBNFhcSPdFu1tmOWBjRRXoQoPzBEDhdBVn6xWI/3MnOG7GVrLzp3K6LEwYpcr
mztelEkjbtPI92/N3u1w3rGSi9mvLlIXZxjMBd3b3oAYLDNZbZKm8AE+o4Kqw0dJImCb6HC5glKX
3UMlq7ZC/zCSLSZD491oYUeG9EsvyXFgf1z7zSl8wkARP0a2RDvqP41L9iO0kILS+7JD0xpoEJyu
bnbID6GIOycjto59MX5y3WXrVP29iK5Rjm7TNPoZcUvM8MsyMRTe6PExFy5ueHmNCmqwQDk+NoSJ
hrVg0FcHPZwEiJEbnCaCWEq48U+klLepg6cMNkID5KABTGdl5NHeQMyw4fqxjadll8dXvYDLhDtF
uaMmijuQT2tqzSsgNzoQC0zdLYYVZCXNyN1j47CRS5ldYmPX7jqzfsGNGNct6kZXLvSbL5z4fAnI
sC29N9Oae7ODNeXBzqft4jign8LuWMbLVnGmDX7FIaDz2zSrfzYy23lhnwT+0KnbRNtXRTy/JHmx
bMHXDTuHrq4DDiX3hRclj6JOrMuhb8XPXs/dCWkcrMMlxoQax+dyMqtd4npdYI/2nUOX07YwaCxJ
8/vYkcZlA9YtkIX8BoXShoIIqBizx2bDJeAafCNEdN34z65b/YDwbmxNJ7d3C3fywG7ya10MB49z
NshNDC/6JvlOPaGBwzkV+LE0R0dUD5ZM72d2BiSK42bSzgmQ0M/ZSh6l/lyY+sXrl30nzYvawwTZ
6bb+bB5U4t1rWtpzET0J2MuI92iBGBxuMewKPoSPbY2NTYHHy75GDFBvsHv6nsXym6/U9ziXXyDl
UfDnM0o3ThwNwQTTGziweJonOvEShYq5foJ9/ey2dfQrSvc5W68FsRXxXrjNx/nbtOTlHTVFBO/V
18io5xtE2tODKmP30swADjotJoapPmSOS2oaa6DBbk+NWRPGFe28CYda38sKMbLlFt1F7ZZHNmhk
B3kmlsCOlMGF0fvFlY79xba23uqFWKXd3ibw2ag63nddva/i7nua+HWwKuVsbo7hFZFy9aISx38Z
Qi994MsHSyrQqNLw9zXkCr6ffHmdy+gBUDexk4imm9CpbDw1YdTmAclRHDuR/BPmX06GezNZKpDo
Bye3+l6qFlRjXOg00N5yy7G2l4V3Qz/rsSGk71HqAVuYNlDccXqOJ731vcn8b/ptXDT6NLvofTyO
n1grP+fqqcESUWjjsY5yIv9GPXWe/BRBSUcwVUO1BXF4qabTlKqQ01JQYOjNHic5WckLX33/H/bO
bLd1Jduyv1KodybYN0BVPZCUZMm93PuFsLdt9n3Pr69Bn0TdLdrXgvO5kAlknjbEYDBixVpzjck6
x0LH7KFG0GfYcVKTxqFn4rpMojS2KxItrmY10k4uax3vizDC68hUUESVOb6cqT92rpUq7QYLJl+h
BhOVwxoLvZMorTKDk0ayiIBFKOy4dDaRg18t2TG/I4Rac9QmWwOcse6UpSCKW9NjDwZ0FUR7SxyS
9FzEfUy4UcGkQWJEAKuLT2xrNTD4ylCEbYW9Xn0ZJGXzkCPAZUKHotYvSBdGwnp2batvxyyAdRlM
RbltyWAkOAJTYnRpb4naDeU5HwUufyKngdQI+j8VxROaCWqRhZlYGsrqrIDYDbc1MbO7njdRvSpm
MWKmygS5atuHr6pcjMKaf5yNnHSZt+b+lQorvN/6cBVEWNfbZtb1CDPboQ82daAUGZTxKn+nMxZg
POIo+QQBj0QWBWX9e9brHHlNA71h02VFcy+nZfhqYXP/oGRRizFPObPfe7LTj5PfG3uOAbok+k7N
X8iryIpDSmXQ7Zj0/m0jItd3+qz0uzMmquC8SJREdVRVy676AIsGFy2VOm4xOE4rV2zzyL8kGQon
Ne7j6ibAgg6uSRCsuPn3yVaurZb7bZmDHxtIl3YOCLm4X8vsPX88oy75V0+DQEsHZqCgcIu6uIGP
G160uq6tfJHenzaNhouSdMbaEovySaaHqThRe1oc1kEtIApHy09eH5NfUq/dxBfoKNo4nVYBIihS
u1PXX+HCFv5Bf00fCazNmFumKQUAQZWwJtht2+xJqH2i9kmdv4FxMotH3qMeu00DhJ7LSdghi52U
8tWoPFFx6tg0Yl5NSgxrlYlIOrnGp+ScYgNpJ9Y/p2QstcU9R0LyjugYoXAll2jdpUSOzycDxJ8b
NHA73tWh0kmcaQB1ApnGFZrk2uFP0sSBZMdjQirFx9X9KphwNXCiKoO7rKuZxQluVd5tUiX9kzRm
HgbbnS6/pSppCifywOA6I+YcqZtkgL1PQrExezpzknhfT8a5T8oV19ysby+VZCp3lqZ7A+ekCT23
xHSAPHVIKpXdL8RIufcU4b2x+uRJiUflTAqUQViJg0h8ZlZxIa2qwsNBDVnrtA/TUbjpqtBKnbZX
CzLsEqwQuzBC6UFvJ+PGwv81W8v4pV4n2Gxh9xtJ9ZMc6MVdgSX7jebpYF7J0xOcKY1fZDhsTrOU
0ktorBDp29rkeJInR8oqX+scpoo6eu6xk6mrLEu3Ex9yXcZes1WxHnThxbSXk6rXR0b5WrPiVoQ4
D0QCnX0yAMPDykQSjmPni5WI3UYhdRtCd/3aivLHCunCir447H8G3TuR4fLcIPDDD55M3BpTX+9I
XedLVZw2ceRJCjU05GrU0Q5/SJSZOZFxgi63CmLd7qKBpGEmFD0c3MA48thfa1a6xoMjvZq9mcxl
GXkApx3HsPe2Bem8TcM17q7nCFmNusaXX2j6kRrrksJBaZC3yctEKDdjPZciWallfXGdbbdmbHn1
H6lW9ReYeWjeMJRuSEO2kpW7aaiOJIY7QOMbiy8HZyBgiZufy1FfFhb1LDB9s+ANtiYF18OJbsu+
M8rI07ZypxYMM9SbXM703yoPUNpgKmOigUamRY/i4ShSFWr5qEkTM1x3GyuLE1wnKUv9/CxfSr3z
KDKwJWS5BiZHi2fpzaRUotCbtl6pSxcG176TUoczr6Mk4rrlt2sFjPmR2uA3K5X+Q1S6MB3B5SyZ
F2i6NNo1jWlbhxaFMk40ikdwPpCOTEc+im/e1SzBUqCx0hT6pas9DoWqUlpz2g5yOr1LTaFc+KZa
H1kR380iqFcIb3x6s6Ts8F2ZHsmyahKnra7GyiWdlHph43ESrNumytepwlVS9OnJ+fndfWpQD4qi
PNAMD0HKh8UDxePDYbWgHCuh0qctFatAdfFIIsLUm1h+Ixvbc4OCf9HO5azhTlP68WEka6rP1yIr
JnVWKwMliX4Oo/H9PJMrXyCZW4rUKGtpbrb6+dd+M0cIaBBjAIXkurBUSQymUYnW0CMC78l4qSVE
WVy73GoSGlcMBxSiBbrXn8f8sktR5J6paIhTef3istsjxNtSy6kKbwMqbLUcxm6qRNTlgugxo/z7
82DfPSCb1ExuZofSzYWcrDTLPiTiEreZMgK4y/0uwOZCCJtVbwTiPqPf7nbCT+Hl52G/+ZhQ7gOw
pPcZAsBS0Bmo1kAPMTxytUniU09DPZGl3A7y2dzl10MhdIE4B69nVjXOM/CX+kQfE/SapTxsVfy1
VqXV0Q2t+Ea7TbMsPqIF+eaxOLzZH9jwkaIslWQmTj0m7b3T1sLx8knG2cKVFJJJdpKM1hEh8TfL
BPwviB9U/fCVrMUmSAwfqDUW01sv13Wfi3YCPddM453P6zQJ4kjj/TyT32xLNE4DZuRAm8GyixFr
julBnHfA2MvLdaYmuGtOqbL/eZTvNggoWUgpZXY+9CULYWgn5GjLJR4sBrT4Z2L1XtIaRam9CXL5
QdA78TwNaQ5GDJtd43IrnFLc1V+GFBWiLSvhcOZ5eA61oYeYgpShv6HuPB5509/NBbg7on98VJC/
LH5kHWZ5UanCtFURprn1VOdu0zbtkbX73SgzW5dJmBWySypM74/W0FXWuPUmU96kIVWSUvKPyYq/
W7UWvCMUgzo4InPRxBakUuN1XjVtR2wWT+RU7dcjFRmu/YhLPl/u/2fu/8/P3r//nrl//569T+17
wj75njVhM27f/vc//8y/3ZI0618mRREAoCjIEHDNdJJ/uyUZyr/QPkFRmzdpehYs/tK/3ZIk7V/w
pRkbBSZVR+gc/88tSfzXLNDln+HKMIOLVFCm/+d/HaCG68Uf/4+sTa/oaG5qftvhKqG3DIUbtxKw
ixBiELotQjsxIwUi5KPn3l+C9LbfnkP7KrQvffsisC+u3jd3u4/Ht93Nz5vBJxXvv6KFr6Mudu8p
xektJW/gPpf2/XVu33I62Y/8wev7GbmV+Y/fN6unh5eL0/uLs5e7j5u707fr3j72OzgkfvoZi88d
UcMgIO/xuLreS+JrFVz//JyfgfFPAyy+QXlQG1mbnzO3H++vOYjt5/vH+9PXd+zh7Ef++0x13759
vdxvL59vt7693dtX2/1+e3ax3585F6uzzX672e938/9b7Xar0+ebizNnd7Nznm4unJub08trZ/dx
enOxu3ZPTz+O/H5t3vt/+P36Qt1MW1tOgpHff/58/ni9Ozl/vnw+fXzcbG5Pzx99e3W2P1ttdmer
/f5yf7m+nH/i7vrm+vRmdbE7OTKX81z99FukwxM/D/O4qJXPuXydlw1z+fp6+37l27eU8ZnG/ftt
yFzi3sz/pZ5h7zfvt+9M7+0wr+YH/s6Hwr56CuyPl6eLj7enl+vA3r1cs7qerj5YXdc3H/cfbyAk
+M/99cc91Bj78frs7Onl7fTjJrCv347M7yec7adnWpy9KuJnjiKeyV2fuyfn7vy/a9tebdfrjWM7
9srhD+wT9+SfDftgG/j7s/9kuP80sHI4mYWfDzBQBs/lCVmG128fp6+XsEzs1/27b+8vmKvMPnva
3b9cvVwceZPzV/XT2Ox7f4duDVwUXMR5aEHngvcQis9+fBXiiY6Bop2L9z+vm0+rhuVwRG36jM7n
sqws5liLReyqYixnSLueh/1ZWysnqdnbnfoxK296JX6ehpdQUFZZt1e7BxXVZafuhOlljO/64dZv
b30lPBLmfbvv6kTKKHlpGhCtxWqOkykTjT6Yd4bbV2pc9j60X1+vXs6uXp6uLt5uRPv+7djnvEhc
/LPt/j3oYiqmoCqp+jJoLQp2oz0YoORjCOrjDe2adtV4bgbZrbn8+Q18OWLwSZiB7txH5yNtGYiM
AlJNoYU0QaG0dg0pnMjZompzSddMf343Ftf4WRyHw6BOOItV7uHaAnrLLbfxTTeYjO687kflpVN7
eV9F4TG87fKxPoear5H0spA3wLbwYBnnoRKKVheZLhl/NGqTT0FhhAFp6xhE3f38WPPP/nsNz2PN
uRGFhhbAnJ/Eqb9uO0beZq1aGWASKDNfWrXmrUi/JUcW5Xej6HwnNA/Mt4Gl5L2rqiFQuDAjN26n
jUdOf8O9wHJ/fpYvq3B+GDwsUGSTG9bFZYdJoYVKbBCKunI96OuAO8lDPyU+vXWAOXdhWsmgVL0m
woXN1Fw8jaw/EaraY63u3z4tctO5644Wg+WF3GiDUo3z0XAjAbZ/YHWy3dfIq35+2i+jcF2kNZTw
jkYGOtUWkU6tBRUorFZx27oKN7GJVi/vi2Dz21FUFVCFCSIXBPCXNKDfR9hD65BwwI+KDv07sh0E
ln/kzX1Z8dxIqdjM7icSPQLLDn291msgkDpur71k7YJSspyWNlFXQi1n//xAC6KIRlR6ONbi67Ks
xALxy1gYztoAjCl9G5RBmpO29bZo5FeJkD7kOOyWneH4WEaxzlaobNbS0J5IOsKvBMHhML0ouurC
S1lHCp57iiLdDdGRFpVvp4WMDmB2Dmt0x4cbgShRvkMQAfIli/I1Fc9HhesrpunV7/p//z0pZAVo
AdFR0iy7M+IGr25KpYPrwbI5j8k2ngmacswl4jAF8c8oLNa5IYsyAj6qh8+Te/j0DaU6uKHZGSs9
Cntc8Dr5Qh+nzsbZXtv+8l1j1cMdRyT3wB1EI4d4OGDYCHMZoRpd6ay60i7b++y8erTe1IsBytJD
dRrdj1fTRfAyfYRX1o5WBbc/EpLI83H79wa7/AmLZ+4poMLs5Sfk90DG9salepF/6Bt/p1z3kd1f
mSCh7pDS0Li1rU+US+VWPbL5Lmd9+QvmVfbXFo+bgRqAmR5dv6Tw1aB59dW1rPW7vDTWP0/4ck9C
5vbZaUr3FtUS+lgOh4L5WIhN3SBF7FIBGMxU3VTA9h6PjPLNMCqN3WxKrFR2+sWc+gWK5cKY4EcH
6Rapcu+OnfRowu0iv9rRBSIh39kFxZ0i9VR1aeyw7oy0RJTiybZgQnoyT2lge5z6dauFiGUhwfYn
qYpHpnAu5/DHxMk2LexoohcrGBEUvjaUK6WnQUttr9hK47iZxDeZFygKD4ZCl4ferIx+cOLwLW+K
Z07QtVbF8pG965vnJq2skywkNUnn2hz//vUm84jKPnKHHojmZL3Cz1KfkdytjszuYsHyDompSLez
H9N9qi0GiSS9bWR57IFzp+K6q7prA6+5I5W1b56EQTivAYSSj9QX8SLEvaoW1Lp3tSbDdCg2UaEC
GfwPHmVueZ5zGhLZkkUorNN04iHlx7cTGfAZxc3RUcfWPLLLzAft31/4PGFzJx+N6aT25GUjodIz
cIBWwR1i4GrwBq0bS4nmToip3eQ+dujxOMhHkCnzW/gyKKVC5o95ZHM7XAqen+ZJmrAUutrE4bOq
XsqMXKYzJYKA3WlJ8UOagthFif07sDrn0Py8EI6xHZxj4iUHQ0PanKVIU91YU1AaVHPduUdn/vtl
yF7y2fI/I5sXCQLFRPAwVULnYihhrCMtaXcSp+4RwPUiefzPw5AMJ80P5Yni9mIehSRHzo+A2Y0o
WyM1xxSqpKXtqsNCfhd7o2kHMWrKGvEKf4sireo+r59wrD1Rux5F6tgjVEnSW7SXq1CVjoCdPyuT
y9eMTQzxORH67OR0+Jp9uR2wvDU7ygK1LztgUbJXbZCKyyrM570o9va63mUnE/dTLtaSX1/XQ6pV
jqgj2HCESc5+eQ/i7dNRqcGvILrlVy22+EqN9IJ+MFidfauepKNi2AQKwTpBkHvk853nfvHwFiZZ
3K5xESXFudgkAgnZrI+SxW0Fv6YfhQ6u60gdlfxEzD34UT8vuPmHH47GPmTMDpKsB+L2xWaBLN0v
5q5Dl54/yZY9eUA1PMYnnY6u0SuyEDymeBIM8r4QxeFIMP/lUSVS9tQLyXuZ1EyW17AGZreJ6hwR
XJphvmygxNWdyugSedMHSXWMYLAMCTiaabLGHgxGOZXc5QEqUplREupMM232MhGax0KBhesZ43OC
NfSRU+vLVjV7F1Ceoef/s/axuKgIQpoNFboj10McvBJHoTvP2qnd6k0NE9EIZyZ0n2wovJhHwpEv
O/PnyHP8w/Syay1GTgSr7aragvk1GoUNSvisomkEGXLwXFnFSZZnvyt5sZ0wIgE7BUSsPlhEi8gk
VOqBvPoswCor0SlQ/iG/yo/hDRavD2sU9gNCgNmvkf98xpx/xQGp1krYwE/onCQgN2epGSb1Xk/1
Ab2ezz1ikwdDXBw5cRZLlEFxMGHFzGOalAQXHz4ANbybG6w1jaKoacBr4k3KCZfbrRYoLz9/i4vw
YB4Li7y5dsHJNhebD7e9jkuIh+k9FvJNKF17KJ5vwyktjnx0340izYUSGv7QaSyNGrxpbLSiRmum
IJPe0FsXvVSKEvx23lgPlgjNXaW1hD1znte/XlY4lLRBT8ybVrSpOesksgdZHItkTQNRfSTWX143
SHrQOU47OuAQneL1UqQxTnKblF2Uuii1FXNrFCqZEIBiVuiYlZao1+JIqxVg+JKOycuir7InWiuF
DsBwi3wgkbK8Aels0J+SVkn1KvhxFr2bmVCd5/SB96sgC5seaUMoq5E7eKZen3aTXJsu/UXW9S+X
AQ9jUjviHVFJQox0OHVlb4XCVPAw8JksOmHEDNVd7h2JNL58TbgkcpTxXYq4PMlfokQc3PFyrxLX
skpZR3nZzN3jXGBMp0Fy/Cxx+mi/i395TbTic8oA5YF69+XJGsHsmknLUpeUXEknujXaGvKQIwtc
Ug7PtM9hgP8Qo/F8pD0W31Es9UBaLT91S8S6dmYG/gVmc6Dbu3LaSb1Z3IB8kB0/CP113Q7BqjHr
wZakctgYZe2fTGjoH377TudYmaAfriZbsrmI61ITanwaBalrJQRRIRo2mocx8PoPRiFqlLjHcL4t
RUPDMNIfVTJKREvojYnF0VVPq9SRk+3LBsJbZPuYkxmz5mdJcxVg2WdKpSboxeXpFKZYu5FDKfsP
1goRgYxJE18B2avDryAOcg0WgJUQZXfRmgZY2dUM8KC/nzH2C9CqyIhmLMnhKJPQjSVRZMI3LSUf
uSL2qxqo9zGK1+JI/lyRM7+LN0P+h+vl4TCcm3iVz8MkdS7Q5RTT4BUivpeaoNmQl4u38KuP3SW+
HF2zXk0lWCWziEZEXMzgBIQ9h4WQuMjWW1eKB/EEp1A6I6Mqvf3tNLKBzBAPrJOQcS5TXLGm1Zps
DYFLNpWLkYRo+Cyakrhwfx7n6yOxFnQ+aYJrFUXeHHT9daogaFPFmr59N/Nj/bHouQQA5KlDWV9h
ByUr7z8P9/W14YdJ9MbtFs4vZ/LhcIlU6bQzmwyXd8auYpfQ1iNcscwuMk/dxGMfn4i82s1vh+XN
cZjNtRCS3Utn12jMIkUYE8HRRawcVrqEcB6an5BfNm01wuRgz4pcP02rI5nXxWWAZTovGVYjzVlk
mj7L139N71BJXYNQXGCn7L3TIDfSbWz4mNoP4+j42VhuhCQWLkoJOK+YZv2R5/56JJHhQXCNg8pc
4FoKVlF1VAMMbs8xMKvsbNnCy2CdQofp7DFVSAgXGKUfc2+f3+FfF6DPZ+a2BQYMxYiJoPDwHZud
mKeq7nkOjtnCSmghj9CnPvx64fJojAX3kGQJS+pwFCtqoppMnecMVTf1ZxXqEhWlFlIRN45YWEcO
gi/fCVEXvo2EqzNkWV/6E/ntoGooYwVHhW6zoSfjPlFE9UQum2PSzy/TxzqZuUYkJCmoIWg+fDCh
bmnwDDzTEWkjWZsT9RhPwqPhl1/EPMrMASVsoJi2zM75fg723gKW2qFm28tmGz6XBBNPUgjPDzDJ
SDsZ+9Ltz6N+mUVG5YT7vJp+IlwPn42KpKXgmGo6sTdku0xPMIzopPi6ryr/yJ1tcVvEXROyqkjp
DR8rWHHLG5Qe8qcmNTcQJBrVPbL8obvW20SAbBbRduefc6M11E0TNX5q2RgPZMNvA3YuHXM2iMQy
/ybox4cPm9RqRa1q9tmkTd0VCiUb6ChLm3vshtXfXnTmsWZJ9XyPm9WZh2ONQhulOGTTLxm1xa6N
hfycNulj98VvXh8QQXo3mBqea7k0o7HLwBGIqoNFbFyuaB+30pVPVld0kAcaxxKEX4ebv/DZGpZz
ife5yKQMakXNmtMRQjvghSiWa8eje/TSSNVj7LJvh5qTNVT/Sd8t+1J8TISDZGx4MqEUR7fTSvVp
LAWtWJetLBy5KHz9wnmuvwab//pfh4IEo8lTcTfDCgkb2AKPAXhsZXpk7//ukUi8E69QmOezm//6
X6OwCY/ySNOF06Y47mAXURl7PzDMM6UytWb12w+biyIbMpg9mZv9sv8CxjfV6Zb5C+iAWCOuFldi
qApn8qhPR57ry5k2i3M5zEHtMRZVwMPnmryRLseIoSSjra8DdLruZMYYXYfJ6FZ5lh75jL95W2Qr
RPJOMihGWjEOx2utrlJC8EdOHjbGbZeKcB+NNHd/nsBvR0F9zIZF7u5LgraWrCLvo1h1wlCNLjN6
hbdpG0W/vQjPc0e2n1I8OXGu94fPMgSNnEPJZJkbOe2TdRZspH46ZvD+zRsCs02Wh82X7qPlRZh/
9VRjMKY4QuMbb7zBAlSKj5CnrKmXyhk9hz9P3jdLnToe7GDyL1w9lu1OhedXAsUE9BlCVmcAv2pD
RSpRiu+k1SmM/jzaHL8cxDe4+SGUgMRBOpK9cLGvh11iaFh/KY42KBBsoqCJbBpWrXO/LyK30q3L
rhf9IwmZmR28HHem52M/iu6WQBJu7OHLazqsbqdY7khgl81tIXllfwIYoDlDzoPnj1xooAho4hWe
lCxPzkU8uMj0g8NfpcIUGWugK5VhG3kT7v2Irgu7VqUBsVmkTg7EI7N3gAClN6B8S9BPUT7UTqNX
SrImRG0KpyvV4MbjU9BsrWnyU7MQ8Jj3TV+kQR+BNwk8nOLu5FKrn9IG6psj+UXROW2Ty2vfmDyU
NI2q/lH5h8/jQoWuEWPykdsJlsKBq4Jrov4JBIK+Vi8fb9Ouk7ZVMCssMFSD4A7s5t0SLImODQVS
Ohib6EwLR5/8oeJZvhPUWnSJlCXNHB/Y4Ekl9DiuNaWov+YqySy7hbRfA+iJ87O6qMoSWl4pQE2o
DBlyH1SHJ/jeRetqNDSHdi1GyumoiyNNiPiJkgnrOrNwMOzLH+Kg8+CeAFm85bIbP7VdAwI85XiM
QX1K0h5r4mh045HjHiyYFD5qMp7IeP/p+biWpqF+8yWBTmutr+NbkHfKuM2yxnyohCm7RtEEbiwN
BfW2o1//YaiTJjxtC92gAxbUZ2WXNcWLxJ8w9JKlIp0c2WuGzqY/WLjS6il69CUiOIfGBbNdlXpt
UgrARxFjP1PCFI+PpT+fah0fNaPxPYgQidKDYRn8OASXX/QnglzgGQDLUOlXvh6ETyN00SeFdmPd
rupB1rZCbPIdt6gt3mu0X2fE+UzaWFf5uQi+C9SeOPlngt836UqJDPMlwrpOtqG1GSmOhwgAnKQO
oV40atK8GkWvBTxyrD501Vi9YJGnnSdeoz+X1NGN07wrYGO1tBJexXLbA1Kw9E7Cjamp974n0HIi
qx6IALkei2E16YYn2bRzTJFrjLiNr6BYKVstnOiAbLgdULkXlUpz6HkGI6bEprKt2yJ9jeUhubLg
g7y12G08BAlGbyArp/EU5nD6LBVq/UDdTrgLS0n942cI0Gxvymm51omjy5VhgLnC/5FATA87dVyp
baZS3FdaZXCyoBMvG2vqdaemJ+rWbMZOs/PMaq7qLsRQiQDP1NellNdchwM9OaXdWPwIYDN6+HcJ
NdCj3oNno8egFDp2+NtutMZHwRRb37bqdmztBJoEXT8AhDAMATC9ksdIS9fcjCFK5NRiCyYxmB4T
Us10W0xCvbHkUZi1prEBdqNvYcz1mBDcp0lXnvrclMOVoAAEGmm5jxxDGjAy062uXFXKoHlOReym
cl/wxsHW/craCwEM2B3eLMEDmbJJW2edIpyX2LY9C1k0NFuUEtmp6IUFHoU0rl+Hppmo69prfJDb
ZRS5FB6BgwyJCPNAQEvUbXuZiGI91VNyDvdOe090c9jrJW5dWD90lWxXTEEN5rOpRBeCVnIrlGZw
L3Qq+Jm+lvkox7TzEa2kDdyfJDSfJ2koL9KI79HGI3U2YWuHXFunlZTuoBoOhlPUwmitQkVmo1KM
wYDAp3sV/li4P0dgR3BfdOF3qsyd1mmvHWyByg6iabjnENIxgIce1dqDJGTDWhJkbbJlOR2y9WDi
ayePgSm6Pfjy21bq6sktMBSu7aGp2ot6SlMMA9U6gzspG77qxFibwh/ko5ecvpio0PZpKYmuWTbV
KS1K/lsIUg+IWBI0T21d11eTUvjXeZYJzzJJho9JjwAQlEPSkl2U0sRl4cQxtpx1NTqh6mXvYQgm
HAO9KQkuSxE1LPWmcbyJUkwRkT1H/p+iD9OPgqU1ugNBeXciwdwBQRPoFs/ddPdy09Y7XxPkxI7q
IbpVy1p/IYAvw7UCRecCrYH04Q1pdilEljaszHHMX/qSj9oGEKa8WmleDCctN+rCBqaQgE0pe3GG
wxhYNpJSgMZU5umuCcP2j+LBd7SLSRheUUaB/bWY73OclSwocWrKqtVRU6/1FGHAygNWBATFF3Au
NQWrjzczqfE6iDzhmqqs8DKKU38x37ef+5zuLbtJFek+68y0pZAatlQywNco6yEcyP0G2kAVRJ1K
ao3ww9SdgqXYH4Kp5rYfWhabDr/iBj6o+icIFE6Eoe8rPtBEKl98vRvZGiOPk0STUpmjOUtCtuUa
Nm4ntjgXcj/27stJtDLxdMpCzuFN08TptSI2XrrKx1rJ3GJIisiJcVm8qtS6eeuUzNsOQ1P/AaAL
i6LNeHGsNxavXVRyc8vBpr9aEOVatm9pgHiqRE9FohfVWuEkyhzD19IPARbDs5XE+Kv6cVF1ttKq
BTAzRQDeFIcYpQyCqK/4rqAKoXdIzmIjgq8XGD1Gl2PeV8yO0dcmd44Y6N1kst9YjYAJFCQoFYpf
yc4HFFVt75NgMHqnwDw2xYPRi/FfSfAO4edOfrnrg7HUbHEowK2MBLPyetL9PLBNY1I7sGMQDmGD
dnKwVvUCjBz7u3bvmZM2nujwom5kAengCrBMLjogngAnCTr+G7bXe74CVavunhWz5CkqPCDzTTmm
Rg0WbLByNl3VfKhrz2QZ+HCDXZClPICKRjYCKdeljaMSjwAJLq32bogn462mLly5go8LEtNSQ6O0
ot78k/SZ/FCWg3GqdmP0TNatuoSzMf0Z+rz4Ay3Xr0AXdtCoULx70oZzPzovM8FrnSIqYsEGGhZc
eJB1Bna1NhzXXtyF1loO9UikWaCIb2MqtHRDVkJBC6KELxW8y1x4bZtEfi0aKW/dGq/MmokfTDad
RH0QURWDZG0Sb9zocdezDmvfQ0CZxHQaowqTPLBnBHwRT9t3TfgHKgeekNZQxsI67vI8f7K4f4Wu
wPkCcwvF7U2ITaxlT5oPEmMMJC12wNsF+abJOv+9N8UKdetkCniHtmn6SNhJRxMXhGTa1DRgzxIj
ynZnhpeH3gnAbZ3Prpz3wxZwybgaFKCTrGaz+hN1mtiuqTFCGOdYahM7SKORVpowFaJdR3ZZdYce
yR3RGduoQWKiTrQdSdKah05gpJ22tR+msB6qHkdJJxTawtqbRS4JK7VvMuNxKFP/1oiHqndIDVeY
S9Jxqftb6jfCdG8KValfNtQTYQ1k5ZTsjCxBdRqHLdGFg+GsnIB+03Nh1bY5dGe8Fsb4OlCCbudH
wti4viIK4q4j1sbbLtXwXFYDgkzAYZUAQC0lK5isWiido5O1DQDBvjVD9IYUAGfguRiKPhTcogt3
akyXypM/gUMbTigilQVEQRCM1g6xT1qfVdJI4Md2orY3CfFNi29xMKrXSsM5Kdoh0p5qxb9bidZj
7vfW3ZQmSNt6rTOtk54tQt0rhDye01N/jG7yAp71ndnLMZ7VNI/G/oPRmvBiGiia4iPQ4DoS+U5a
GJ9FrXFl4O/UzG2tll1pZ2nQiFwJ0CdBP06bgJxbFkmOLseAuwnSUoBqHAbaOjQ4Ljew3vAekEpe
3Fk7pYG+M8K66jZR3niiO5ah0d1JUjxNV2pABrDY+kAckf/1aPIBrviZEXTvJt6zrR0Bx8zWpSKk
IsLwJhDuDXwxk0uMH0kkGZXfavDdCs0Td1yGFfh8rV+Hz01B/TslJuLaIjmG2jaBQ2d1dZ/3ajqu
/Bbxwa3pK3AukwxEzCao9FE4B5VTqLCl/E5gN/Dz/LFuJT6tTgukGEDEVBHpQanmQlY3bGlKMfgM
zOsLt0XRCoRTWDGUki0RXdQXBZBWNlcaPJJy3eVpN502QOD0D0u0xmSlDJEiv+hZVpnnuZ423b7A
H0/ZNBX9/ESNddnd00sB1Q5KXZqANZCaLsOy1mi96jIFFmfMffdRDt89CSqufFaYN29ibMaEag2l
fjISWnABsDRJnSxXkm3ehbjTyZGgyZxZUp2ObiCUWbIOgyCOzqw6CGsaWyKju5LEAXJbo6vtEzjR
fLxUKooCtlJVYvtGI4eWrUyt6x6GSGaLNo1eLUFqVSkA72Sy9hTAJLh3WMHmDi3uKnanYtRnm7YM
JHDxKuBH2bZUrRLX01ANRmNL4WAGq6jyyoKQrpw648PLDcm7AEdKeNeNk3LnDV3YOxlR/bhumzj0
96mcGuBdZUhMpyTcabEA0Q442hJUWMN1GXXybcNLzNZ0RqeS63lRJr7C2FT1E6P0ewU36aYx8s0E
SDq5xt5bqqAz1k16HkemF55PpYd6aBTluFs1Qj8VN9QphvKpxR04PtU6jGjvejXPIjBUAfc3OwnK
StpYiNTCrd/G7HOh0ivCuumr4sPThvpRMib4/Z5QtcZWHzVI7KIva9FJB0Zzb1kB9s0g3OE3lKLS
J6e+UMa5E4K6zQBcNv6OcjMIfSttuUaRSROkqzqjKGVL8sCdtTDDgS0n60FutzrREX+GR9wCj+Fr
TUYfxFtgRTpBhobLcQVpe+xehzHOrKsYjaH3Gk5SFuwibpbmKSRXM37AGMwyT8NIHLOzQKn/L2Vn
shw5smTZXynpvZVgMgwi3RvA4TOdznnYQBgMEvNkmPH1ffy9J91V1ZuuRaZkZAQZTnfAoHr16j2G
vIy88PUiLGOa7kpyjuk+vUINVUhNS9y+leAR3TfazPXfTY1lX5NSOhlJWtlskt1RrnH5KodENJ9r
1s4/6TxJWe2riL/n0Yn7JQqw2+llCB1JOzquWjm4qIHc5WVIzLr9XQg4zeM9UKFOvxJ2Xb7qI5dL
OJNkegWOSK+eDuRJD03G3gZvWPYbc0sBm6wz19wm1dwo30nI5N7wo7unQsvc/uQp8vF98BTWMZqz
zPMJsx3OtlSSW4EM3ipsZUIGMDYU47efdGxdCAw8GTrgdt9yjF0asc6Zr5mDk467p1gmv7bzSKLY
1aA8+X647AwRy3da3HrdrcNcvMAHAyZeLi7Bvm4LF9i3ZA/cPotrk5Dg2uh23W3fifzZvBh2neDm
wRDjGAmpoLnzu6psNy5G3ewIZBnP9aC7pK16yfDJsxmc+6qTZBwuKCkCBEKWnxyyO9PNkHr5BMO8
aUO9HbU/JhEFxr4m8eeWlNsStetmjkecdiGWTcrK1jNzClQEyobosU8K9LpETgZh3u0yfpMBbf+d
oTgUgRjn9bHpywWNTdPbO0eZDhfsasi3XmUDnHuJ+Y9gR30NoFOlX22ETLtt03F2d/SUVXNRpPlB
EUvJ6ooBJqTLX8fpcNdSnUQwniH85V/Eecuz4UXTGnjz4Gmh1LLxCYWk1SFi6uqpcM3V2pQG6OVg
0pvhdRVg1vxqwkq8mTDQfSjXc8j6nixlEK+Wd62vm432286g2ELCY6uZpG6tX/eZ0JFdBQmXP3xw
heMvi6jHgFWz+NOVhUAYsBQIBZbuM3KoS6MJHKPn4Rl7TfVZQx8yt80olsg37FF8TNWaiSQgLl/X
970k9ClcoGwn5Do36xBAetB1f5xHnbd47iwUbMIj/jgmEeCbSACP9sBJ/JD00tHD1sO7PiWEC6X0
67xgU1CYJ7QML+zxEY/jdoihm66yuHIJ8EmftVRFid/3lisDYxl/kwqBJ1iafCXmiWT2v8qMCVMv
uHbuAVDhYLSpjFEv3T7PfcTI4bRYUv8rZEY+6+Q5w7M+YSybyVijvmiR+/bFAFEmgNjYkKhYTEm1
8SBY/q16MmxpVlX6TuaBc6MK3EJioYGsFVW8tdRhorzxI3Jzvc3pFKg3rBSXszuyw0FK+2k1ldn4
cxRnqR+bOtoZB0tPA1x69cds6KoOrEg0DE/SgkhkYfYjTWlZ2utGTYLDVp+pan3uY9fgnJ0kYqZa
JhWwAJXaQbou0d95aDnPx8gi3yZPsltUHkE/V4ohqtnCjeBWURx2P7fQbtO3iGQsg9TluY0pTuHI
6Hsd3kJuTcL17TLN7FvOXPorysGQgXQz+T7nXtqRKjkQkG7lwyQ2Q60jELftqJLLOEZpHkYcadNd
6hYFp0/pFlOQq8ag7sqb5kyt2CZBUo5QvjOtW98sAofjrbOoYQzIpuQmyfuhHTYxK2TuTV1yfuIh
mpIAE0Fp7D2AyebJIjVKhmlcd1/L2s1ojWOjp0Fv9QlVRW92vZ8zXJtYh5nmNUhQWlBkpFU8NVqx
lBchEjcPQWWkn1yMxRK4PHL1jU1TtDOTJgPnSg6rCF2EfuKWeLpL/Kk6pDSnbsp4N3l1s4ZRRB7m
dugIRvEZKlZyE/fkW/qZ2VYJjziHhB+38pAshlnVCRVsrV88VRqkvMa9snxW3cnBHRilVaEQKu03
jtfbRObnVqL2Iqos7zDUQv4MaS/o3BOEKsJG4/hx6o35ySvLIzJUCwBE1Xga2zTqWBP1FCn41iCJ
dNZGvVRhY3jjsjGGWpFZ2FpjtHHz1dbCUS7pbzm2bgpZfTWTQ8E6H9gmupVxfiJcuRuCEZsfslFn
OpfIpYMJsDxqP24ZFfT5lIunptQIWDPXnuB8iOd4O3rTGB/7wTFfuD0UBBemxGfSNHXpl6IYLqy1
omOIMh8ZcAlwOjJrSA+aUm4fVK+XzKgNg2vB1T4itqPS0KtJivehSRNs3HlZUexSfear56xymIms
GUq4XjuQKVSSamLjFsQs+agl4knBh495uNfatx6lNnAGlJnksE59Me9Sph+ubxDheT9XqAB3DH21
gY5hWIg7MEbvlK3saJ+IayJJmOZXq/ZNL8s4WKqasyp2O/eFqG/B4496Kt2suBH7+JHBRlJeFd3G
JXWo/jeOJVCKoqX+boRDCGlJRuWv17br840stfpD1Zk62lpanNMcUvhGn63bqr1M3lH0WGwmgbva
O5FLPH8a8SajKS3d/TwMq0nI50KBpM1JflJ90Xph6dqUvXJ2jpyc63sr2ZwjoLthVZoabxp3SKpi
D1phgApA9C7ClZhU8k/v338r/+a++ameevXz0999Nf/z9qXfdbOoNE76f+Sx/N9f3Y8/CuPTz7/x
B7t/2w7V3y+IqtV//Zr/9C3IdPnXq9l89V//6RfhP4JnHoYftTwyDCj++dfFP/XtT/7//ua/4mue
l+bnf/2Pb9bJ+9t3i3lZ/zHZBl/Cfxjm3b7/v77u8lXydZef5qv4f/78P5NwXPffb6sMZFKykGTi
TuM7/TMIx9X+nRV60/RYy8Kkad1+5185OKb27zi+AVvjesBgzlz6/+TgGDbpOUQnYbLB7sa2uvHf
isHBuv6f5n/CuFnMbwsB/8XplIlyifspUywMS/XQle1wnyRReQBkuoZYrMSDZtSIiF4/QjZOBX7h
ncFa3C6LneGxzoVHD1C3YaTKaJ8mC7ewaQy/JQ8qVq+W/M9kDuPezZ1b1mqWjT9FkspQ68siqKeB
Qzaupy0IMWOn2YwAGbt1l6QeEaSTqs0DzP41+JFpvuMcip8IqV7DeNW1n3yqPXadFjRzpeXOnlFW
/oABJj3WDEifMWTXoIbSyH0EdqgfbK9330dNGoesLIo/q5yzjy6nst20okXJrYmnZ5jknpivoTPE
tKh3QBCIEUco34Dhq47T7DgHCwbLoS0T5/EWt3wxk6l9Q6iKbpRIL4+J8tVR7vXeQs9t2/onRbh4
aNEk62Cgl/hAv/To1lXUXNp0afEJjTIknEFeexa83VqLT12a6xdQ4fMeCMPyOGZN8V4aMn5J89ZG
iMs8Yv89jW7DSsz1c6z7/lSWQqfmJ3GbSOy8nUONzahdXlj9eaB6/qSmB6u02N2vObTiAp5j+Juv
vXbOqJq6II2pp8VM7j9iOYPRFj3tbbZzfaO61Twuc0OZcoPAFP7iZIa1aRNLvUVgVMC0gGf/btA4
v2ujrA5r3zV/c9mYkGnEaPrryP5pVWF76aCibjvTUnQE3ZNeueXOZNIcezwEAYL5tJBvc6HvbZT/
0LaQ/NKcDPm1GbLHmAzohiekLp+rhuBEDNlOuCxTuXNy4sNF7G3sPN+2cWLtE72/mHrmD+sqNjHm
rceaJOZ9lE3mRtS/MabKHeEV6Ngmmq0wh7DK1j/20u11r9wJPVcbR7J1j6SwMSZwt4P1SGWa+m1Z
rPsoFyHRAiEAgi+Mhxop00iftvzNKigxHLcm1nScxX8nY7jliei/jKmnV7xkXYgzi7uliEff4h+C
xL/MeUr3XsE0y6OQ7UzFwe66m7n7YxskhFtqDHrh7ZzJEUEzU3oYn1LnZeU5JUkiDmme7RzhVZ/G
gtfVLR/ZDWu2lUAeJ1O50J4HrJ91mdw1g2sfyHpHSnQC2kRQktX4APWXJYlyuk5mRL54P+zirtgb
SfUNX9FlNfrW3UZvdjUfTAlsKklX+4aAJrXOhbijtfcWqYrHBOZ3XMsPN43/Onp2Pyhl4weVP6lj
X3PaMr+cmgbyC6EWFhHVvjUnrs/Q3gUMJgiXjs/lmiR+l6NseNPVSbwQpT/A7Id7VhWC15g+ronz
UEaOemk9wdygT/OdGrJdBxfmIkfqGr3alDYmiX6t/Nnxpk2BsjGxdY+G6Gb7RudKxKxcbfq0fNO0
MujMst3WA8QdNiqtQ0nNaLTV71C8ANtB2pekzKubl8Hk/jQK9IiU8OlQ0/saERQcgljMg6f3mq+4
656d0XCvGDi5QOYfm3zJI+zuFyJRquswC350d/YbNl62VBEbxi2YdXEjIMX66WA+VS10LhU/uA45
+KmYtYdFxc5v1a+RnyzIBGM5b1CMzYtDweBEjZax8AcXxFoauIEJtSC8wUTaG3i85YOt1PA1W3xo
KEvqfmKqsBPo7hfNaADfEOdIPYedckM1HR3zGpiMj+ysv9QjG3cJR+wJsNq9Jafme5lW80vUU/q9
Jl71Y5aaeY1VBzC5bactMG25KVyLRa9pepU9U9/ajuReCv21qEnQZy7M5Yai57tymHwaPnVcSbYm
FXWugUTklv3rzuZJxbUVqI6R5OpqddgN/WcB8a1fKqgfYp1POsyAYwUBISxIFgt0BEzXjJugL0fr
ufGa4cGw5lNVOc01ncevIdPza2UCYGFw3iWYU6L7yLHL76iOnO8C7MjCDKqyLl7GrZpHrN7h8VUI
JHq6MEFEt3yYMXffHlxMv6PuWUzjcmsOHspY/16ttd8mMtW3MrGN51E0tx1BHTEAwu7McZbP58Jw
k1NEGM97P7dPbalNOAdARH2xUYbbg2WPYMzY/o+zc1YnBMnz+OBIjUu57QCHHSdPL/ZlPi8+eCQA
Gp5J2khnTZt07qS+WRJH2kGU2OpPY5PwD+V2OvUM0A5V4U4Xp2Yojj2addiNtSIvhBxjxcZCdkI3
mgYTNzPXmVJ3etozu47Gg2UUhA2zjbPxMmZkJHUHI4m0JqPty9C/FxgV/tSqMQPcZHrI4CcKSc+U
YW9X3N9oe+Su51s+ipKHMWCgDCFoa2Viz4fIRw/0t04Mca9mftCbc2Gld8p8MF3VJz7ktYL+qMHt
nCfvLUtyukJ3xW3VejfqoCtcFSivIwwdwGxg9aPHnEqFsUyusSRAhxQnECpR0MdFtSO+ni3ZXjq3
3iHAprJdXfWu8n4zzdavq83ObW6lh4ndRbw748tUTzyk19a5IwwLWYRbyYWTIcA6qmNjitxPKcZO
7Dve/O25EdjdusCs5MEB8GYDABC2YBtta+OvwGcUMvcHJcrrtCt5qC2bz3CY/pR5e3ZrxwlKE8Tn
XEw/I6aKzsdPJDleptCYOP1GC7vLWozGHhRqjcaXBrazHN18gpHC1IUhxsZqUXQYcGynqPEC04wV
GfPacS28TZIWwJ3HV9ZYP2esDLA8HBmk1AynZUTdw9f46xjm/QoZC3bjdDSFtffy7C7LiSGbUXeb
Fdow4fbfTg5TJF1WRH0P/6DkP/TJxIxidr+LZkPIvkd8/BhL8zpb8bKrsfEcR4TAyAUL67TlD2xb
emAXO0MCni1uPyly+tPQY6oaGiL5PbfRN6s53TGeyR/i4aQtkfDLFok4S5qTszxHeRX5tk6Lard3
HZnY7+k47M35EeSlFgzRNww34xzrdtjP7qZn6ZOZAVpN118qkWxHjYgcps5dX70lTL2CtEKLlWWw
EtW7GISbWHcF2ZZaZ2vHjFgfn49lI5PkK9VuMBDLDuoeWklurg80ceclrS9d4VxHZh1MCK09W3LR
XhrF2wpbbetiQ5F5d+emtj4i/8Y0ZyOri9aQHEZmgzgKYuZ6yWtXCOupWt1fo178AryDm7QoGvl7
M6+c0En07SHDh1p5zqc5w7My/rHX9IEMQIYqJReryHEtWeWnO6XZGQhZkGtag5R6Y6vKi1PkCHSp
ySx0fl9Yv71vBkshttghqnqBwi3bO8sS1iW32bDLXuHRHqSYwpbm9NEc5l/C8lEXaqbRY0co7ORa
6q9I5anD4ecPUfUyptrz5FiarzEQ5JrNKbrKd9dLwUk0kxssBWYorc23JE1NPPLWMrDlenXtSofD
JWFiFRmgRNxegSqLD6eY/A6+Y2xb3VZHt/XJMMHiUDK13skysYIla5uQXc/LVNXnEiodckv1OMQ2
zXqCf8B9NoeJSgM/2dOg53sYdDM1RgXDteaOrhckt7+ZK6+Dqe0m9I/khiGcphKOx+Kd9WbdWUyJ
oLJe7bg45Z68S9amgG4DStVLq3HfkEJUb2Kut2XN2GW4MRRio+XDAO+0NDLbjJOwiF7Kna03fmOi
yLbSafDnzPhhpT0clNsk9DXLDwe/KOMTU5jiMCzL0YixJGrrvqQ2TXmsdEyo8HFozRODQdhRuWa/
iNw8atKRZ62pT57Trn6RPRp8t41uFfsCwc2f3FMmtGdFyWO05h/UOjqFXt6PHYdoM+KQWPX7SDLN
H7P6zDPprEX1q5jXNtAM9xhziLtuvasBWyRFkUCN7e81/T51jQNWhIcbPJJPxAYyNhjcrAYDJba8
T5Ejniyt98KuSz5FV95lK+TjKebc6H0pUs5p1TzbbDK3vkZE14WdJfsjgqQnM402bJz+cMHyHF5U
skuL3BfJ0G15gP5KCWGXx+M5W4BXxEZ8ETOeAabCFFOoxIARNlk6UPhgO2PiWj05qQNL1dA5Vuv8
dUSJ5z5BrgZfwuWwFpZv18ahGpdtXYn24Km/ygZNuADbhIy4Pjk8W4IoehX6eHTsggSJ4tmcbwPw
QgAf03iy2A37AnhZ0H2NZDPFcg0q13C/qzydPwfbu6TimIqeVCw7DsmTPrNJheejR+ldDFfQ97YU
QNgTN0kGmtbp1c7L6xcx23tiSv7mg8g5CxiF4hgJRGvtqiZ+qbpbGeK1W69jXOaipgW9GXF1q/6p
nIgi66PW5f0ccETY9kOVgxoz0v6+7tJvpxcPjr7uR0fCCTZMCG/eUVdGvGsHjSG8S7EsJj3ZJukY
jKQFoQxejEx/V/BlAtOoz9CafmZnTS+N12FZMao/+N4ufWTg+CJpeZszWMdB+z4aWrXhYu4eSUaD
dqSV/GkiFDZpYWMhyb3P1LONsGaIfS3dcn0gLqxjuKoFtpLwYLKVuVdTXTEiP6bYzW9zxCxoxups
NrY6jM2AHaYSf8oh+bu2yZdj5V2ArAWfsQZbZtrqHelWvWOgvC/dOd3QRzTotR4/RpPvbL04a86E
q1JmIGxKy32UnnhuRbHsswirCyraafKaH5WQEYWsOZ9ME1tpxFQRHp0e7250J9nMR3PSHvnkAf9K
mYYyJa+86xfg4r2LcwVELZdneYfSjvXYmEL0jBjXLPoA+0MMOxXG7hYSVhk9dda8Zfiq74Toc7Yp
xlMblXs7i591VTa7uU37XWfgMGAY9LBSCWSj9d2lwJu8exIpgnhwv+OMI87rs58K8JFvKCvUDUQB
jWTtyTOuOB4C5oCfhUPltVg136qmlq1fxrrRfcfVdyxYn9qsIAmTFfobOcYNGO8EE5IoJamo/WkB
Z9dnGjeq4YR4kIMMT9aCJ5NFfjlsVk3p+1UoflKHtrOFB2rf7DNjr8JFWBgWxlQ/N8L+HRztVMp1
xO0V31tajf2SEVkLo2nhU/VV+6Y4pQ+TLkHV2Tbbk030wVF7sbzoqTC8xm8ztKOcB4ahpp5/Jfd1
ZLxXxnwd2ikP7Wnqzuy5HZtG+5NO7s9QpzecuJ4FgyZKkE/zg17pBs5ll2KDXASf5+pWjP3wUJnt
mz4ymkp46tpzv2ujIUwGuSORBFpek2PyhEI5W89lP4RGg4A9dT03aXIQaXq1jO5PX+YvGexYK6uv
qGUDXmC38zHcPRdL8aCM9jeK2FmoB5CmEMRrDtk0ELEAXSWrMwvNv7mDLQH7xyOjsqvWrFzppR60
Ek+HPfDgWXn25Vw9VoIiLsCPAS2O+QEz3MdrIRFypu67Y6q6KaW1jZnDloRubLXVuqsXrA6x2kZW
8pvp6Xbq0ZSZUr3EOGByQTHaIK9gj6I7aZb21UyNP4XLk2DEeONrGJ3CTDPuS4kPtWmhLBRzZAy+
ZonkgW2BYbN41A80ThvQ5++84sAcy0c23cM+t0LRluo+SprqaPZp+zaaEnNS5yIC9ekHS5BXjJsd
/l/7qY55E1eDDMSUIsBI5GszzzQeZFYWE6IPu59PWVKEScSkzs7mHWzjZ6U7d9U63WUktqxNeVfI
F5YvGaCV1VuqjEMulh+gu+dOqPukz8OBh+jWxD1GfzH0jGasj7KysJ8ZWZjyfkBfwUeYF2HBpeiU
zW3YfTCk2HuZqXGhm2EpzYT6Mm78KY6ONjH/PmoP4SpwPN/U7XCxLT+S8i0tgOWOeBEd0Ry6aj13
9rpVbvqI878Klih5zYdkW0LJ3A5WfmLOdtEHfTvp7cMQD/DXEsiuMTgJd6XjmPAfkCR8Rhfgfa1O
WC66rZc7EKunrVZ41/GGt+LZyZRX4GpoMJtIrb4Mwr0nQiKjfs7vI8tKd9kS76Oq2hYWYi3Pp1xL
HsnnfbNmnK/2CHOT8SWCSw+0NtfzwK20h5gewcyY+DhTNO0awdEzwl56mru3wa72qbnFbU4+psSF
WKL9EPmv4Sv+RhALMXL14ZDoznWS+eKvtdzpcbTLjMjdEv9xP3KpH0YTqF52EpZ7drz6nsbzWPby
b9QMZF3pz/NYdDiMxStLCAhHbGKm1fI2xOkeywg1QPNkO6JlhPfm5VTa+GV93MjmfpqfNI/KR9H7
D1G6W1N92Wb4uz8LXf8UWncS4NVYildH1NMuqDXbnxX5pfzi2jMyC9ZkeQaYeD/2/ZFb6myu+cs4
erYPcPS1SmGpMxXx86U+ycq91Ku7s+0byHRt9IelHgz6qyWQY3/ipmDrowx03XyN6Al8S4i9mTXX
bFLvWUPVpjuKrAbbS2LfjJqTodpTniDzSeseT+STZhQHd3DvW7h1ysg3cwYNjYArHzkyD3Q0MizO
R9O49crqs2lsv8Bt42fGtGOuqRnLRS4Vp0BXHeHSQR6EVucqg9I+lip02qLdsKXiWzbF5zqlFwcn
kl7iMAZYEyQtJLQpP7qVBbUG4xaQ12920V+h9eKLbHrMm6b3kyZk7ygMBuyoc9aNjGofh27A9l/3
zRvaIn6BaJNMdDIx1TkMvE27SPxc/UdBs7QptCk/Y3TBNLWq+OJ6ai/z6WizfLFNjZJ41Joya1wD
XNnmvlZP2FKOelr8Tpg7X2wNzKUlHbVfVz6UMffGh2o1KH3IzMKrDI3VBt0GOIpm1c2GEyuPrLEU
+Znsxj12zZz2I1y6jnz1AvjyEK4W4lmZ4Eyfxx3UjmBUzYsro4+i9PQN+gt+kC+viJ+1cT67Y7Qt
18eCQF+rlUxo3d+YSt1iMsGS6KdRqO9Ka7bJmoazBJ0rxZtUGK6IR1hZMXLn8XXNmWBW2d+Fz3aR
lCt98iSMB6wn1I7OiQC1B0MrCAGzzfPgxmdSiMLG6faZZmOf0EUWercthC5DTk2xh5+0NLbuUhuP
GgPUUHgIU8trZrRGgGA98eT1rvWaPa+quDIfobx1GQoQZBkq2rvtmGFTnqf42VbI0K7HmYJixHkn
801rGbuhSr56LaeMjbYOlOgtwacvLDZMzFH0az7j/BdWY4II7KYtnLkVAP1QbxckzbBd7ozU/Z6b
RzVYiYMoOvnOUn3z9KYlhAzObJ1L1yAepu+Fn0vnC39TH/ST3OIXDScdcYRkXMazgSHKZAc90wzw
aF86rqzOZoieVvfshyz8tm2fpVsfPKMNvZTalQTB+AzF29moWXwOKr8bcVpUgqRMb3x1GUiFecM1
k1O/HcSiO74iHiDMDe2YlDcNVNmY6PCzxWDefJ0BQer9GC5nk5Nk+zlJbyzaITBGXUJg1/YG6jcy
sfrt0TpYdU42o8XmSsXIhT2KTVrWxkO9pumejr85eSklGkI0FS7PS/jwXhOOhse4nV2BTtfsHTM7
VuRGKNtusq01cW0GDbWli9BXCRJJIsPeZi0D+tT4NAdunNUUG9wPJ9lK/A5aylKI3nP3FUZN3bLY
QrsbpezIG4XZzHKg/YwjvcfkB77xOpu1PCwoPJ/EAS53KqrqL9khonG4xRhSOl0ftgOGUQrSDhxW
l8/4MuvshET0MC2Tp20GmC1srE+z/Vw02thvRFQ2d9PAyJ9DNxr7baVbLdP7FPHAGLClp3/KRWsD
T3ZXb6iJXbazb6zN51qH5XrbSMAtfwd1vMMVU2w6124uGPeaPy1rANe5yGJuz8x9iK0R4X5YkNIK
t72F3cdFtmv6gs8qNhSbZGPFLU4NbAQaZtFtpKcGGWbVeiyFkzk0MDMFSGO3uzG2kvtqGTTInPBB
7XbRttVa69gFMtP72+iZYHSDcK36zD3VZpyGBY1XGDlDuyUH9uZyx1a1YvE7557uXhKN4U8zDf3N
XtcuLKQ36mdJGYHiFSe7deA15tWg1f6MrWEv6SOOE+n+F8dJSe1lfS8PJldCT1orWj8q+ygN8qEj
MCpm0eRwM7//ie22ONhOTtPstSs0tC6MZEPzLygpcY5x2ZTLdOYd7bcuz2NjKzLyC4KZz3bfU+ew
92moETJrbZXzdnXsOMbeq+adJtPyfjFn9xyJG4I5bnT1O5PPw/JQwy3jwRV9WceuZMFlGFGLNF04
b0NGaAruxHqvWBarA/YOzUMJ0urUKWqrLXs0PIkkkV5YGzrSK/HEUjfdViWWKC62Bg72z3wtxV+h
LwgtiRrsran0+BDpZbOV/HUVlbbX8hB1va94huKL+rFeZJOsWya1TuWjuoE3L/X5wVobY0Mcldr2
3CK5n0VRt1vsvjnFCEF7YjY/oIutzzobljvTo8vgeRWd16WdLy71DAbVaDmwV1NuTV3FoY7pfVvL
xjrYmDAeJ1SsezxKrEeRE7EbC5p4HyyuNd3T6zCWw8ChKN67FHKRPvQxijp3/x+VZM6lW4b5KknW
eHRNGvZAq2xxZ6LthM2cLqPP5lP60XuJurMSt7jH/Gmd9MlTH3j71XLMO9yH+5qq+IzGjoVTc1LR
fTg5zscVX+O6r7Wm/AX+bEK8xz2zjQkGSveYkPSZWVM2IorEC+PH6lQA3fGTYoSIXuY9qy7rP5b7
pDHLKweIjUaTt+7FsNs0AQTd4/phC3N5ZPsReDz5Sv1utUT0qDXiEeYdH4FwORYjvSqPa+/N+CDH
7s1Fyw3bQscD74zxoW3y+U65tbkz3M/SbeUOKHXi+WOve0/papab2TCbcCVqpQllnyYPXT6yievV
vYVZSpX5buCIf8RiZl6XHuP3jrs9is/WONEKTumM1u5Ok415rxq9Q4Gf/tSaiY3MOKgWW5uLIrN1
u/5q2AXI+mxI7lzaSOVrQizhWIJiN6PMK/7y/xrzO9OQ8qwxqRUbB9WCyOFhG/OzqcDgoE09ZA3D
MZnJTvJ1oLl6a21nQtxwluk4WMN8RmXrD30ttXO9zNEnuGWJJIJ+jtuSZGk30aM7RVZ9WOeo+CjV
VBFaFn+V1pA/evbChjTVt3uKcZO/tzN7TayvAfWtquGhdVprb7LVtM2reX7t2uSJdfTkIYvHeKun
CsWT89P5wDAQT9uJ+FMmglANrdGutKtQ6yCeFjU5F2dyPjDuaj8DWjG87IlJn7SYoGAFoF9TZGwF
k1N6h3y2m+iqA819xoK2vpQ8lOxuvmluywvzSu9pTMlY9WEjsqO63MZ8C9Bs9uJQKqpsWtnexAzh
kVPyuPS1eEstPLBTUXc+xqebSpV5A1xBe3nj7S7Pk+Uh6AkR5SeNxjcoFmScym5VMEIAPi/w1OFC
Wpb5oSWu97YyZthJq9wmGfJUPDoESaGWvQ1e6Txg0dCcg5fwnvoaHokQX+X0XGaTPLIsa4S5XdPL
sOtRQNO1smcTkxH0Yma2qanTOSa8qVnGeKhjfR3bgTMTTtvmhN5FtP6dByi8MMbutORF9NCxV/q8
JDFqaIHNP0oWjTmekdPTzs3/Zu48luRGsqz9LrNHGxzCASxmEwgtUguSG1iSzISGQzrE088XxWpr
kj1/1d+7MStjdRfJDASE4/q953xnUfSOkMbAwBLsqTCpbDKh/Zs6t4qEG1fZ+NyqxdRglodgWsXc
L5fWaft2PzNjxEFolvpumSWt08irncu84HhfGRU07dL0FrEhZpvdhrQl+kYynM7s8/pNTC4dre2g
WBXB1bF19SIqO6IT2M2RzdrHBMVrm/FrhA6Z7zvpW4UEdyUjWd+62FpDo3LdAowlxqF1KmpwF6pg
Sh94MjXRrsT1mxwXT21sh9pIlR39ViPGnE450WC9MXkf2TpNU/KtVf46+8hYVwl6lcvcav3m5sK6
zwrB3CqHs7aV3DCfsj9GbYjy403s5+z4Gf2Wt5YzyG5vIaVf29xiu6VGI2AZQXLjdYa9pklcHVGU
th+SAdVqVN5yZ7lmd3YmOz6YVKcbG3zI9IP88B+p6J5UyT+/S+F+EdPt3tVVbtb9/of+L+rlrkHP
/+/0uMv7lH5Tvwjmrn/hz+g4X/6D4seWksSXq8DtioX8MzoO6Nk/bO9Kx5DuNW7zGgTxT8mc9Q9P
SMf0ABb5ZO2Y/5LMCecf4OwcSRIJdCpAmv9RchyqvJ85HaaH7M6GH4T7C/EdEj1+/ycADopPkVZV
0lwS+J80XZQ1i9vcaXLrm9FSba8Kw/acU+/RK9pGRZstLz+dq7sfSJCfM6x+S7tmteF725C8JPT7
K+Oab/rzEaRjWiQ4KTFTdA2NQEsDB3l0YlsMh9kNkvo4zbCc7nCVT50BgWKSzrEo7V6VYUxlgutG
dmXEHOBvjuuqGPyJYGKCbOVLgVTyQMr++3GRq+P2aO3F2UJ52619JWmMt6k/ajzFOcInbOytvOkm
mylfXk7gOXy7nOlWACrI7po5pzSHE2Z4R5fd4d9RpX8VOhLTyy1A49sPLJ8zyN3w62lrolj6sWNN
xxzD5LCu6aqbZB4njPax6Rrlc1sRa3/g/eI6+78+Nf/20dBNwe87gHiuvPDfoUmGxOQTzF1zlIag
XenDUEHKVVvyVmHvnHZGNkeEucYDLfS//uTfGDaYJ4DKcNNLkg6vgM7fqDKGOcdda1f1EVqmoD2D
vLDb/rgCVDfptPvrjxO/fZ5JbIp7ZYES9Hw92b+jgHK7cKzadusznQYawmiy7flk14Z/h7CprD8A
P6M/wnHCYWirZTDJRK/yv855wnAnDtz2IcihB55iqy+XLb3XIL0bsUq7f4NQFNdv/tPdCgEv8FHR
Ir1lKMyvvz1FQs3CgSwjTos5FdNBV30dHRrm1rw4m6m30IeU1btSyXCf520+rwlo7dw9+TBQU/76
rF0/6pdDIbnIBQTLfcnDzf/49c6s0iSaCinGkxXR/wJ6VnbFZUR75eJJH7L6cyqbPon/5tb4DSJJ
Lie9JuDj4Ae5LcFX/vapizJ4Vc79iYEvLe5hoQW0ciVSArTri9s8LYghqcKQDk2Eq//xtBiZrx/+
+sv/hqjiMLgOPJ3kYDCuhrP062HYoKaTpKlLupwqz5nT18qhdG+Cigfjrz/qt5vz+lGug4kVvTXt
J/f3m5P2fqW7amxOJs5Q49jYmqm8U2ZYZpqanMW/i0cAHPbbleUdJgTp1y4wVHC/4row/PSy6NJ6
ihT6sB04WexD0Fbmj95eZr3H2e6gnqojVYVZAGunxfe4yQrtnMrCi9xNVDco/BkP071EADvXc0Hd
6ECATpV/iujnbEYYb2HbTxK8Qa+PhVPar01ABlRjGvJhDCTayLYSG3vob6CqJI868sbaoY6LkFLi
aZsg4xxNFHa98a6Logu7thk+gj5CVjZ04BoMURzQGrs3rI2MXWtj55p5fxFT7Ye1a7ZhYNEvLRbc
Hytaif6pzUW/85fAfzIm179NVVCFJf0CxhDK25oJW9AW7d8aT8iSrLKqyDkpfxh+02eg8u1D4lFe
zrrM0We62VFWKt4BX3oecYBRhloTBA7VrrUYoh0GS7mPO5W81UP/4fX4XVajQxcLZ9kClMFY0IUC
gg8Y2TFBa3Ww4zRgskuc+qb3ORP0SZmU1jVGN5vifHTN+iUSY7kh1irHaVhX7VubD9Yuml1vW7mR
eoqbzt8sJsN3Xs/iqz9aM23lpp03uN3ni0MnoLOld8/GBNqJ7MW9XxHjpZWpP3TmTkz83KA6Bh4a
N4zsY3WPLpnhN0fCPCyezS500V8lq4F0mi8uY2eFUzFozoiF3ONU9zjXEkBViLqDq6cSmEplH1Ui
pw0PDp1TpGhhkvDHqqHrm42Ex2mcrLhbzllWDk+415LPma7wcfOuzG7zfpaPwo/sWyNO9AtkE3qz
iQ42DbzHUyMdfJmpj11yDhz2uw2i+h1762RjsLunxZ+bIFTwHmXfMJCekF4UncRzbcZZwLyrgRP0
2MQGN9fN5EzucFTR/M0VBJlM7OERsczdwaji6aTZXHxin5GiUmvLbJ8YBvwhfHg93Yn2xYrN4rs9
u+JQ+924w36Vr4AZ6ZvGMyCFjdnW9PKUGW9zGeapj7mobvU8OwuOnYArhDbSQ1SSWmHp1vk2G2BE
WVanw3acl4sTYV5kedKMzq0IFZybPHqtOGf448PZU99lo6LVWMcHUc/lo3ATHO95t8rRyGyxkDIg
E5MJ5tTfabe0ESIO9XmO0VegubyNcCbsLLVMG7vIaQrHk8bamjOqMaKZu85BB6KF0YUQtJebsfdw
WlhZTXZ1rdCxzt2jXKLyJm3S+C6lEXPOYoR4bTMNJ6OWgAI68EU2o5p2YO/N5rCF8MNUbuN6ZYSk
Yi5oB0QJ4mQbFLgbqgHCF/aq4iKgzOUnPxmL4lMC4sX4nOq5jPghtLTQ/AdehoScKU72XUSZ+Gi4
ctYLPcb2oZorJMdj1fT9jZ9ZUr4GXptGL23NqwbB9JJm6VFLzOkfdNH1EBrW3Emmc675vfWL8ko1
GtrlTjt+PAEm9zs2ZTGp7NsfRUNlyKHC3UnnxTlMicNRdXNmb6bRBAkWGtPoEBqAagwTsKEHDKtZ
QsXRDXg7tkGmrOQwdgXAW4VYxWGsaCToJDHSXiCkOF6oJ6TxZ+K/6A90U5XmR3fmFFShyifVnif6
d5r2akSFtWmUX1A2i5Z15WUgcgdpWgSwf1WZA05SG9RTt7kqlREMemp0zm5duPmlCVQDSMJsKDct
/PnROzoEXu1lnTtvdFJT91jTi3iuAm6xOMxES3ksZUxt5OHzc4GGCM5NhztEh51R9McFIzW9euYN
Jituvdi6U/S/54XgLdqOvaev4/Y4Pw6JrJe7vpp8+VRKXxUbQc8yGELuTo3SBbi+v+LCRhYZ7JS9
1XsFo4mmhOW46gTHAgMdKZ91nIUkDaSj3C4mVyjZYM8O2haahqwush8te1t1jf1gsxnK0nNjYhKQ
IX3bJisvouiKPD65Q2kHhBiOMFhCl1XeDP0ZCQ0Xd6DPuCWRM6h2qak0dP9EY37aVL6JYEsjpWZ4
uSRLZ6Eyzk3ve1BmPl1lJbCjEJit+9nYeFmnvZ0bN8VWpUmMAsWBOzagubNH3C124quzW4g8PgaT
5zgvweSP7TtYbC4LlLNad2tKkIy35cgv047tZ0bsQYwuITtbVZUPX/pxxJa+apRZ+NfXU6Scd6c0
+xrqzxK5vY0xhSXvg1K8re/xvJsL7tLGuWLkWDDDqqKk3KsEO81z3VudvNHdvHCmEtHY0eeqnSuW
rGgo0+ihsYQ5O6uObj3tlpFNlUP82Jw02UdKDd8iPS3QDxlhGTmN6teqmy0KprmahgxCWZC8ggIX
G4OYY/zApEfspi5vDnFbRF2Ip9e56elhfHGrLnoWsw6OdZVIeqCM+/1CyBdKxlfSFdIDXw80RUV9
vgpoO69UkZ+kE40F9Fqkuqu6VD0Tmemt0Sh9ixZFATo7/2L0JXAX54qhs+ruIKfIeCQSqdotFl16
NTltiMFUXduu5j0mhGwddIF3C3rFDgMUYmsxJC42RmAlLfnG7irCxb2BuqFQmrnBcbaMYVMH8WIz
4mJh8dWUrxdt9sUD/R4w+sbCtN1gKzqtG6ykxwTfPsNtQJYXz42L/BAsjnmwFo1xrczF3hYaukeJ
DChNxhcxl5BeZBB3YUDPcGWWjnvSE310J3Obk4VTFFSlU5x0xV3t9pzrpFbYTquqdr9acV3sbDgF
q2JC5N6VQ3Xosd0w1BPTyrfVfGiXtNtUXfYO76p9aGIX9zGsjLVaQDSJSSUPKuPHdbCPn6EBoMaq
HJ9wIJq3NqKr2rtFKBBQJdioEgZzEWHQ9kKHrjHo52VEqb9JezXxztN2Moc2GUbmpmVk+hFEho+Y
0rFfrIiN2qqA6Bl2NXBiENJZuh3SroeD5bZts2Gw6L7QWpsZspLR4X92aLtliDdnwE8+iy87IhfX
dMigL1lXrk/2al35kBlma2DmvlAewL8shvoRwFp+jGPURHasohMda+sAEhFGAX4DvbNJ7GIK71rz
Pu/j2QC3izFjBddqOE54FF9V36q7nkEYEpDa8x/6RokrHRTrTUXiCjqhWFuvqWX7z6mXTUeAM+qh
h0B0SK6bzrUzT90BzT+thraF4bbkesqvABpna0rkERu08X0Uor2JvvfDHLy4Im38kCZgb64GY+bv
0eAJKrT6Ew1JIIDgRcGd7PnBUPMaTbd/3fXOgMXa68V2aIf4WMJIX9W2zXtLZ3OAki5t04H5Vz0g
JG/bL9pP80eBhCqiXTwsrwj5JS+Uusi2sG4DOqvkgzI5MMuGiWWrsovLUMM4+v7cPfdsRu9Z0Gn8
CrPI8FVExb4fkECj3SnmbTdqNHVx1jANNArNMALN/rANynm6xChTEQoEyThyfmcDIs2EBGEVoTU4
WSiONyIhGbzUHsySNhWPeugClKFQEJLcJYqlndxdG8Vq20Vl+pRXxZvAzb7nC7rYvek3vHJq0T3M
Sw1AVqXCW5tLILeGlcyIDbvq1LBv2tlyQPRhezZYo7ZI9E1AfXjXpOb4LPFUVyzH0fg82VV/9LMm
P+dDXl5qSMykhfbfxqaPLrJo/FtLJ/3WnGZ376gIr5Y9eu1uTuMjUOSMHlPuWCFq7Pa84HXa553V
sacye2NfSxRprlqMN5+NyhQW+KC+8bAyJTdtWX0G7VG/uQ75Cc7gf7cqCky+zgD81FhsZ6BcGdlc
pUG2d1K2Y2XrozwSafze+Jk8GiPPRQspZpd1IMlwubfsr6ruYvVFuxFuDU8tH33IjWgoDFeLR+AJ
1hpkVbKnQYVnZ3bf3QmFgOjKE6bbeNuMUXBvRpb51LMHOJpUsaHVBuNNP/5hnlLoVOXSb1KdeZ/c
LupujIz0X9+AGKaYpq88p/YOrqnrHXGi7kaUqYmDq29Cw2nO18QJqp+uCZtpBNmkyJjzc1kcFYLt
zdxU4rMzZuYW9RnSv8oxAaQA5dJ+t48iSbqjr+vA3touFdXCAW39tCR93sy/wVgBH0Lg2UZrjPSZ
6Oc9QnIyY+TAdtQAqFsyIGt2k7BHXGfOc+20OXNLGR+BL8YkpC4PMH+8D/ZY6lGzj7zJ2HkAjpHA
gTajb4wPEO2adO13Q31rdWblXeaSp2tlWLF/SkqUDunKg1GOEMXtXRstxSzvUvK1n1y2V7Bd4Fpk
e2gDyE1qv4++UPvg14esGqOrKh9M27Q+zW2DyS2tJVL5OGdTJkSOfaIA8+QW7Zo5kvtg5i5Ymzwo
DqmyPg+jrh8wI1BHNZG+q2qUWfOCBSZoPXFCJtuHEXXCY2T6Gq17WeHwQkcwubbPULD18SoWxm2a
WS9ZL6y9TGYaVGaRyHUVFJfBZA0DoeSdMOZyELouv7GUAbpKjOlVDbXGST16BVIi1uu5pwpiDiaN
TeHr6WZqvRlSM5MdWzvBeWrAoWVR/pWtcXafsw3BWNFY95VDyKHNG2o/VQzuYjOmKOM+SWhANPmh
VFO2ma0ifcyCWt84lP/1XpszKgrfK79gFK0BCjXNjWP6Nuq0stkXEJLfaOqxiGPs3nJHg3/1LUh+
tKzxVsWosD7aEavfAmR+UztOvAGP7Ww6vI5yhVPXBgaRewhWa1bGDYwr/LJpgrMTL3HSt/mdlRct
4ZN2jrSMmWtizMRz4Y+9BAR3HnCodXv8ud9TJ0fLqJuOkXBXpfaq9nK4T17mrBA1sEGteG9z/0Fd
2VANM2wqWngqc4rH3BR3olPqGF3ftWZjdSfbafzLpC3nhj6Ufd9pi3nmUnrWHhTjqaxipwlhoXrX
eXIC1SETINVSYySxmwLwMcn86nawRYqQrOcBTBc4vTQ0qOyxma5G3Nhr+nDR1W5h3iipQWhM1ITn
yrH6LTBSDQpPVPJYR1gluyUYd7FjHPB1CshnhrmNGTUj0unF4iBEM/v3gT7udTep19Wk1a5QzrJa
yND80uWm9bbQi+lW3sA6Rr3PCfM7b9tSsm44Ae+FE7zWcW6EeekED86CVEyMHrDmqCz2YmRqDiWn
241Nmx1ip23CGAXGvGo7MZ+NwsKVQYXovppW099P8Kdpibguh+Cd2NK6z0Y7T28S2tCW7mQJ8chu
F3ZRXv25jMf5zkd9gfDBwC6P1GhZ3DVNzmE19xBei6UYu8/zzFNOdRTorahyvhjeQedbUMbTOy9L
QDRc2HPHyHltq8DEPYHK/XFwUmiupN6oc2F4GJE8a9B1SHwp1kvEYOmJlhHCgUj60ZWsVYuv5hjX
YAhY7IgCTaT7yshwfC5yux0TJulJYGC6zITsm/PAjT30GOwFXGd0YyiS7AakjfD7urTXU9ol00Rp
OI0XBhPiNdNWsDJr57XlTXsx27x8p1dCyYFKQzt3eS+aCRWl5atc1aG0OTYkW9c9TAu+TN5UOdj0
baL7wtnRgekl+Mop4NXgUSadGivldy1mvtUFvCGKfvhC/Je5S6LKoG50l4YnzPRaXeCnMYObZfDS
ZV012tFPcdBf3XNGJS/12Jryy1DZVn5ZxhHPckQGi7dGm9RXOxypBk/gggleP81NQRMxSZs8OAcN
F/xhtuyJyVSFWYRrwoGxR0hrO3F29R/bZxbuaAJrGuR9jwvDbaLnNpedvRU0qbutP8Z++Z6iK1ke
vMUsaOqBMmaLmUsoJTDMEHRB34uRFAOu096dbfRgwUo7SWk2q9lK+JcjmpktlBn7DYvhxDA8Pvhz
OmR7IqK9G8iH7OMX0GLpl0WVNi1NMH9c7dnuPPgqVuf5xz4zrOnWsuHNXXKPhKFTU0OwYW0tEgPL
+Nwp2hN1E1tsf4PILu/GxajNrfKcji5ITi19aAbARScfP0C7MRFNOfuBlYYpFVqV6dWNs8onoEJX
ndrQMSfZyhe9hU0h4L3zKcbSKw4z8bAE4bCqMSR33Lk8mrQXhrWDizO/jNWksg88WTWbIE2FfqjJ
ABPbZTClkSG9wA75sQiYdmrlxQs8SM9FqIsHcei4n4RIruMcpTjxttHyaxRoqR9gi1rsS3u5MNmT
CIvTc5GYTXYqhc1nQ/CJ5ScW48y6oxbK4Cm1aNvBi4i3PLGl26xKdmste3i7nUA+sTXmyakZFkTX
WsaU8wYjjL42dlt3iFYwU+VH0+HSehoRjXHpCu2b/Mtz5fVmcdEfyFUPMYHiqfQidiNAntAtRZSY
T52IYtrD0+zXWCbG7Gh1ieds2whTSyjafrGR3ePN2DYRKSpbymSiJ53JqhBgxnKp7oD68z2TDuEH
fgwrS6pjkcbiU0SCLMDyLh5dZJ3sExeswp6/5xU4BueFUtfYXIcyDkYF8KUrXvyLdZ84nYF5D88B
x1dKNoOzH+BTGZA9NObCt6bZEZxEO6CldBBH0zkjWz2/SN+CYxn1VATb1JYjltgyqyJATiJPwrGp
qa1Y+KbmWCH+aVeOpz2fmo950LEDdOAf3Qjd7oGKR+tl82Ni5/xxWVubjLFHCxlJGTbak80hal0T
eWiO5PpsdIXUK1XWhCrMpIZam2DRY3Uzdk1XrLNpME7cXEZwM7SOOix8Yvvg4Mmv34JOGMZ6JoIW
4eWS1Ue2mtZ8YmgzkKLd4g/dFxbe3ocErCf2tmmEoRoYps5umgXdC20F0VWXyamCNfq+OtouFPvU
sFUggzMboybFHohWb1PTP86OZM2lNHedoH3VZBdflW+Su5Y2TR+E+bSo7hvAb7x44DOar/Pg6ru4
5BLtZ0u03fcgsJ2colRxuYcY68AaxI/16oEQcD+pumYzZQFd+k4U0/JGjyi390jY4DvKKcAsaqUq
sgkxNhAMX58wlmifTf2+qK63Rp8V89cfD2ffAq7iwNug2Zv94pFr2FoYo/agtoifgTJAY7Ac1NJd
BftkUhYUinJL3G2dMxSqK2RIWZedhI4B06Y2Uvx1YsbTfJSz1ca3NkbPBnNoVZgrStGrzBRPCfJL
agzhg/OqRmKdM6m8dJNx43pbrw9yzEvKyE5A3Zv44Jmi/vA6c0w+0ACLhc6zBe2QEwfnfdcYlu0d
GYpcOcwtkQHrFIhOu8mR3tE4jVXBnDpcgI2jqLE0l6D2nAJg+nIFrVmYEdddoXtMw2WcQ0B3e0/N
R3bsjC5XFitu9pHR28mPvAZkfkEwmal57ZrcpltGk3TWDRcQwrbOgvmlmauZiKCcgS2DiJb1MwA4
jGMdjCjfsh2bOMwDT5ZHsGJmgxI0NWBh9rUCkZ56idvsAgMCkqBRTqXNOl1G4y0+kDi9DaY0UVs/
C7gjLOJ/7R3ubOZZiYvKu8MGmGMoKuvSyKHzpaoojl3pG956NHHlLlaQunuRFH12YLsRPDuOIhaN
J7ie17FvEjVXgcxN1uXSNV9NnbLt7rtUuFtk1cmntvHxqjo5KT7hj3fED93AVCY4s1SaiUcXaWN8
4SS56l45c0TLAmVB/1LPSS9vfqyYXmPl4lm3psq2kzBTN5zZWdgLanRbJzuS4rhwgeejgnASR1xX
YLNK9mBsl+xgcSkPtU6cLJwHu+++y5aQkDWkz+vYWBatRDNrDc+50/rO2qyK7jMCYFNv9OwvMCXw
Z45WDzhykFTKXGSTmi1u4ERUXs9tIeaImtgQJJ3cjQ7jCzqf/WTszCqdgluDzmdEVAKuxy+FC9vy
4ky5/EaboZkxdvWOs854LeonKiJXP8RUvstdZGlbP3nx0PD4TgrURYZ/41xUsbk8tLbPb0qkRcha
A+6k9AD8NnG+ZZWcTbFNwbfi2FmQ+b7zPgHMv+aUYdRGllYsxg1mT1Hvxqwwzb3rdNeGsDFYjhvA
C++iibgMHTfyGySJGNglrDZ1RlldYuZjmRLw401fLclaTZYBf1pA5x/GU9WouYYd6atxpjtvl3oj
oTVbX9pSu+M6GuVVxMNwIGBEkAZoJLCXUclr+qVJpR+7ttD1PZuJOd0xj3VxUhXDSOBZZpWQb6My
+wxWUkC3ywe/vfawJ6Yc+6psfHFD/wnDHju93j7GDE1ptrcZY48/ayRA6TZV14xVfw+wCszCCsWA
1/MUl+VyEyOR/A5FhRXAkCIx+tCnqKy/oCbvHXoBoy4uAMvr6dGv6zRep1Cy+WTMRPrJJL9BYSfy
6npvGAYGsgI3/fC4mNQ0e7Ng17PXi2e8MGjq9uNoznXo9FmVnSOyMmZck/hcJmQlRvwOkbVv3tiz
GtWnGNLaV8+wsgbbgIBOwk4qkfh9xiaZqAGYWSZo0vvSir8GuhuTTyNY+ujNRd6onyLam8EHA5ap
2c99AiqlnRHw2yAfFnrYCaOIk43hOr90MYX8JtKyMx9n+lk1DFBO7B52rdGfq5IOCth9GdTbpeyt
/NVlzs9Cj5cc9bFI4JEUGBIdkun6mKLre5Jg3PFXKlL+Fb7UMFIsso4dFdrnmPNa3tkNchzmk0ug
dzOHPKarwUbhfl9HjKVPKu1l97WsBhiioROPKXoSplDDCVTnVXWPxk5chyzpcl7a3rJuajrlCLK9
QoNsViPbs2i1YNiaPyk44SndkcqFqdz0lfOg4d3hj28Fa3PDDj2/wCeTy1HrokKrUptwzSZIFXOX
HtIuUsFdRlqDd+NDkbQYtVCxwAEFwXp96ntyVE/sGYYByBI9kVcPcECwoQ1cDt2myJTZWeEwui29
wiIuo2Y99LRegEY1Cl7DpkRTYdS3NjZeEVyId0mJDEiJZWxxbvGxGAH+Wkrymwrwun0nNsf3HPxB
MkDe9auww6WmBnWF9QF2urQfe2cOutcqc+r8bUpchnYBuB72DLAa3U9BEfD6+eMA/iPR6CX91qpO
ffS/S0L/v3Sjv/yh/11/+n9SWorG5i+kpW9FT8jl+x9syMP3//4vIfnzP5SlVx2oJ30I2Y5nwj30
uWg/hKX8Doo1VmWLSQPa02sI2j91pfIfJjpUom4tKzBREJGf1img/P/9X7b7D4SoFmprJG9U7QAc
/yBegqD8U8YJvZKz/K///7Osk4/invmXDIyfT5vRthl9+RiTTTf4TSxEH6Ekz94AmmGnq9T3Ntbo
YJfCbiDxpjPCT+e33rbR0b8tCfCa54EoDAu02ZzcmwDRsJCCPDqXmJu77nFkbVHdvjVfkMTu7Zxk
hlIg5lZhm+HPX/a+uF94FUv301JfZAqTl48e6ydr2vW0CTUV3jf2TwHjgHkfP8vp3ix2XsudtGY0
wCucwRYcPRuDBY0X9NVrpfbX+BpZ72QEEiFpj8R6wJc04R4c/LJcU+fRKOPJbN+LklA78Bxmd0cT
adUzT1V3skxWadM+XqOQ8vpjgYwUBZ/mGjBy2XzFX3Pbm/MBUDZcYhvXNUuYfcnNEmwaRmcANPlX
z8WVzzDdo0/Im3glwVGKCORksMEGHNKMpuFxVu4jTcddot9wtL1cVeITYSUunGGmB2pfRi+BpvFU
x1te1SeMTGCP8EZM4gBZm5PYY87WWxXbmx4jTO7V+5F6VEDOgUwIEbj27ueU1udBJxgl1echPiVs
TQhGx0PQhnN7U6a4FnALRqAmx+gbDQJGMyvX2hfmu1i++cuTEbxRlYR9a7NnG8Jk/uoS2tvH6V0Q
JU84wjbQL12cRm2e78wOPpn3yUwRsOLeH+pxg7mQmWd/iTR1qdhFKtkkGVIHsQ7goJPyho1tAIrL
KactaXXTNrdFCMKeUQX+fzls2lpvvKm+sXlldtZaWArn9chksFuNhhUKhuRJ81YVcWgA1BhTJzRP
o06OadLtsgU12QAUZ05PtWmFi3q8znmy78wywybDOOZRy/aHyXcYyn0xoXXQDwgrFyISQ0XaSlxf
qmtsBtItNtUVhY5kueJHoRI5yG5nKHM9IRygv32WpT55RPCQ9n2F8+8W/7buicj1NvEVIGYVx1i+
aP25XupVWVyKjmkf71AQb0wuZ6jRXwQmTZISwrL6nM+C08Sdah8y8CnTuKlbwlttpsk8bT4MtLhZ
1hpQ98JGbY6s0HWMLSqIrZOyZUsw6wYjR49lXOACAQVT2d/KPKXAgtQAypft6pUHMm/BkBG+NtGc
sTA63YHuCw3zzCQIv9Mts5OfVsI/V5yfVxjvqnD+twXmGmDMZgycmnfVR/6kRrSRKAdJDzzEKj7S
ce115XM+ci2jcivH9WLdxbYNlAkoV+ufnSY7YJvZXGfjNR0GA7u/KqItVp6ttsVWM62MnbsSJw0B
uPw1ss3E12p6IAmQbLP+PbEy+Bg7JWhgMDt10C/C+6BUpuQhYFCfGHQvYBghXJZWEs4+yKkxX+GP
Zt5KU5AK+SUw1MbiaZYaCIXPM45PbjlL53sClwDw5kl2p4bU1KI7ZMkbA9fuKvXKd8b4hCgRCmcX
+uwgpbztkoeyx3//d5pS8avE889V+6eT+puOePBwiitUXgy8n80+v3NUhr+WfudVJFR9mWvUH+Yn
6XFSdmKGh9KUf3Nd7f/txeHYlvRdj+qQt9Sv17XShuGT+Djgf/E2NqidGTXUtI67uyJZZ/LrYuPc
h1/gbbD3m37oWg+OPFTGp8Y7wPHL1S1LhWm9mOmZp96YDwj5Yn8H8ySX6cqUhGUwNRtu//p2/FX1
/MeJC0zL5F68HjmIpF+PWnDHpCIoIG0GTEILEOl0CLzznC9/c35+rdX++UG2xLnB6SE59tcPAqEB
8H8sQZdbIcgi8iege/ugwf193PzdZ3n/9rWuMmPzqmY2MWgIy/n104ilmuj3JAPxN2e/kg9kRlL/
jvu4VHt6pevKoYMeMLbP7E9jXfD+tXfCPeRq416zisZL4XkEN4MyJRDpGc0V465iS+v3mij4Sobe
OuY9nxiSd2dJK0k9ZnG5Hu2XhId3TPvvRlsRLYIlvmgObN3hL7CaDzUzAxp03wQqnd6d7xaBU3q8
TLI9ToB47hum2jbo2Xi+Z8Kz8rCrB/KDEUrYEkcb82AaHjvYjNH51Qi3BGHAtg7630GZ03kq+hWd
udXIKMtrIcnGL6QpssY2h7qN10Zi7KnSs+WjNO7ivDtC+mKWFHJX4LOdmFveIH61sPPFpYVFDN40
L0Qfv14fPZkMUtmluf3eq+6VfRW01NsRHL9g/tdyGrzPGqjNWL8a7sv1Nez9D3Nnst02snXpd6k5
cgWaCACDmpAEqcaybHWWPcGSO/R9j6evD86seyXYaZVRk3+auQxSYLTn7P3tOkEd+yFEK20uXups
PsMau++t29ImlxCB6SSuyNRDN/dVF28SB+4b9+lQu+NiB6b36+RQNQfuFMuLqSOEy/3u6F9tXgHK
NI1+zZA/dWhNQ/va1m/i7LpvzzpxnrQ3PTuH6lGTax+CpD9QMF12gKz40HbuoSLRQuhEm2gQ7o03
g34Adr+H8b7LiiW5odsRT3eazYmIAiqFzFaLQ1vrXCTBeGhQuQhogZriJof12AI9q1zSFOGNzuY5
Rtw7J21PBEewf0YSBRwUXPoHoxWhTInpLJ9N/PFmQlwEW9vcdQypLwahKyLFAqF7hb6Ir87CGsiV
sY+X3LjpSxxWh5gDD7zkQ7F4ydn7unovgzcp4GVqV57F2YyPQ0HmubV1HoPUdeuHxJ4vBkVd/ZSb
pybE6Ew0g68eKLx7fVed2epdS3EaxOfZsqWaoEuyMT6UHGS0vD4TMBzTVO1d9VZGX/3OJ73D81OQ
wHF7YugdAVJkxiOhs7CG+WddANPGOgXS2fdItRwOj1OIcMA9lxkKOof4IxnDvkT+Q0Usb25mQ96m
5j1VA1zUHYVxdUEVxw8gPy3yHpMSvrmnvx076SExgAL4Nwl/iaO9C33amt37qvsyjCanLzICcWha
4oIMqAMKgh2108FpLhrX5wwT06793g2K84jynMK4yYFgp+VwrqOQM8rvhThT7U1J5T82D+Ba4ano
O0rcOyLYdm7wGPUIi0V8SF0NVLZxHrrvOP4BtZoVcQQh5zp3b89skfoDOphOAiKZzwi2uiRo8jBn
RI6ZyBuiD914h3zhXHP4dYbwNiHfaoYmqudwIYxrH3CxXdZnXfOFm/OpsR6Hjsh17FkTCqEQ+vpy
pBziBmZS7mVE3lkh/OLyS958KBNkypw1p+TaUuLYdh9FFN5TlTvMDVi3KvA435kNORdXBBwFzkNv
s1PWRNoF3w3s5pOEgxXZe4qtsAd3HLonDqQTuquCrpCZIUwcbYbqOxCBVO8YK9PNzHHU6T7YxlXA
Mtv0H3xdLeEmIBMpnQAUsZQBkw9ZmPFYiItG80qaxIQsHMKCPGTQJhqGUuOdfobp6IC81wgfKi28
CAjIncAGukPvDcRdOvDql6tEp6fXth14YB6OZj6fKpATMm9JEMsXRviB8utBg5Q/ptNO+M11RQMu
UCMKq2yXqnMTUv2ILEmRt9jUn4J6QoZVEVhLZtLw0MX3ev4956ykIWiVKj24wjpHikU4xkNjC28u
9EN8m45fJdeeqkCEAYuKt6Bp6kTrBwqJ2km/3Iuwfq81N1UCBMLgzEtjUtUWgcFn0TzAzCBQpoOX
lsNdMmEc56hoIIig22zTOzFchlRuZ2A+ziXSDH3If3yVFnmprr1LBqwn3FeCYPIUeCKNWDdHkowr
vwyD3Ds601bUB5PRShgf0HjsEwY0Pe3IQDqGnGoDwoI69qGEm61Tp5B70YbaH+R0m4HldpoU+ENx
ETtfaeouS17n6yB5jFMQheB4s121tz871JYIELSgncorrJmXfnufiLNuIbXXp6RHc/JxwHudtG8q
tLqlDdTUutbkaTT2yfC+1oAunQXiVPoX0PHN8RaqS+WfpZwKHFIi6/KA5WxP/t1ZU4lDo31rxkef
uxdnHxf7cpMYrAWXZSJ3sULV8GnOH8rlc7L0bVbHnzQfEpasPinH3dNW28cPVYEJEiMKp/tjM97V
dvCGwuihZ9C6AhFPbOyoQe+78TqR02EYqI6XxI6U9ltY9NBtqiPK513dF5+c6CzpjQPqw0siG7x0
PlrcYbHOiPFOL84L5MTJx97+pBsEdtWKfvb3DOHfNNMQKYBFm4hRGafzEVHnbhYLy8o4zJ9GkKvJ
fETz7nMhCqPzBcus+Z4Dsg43nm+BWcIgPdks4HCaphIh8PuZH2yJYVeo+kaA8ERBL91h+qBnsFFQ
bR7GJZ7VYI7WNDD9BcJNtKR+gej/IBGeteZZr98TRk4DWHoE6zFZklNS9yjhUEy62oeKpX4o6C1y
vQpL0GJvuo7eLojH1C/f6Oltw67cEi9NBgudikcu929NhzpJRQrfN4AMbxszO9esYW8YFo335Dtd
jl3VgsgNz3PXoyrBD/ORBIBd67peHjHx0nHfivzKpeNAegxwTwLbfa7zdwN5dhli+zHrvMbkvsKw
Lml/IoLcL3+/A1SvDANyFfOdEvAZqgAaUnwXQUabMD45c3IBVOngQlHLet+LR83Dp6TlACBd9DuI
CXg/Aud7zWAnygbES7Q3+QulDzx4zq8Mo/QUcLKULYZa8U7r2c/hGxRudshB/GTxRSsIGqKJlIB2
mlJOcgXqZDbfYp8izOT0S4KY3JPi81ZjLofUVVr/OyFnh8ZIz0J6xtJ+N6IEVzUSZXjX0KCVuccX
sAiIDjYln8SQYPbgV4EtmbP5jcmNX/Pjbz20SxLsdwm0ytoszyyK2JmAaLOcUszmOo7Ge2LLDpF1
hrAabUl/KBENKlFeWUFxKHx6Xj448u5h9LN918SeglwIWpacywNsv7cpsV7OIvxsr7OE4wdZR+Ny
ax3zJyr6tJiDc4N0Ythc7SEBTkPARcOS2aNbJITwPFDB0bHw19BOGCvoB5HXZDGU1Pnc5SAKRMQp
CQ9S2Vc0ikcAQnt0jhRdPjXjeDRGLD78jkUqDz4yeBSF+8Tg9Mk7cuBI99qRxbgVl6aYDyM0tkCD
WqQ+Zs5t11r7PmD7yx8ZzbDJ9UmcYJXtYrKCEo2MlCA8pP6nhsAK9CFIibkqF/NhKB5qYz7m0ILS
4n7O77kUoKKH3yiJCoS32R/r8ilI7VPeX2Wz9hgglOwsHYDnY+A8EpAMEbU/DdMVvS7SW5r0GkLq
28FsSOioTtEC0mK4W+lFz9Epy6O/7Zx/VJf+dTH5Rb35/690/T+wLm2YGFf/vS5995TPT3n0ojT9
45/8XZq2lsAf0BFcGRWVZiW5Vf5dmjbcv0zDkRhjDXzKyl1s6/+UpjXxF2ZWnf9GqpBtkxO0mGf/
KU4TV/OXjQUbxgp7oal4yJ9Up5db639LR5hYbaWocVPJEeyAllyVGPooMYJWA3HiCwIwPJe+yzGq
8jF4xaL78va8fI6t01Ch+C0sV0l7KXU8K1H5A9zEUcKa62yy6eMqrx8oDdYPFrGkHwALJcdnv8Iv
amI//11oPXjhNt54qu7rFKQE9XRRFdw/wgmyLepc9gi/S19xAv/qr6LlIA0kjLQS9KUw9+yvChvT
zQTx1vD0YfjJpkKl4RpReJ04c1gSgiheqwm9tDrzHmljuAyaZcBYOuWpl5+YGBbJv6i8diiVKEim
3HoPhKsRZhPFwXj2+5f42octJbJnf14lpnlACsdxSnem8QRJzrxPAlNEB8hD1Z/+Yi71S8aglLRL
8FWv/OJhK0SOTofLeFlp72OOeQf0VvUrn/KLP8kwDR2SCHZxgZTg5Z8E7VK1BowZdgeyEwipb081
t9p9I2nP/v7t/TQE+YPM5bMUjR+J/3H1UVFq4liluhC2pX4u+WP2TOrhlYn1q0+xdIgHSjdZZezV
BE6zTqbTtMAvS0s/0fdP97qPwfr3f4v5shr6Y9wZErYGp1wbo5i9+nXQ5yIvE6ge2d6c8lA3I11d
XmIZtqdM9txA7Lntm6uSo/JTUCNgwdaBAhHSdUnLNsMRVdOBYrbvc3jnUErHzncgSefp1ZSjVQJW
6HfEGxTAyfbt2CpYYCoZuz0rEgpWnxhAEu4HPfg+NHAZCSqcaSvIPnafVGpX3H5yM8IbLbPmxkX9
Q40smpdScVfYHwMKet3u969k+YtfrJz8vAxUGo4OUBtXrbt6SyM41IjudafEQWU8cfhzbfKci7pN
blRPSyhtof02o5Ddwst3X6mz/uKXp9yPh1zQ4VwG2Mvx1TY9qjMAdbtREPlpDDVXD3PQXhnFv5gw
pq0LgT8aNZWxXuKIi9d6Gwv2rquImDd6Q16arVhqYAh0fv9Gf1pNWdKEFLrNn2XAUF7G4LPlJlYQ
3qQMlyZgnX+1xz5pd7k0ae2o2oxucekTAv37j/zFO7RA/UgwQgTPmXL1DtGrREXk8JGExC2RAmN/
jDDFv7JNrD8FPB1KAsMm29Z0XRo0L/+wiHQbmGGLJqTkBkjrN8IQW9tD7xz+7M8BW8RPRI+ZDclY
hsXLD1r000W4JPEiSw8v9JlSBCrk8fbPP+XvQ4ND5V1ay+/47HcqxrwKQ63Kdo47Yr8k7vpgOuR1
/fGnGI5Aa0IqomEyAl9+SjboVpujGd1Ng8ouC+Qg1LZS7d3vP2V59c9nsbFU9dluAJWQKkHD/+Wn
wFfsqiBanLDNXL6PdJrZdJepH2dfDS6/dFEN7/ef+DeO5MVnsi84ggPXj49V6wZJPuIEH1QDICCr
lxBn/J9If8lE6TyHJNwcBrSrPlhEMGAB8KvM2LPStDkdBaM6zdki/8UbuFzw2L46j2yexjlAaIR7
j9K5wyVqYZD2miEm9KLusulz4+Lg2OuZgcclKerk+1yRncxdqq25rRZWHR+VOcc4LpD+1Qcl8iC9
kATZlgcTSiQOeRPtPV1ekp4MSOLlPp+J1CD22RxuJRSOT9A6uJB1U2gsQh6yI3c4HQcAoLlaQPB1
NsDerREgphgcv016iVBWGwxFGX8YipoahG2mexf/BPdkNk2xH30d6kXpp+EjWFc1e7pbxgSfOCBd
DmmFbNoDjQvlNg5h/mBOHZao6drUuZZ3weDuoRIq+1M66irZFxDZxZFkXAk+l2Q6HLF+La6c2bI/
WyVl0HtXdI7NJW4AuIXoIbdh+C8aKDTEATqN+UK4EzDECuK6/cFA1EU6DQWFkX0PRjgSDox/pzCv
hgJLDuWFmY0oA2KtBi7F/UTdcdcM9C2J8nVIC/HLmvovKOLRhnRihvkeGIP5xWQQUHR0evW5DTNM
y1qR+U920c/kNNBtoU5KHv2Nmyrt60hXcNx1cAHu+i62tM+lEvOdxZEE50lTOdlZAXvoNnAkpM0y
HgAKkNiUzV6tuZV2Xzn5SICbFumPqMlIeJlKUexL1yg/VkEeUaNoWrsJwCMNNnk/YK1CrtB2A8MP
qzTcFX0MnKOC1x/iga26yrxI+qmPj1an9Z/IuRXlJ7IcWwICeotmcpxyPTh1c2lOR02l6GOrhjL2
UWsCakoZ6Ea6IPEQGycrrCD6ukKzP2kFIVE7sgBmAN1hwDh3E9O8SQUSOrr84JO+IvJFEtcAPtPO
HUme+64SKTxNzcU4fkyom8KZcvT4g8EmJ77glk/beyjjTXPWVXoaU6/XcpLX/Ml+DMZ8IT73ZXyb
gZQwz/Op5MXiyKv682zyE4tCTh+Io4Ribu4hmyFsiaEB2d9VJrKEd2Za8ZfGTkftLWQY4MJoxc0I
x2rVkujUdYFOyKfqy88NiToUhvOagDKApyqczyQzvvxaiRJVG8fFWh2mDnFuQFJWVL6fqPDjCsgz
sCgD8m+yeGRIRkeiLzmGeWdRxAmrzmrgrWfVvW5gSgOQXGb5pTv2dAhKd6bYjQbJAoCDRAQZkVVG
2ZXiHtVchVFEooIHrAWH54k626DkoeFSS7o7CCXBGEf7P05UznHOHnjTSXLhElZOKATXvQag91x8
mvrAOM9iWJjvWHJCtNR9rYcTZJ5S4hp38M/XHxsbcFH7Ddc0Fxl9afXIAkcyznwnoVGVR3PyEDuJ
HuzHYYyuER7G6CjL2JoJriKOMghcb56TCr8+qLFQby9pmwQjdfo5ffJ5rURRlrgqvLI03Ds3YNdc
aMkjLaOprR5Gp68C1t4xoOJVmPgUC/CtS39G1cm+znBK7C2uCS78fpNoFUvWnFTpNNrY/nWNmpsD
eNc401pX1oeOhlb3dZjrKSUVo+qayzaJANLnnFIF4s0+8CmIcU71iEab5L6sBDiOaM4IdnKwwNDK
A80deaJvYmKQkOAjExvk4MVtIEs6pI1N2F3hlNneGEz3XWqBLT5Urc63jzm1kEDZxNltC5VpuBEq
4BoD0qYaT0r6uLzQLLes0yURsnss8eK9llKSBA1BxhwTpQzexSrN8KEyCThN+9Etz4DjPXQjpa+k
jprkskgd1mYdo5NPFVERAzYA69DP6QSNi5iqcG55UwYGbW3IHospsKmKFSr91lYVvsF8MODcAzIB
bc6ik0cXZuH4nzXHRkxccpNApxzbhG2VJC5+1oyO/MCWrMA7Ml/b7jhGfSXOUYVWBaEbWn+lDX5u
nNDPB7RwA4fOnwwyNwVKpNKH1m5JuxRxbdyNY84dskTnQlG3CrhKNJki43CeZvVUsnUiGRIGIUWh
ZhSfYF7ohAKYOulR1VLjNWBXuOCbuiXbSdfnB83mNI45IAwX8n47XDI56GXFIqfkGRMjvKs70dHY
MfxG7kNRBbhpS8qu+7Emy2BntkT+dnGDshdGCZYkMdJp/YaZuK/v+ZpopNGB2ykDSIsR74UEq162
eNa6S/ANWbnPdLtKPSAEOU2X3Aj9Txb/rDvoTWWX53qjD2AZa4eukKs62inY50O5jythBLfdaMnQ
I26TMEy7Nsiak36aiCt8DXZD8VGZAHXw85GNAvGyuHAQINh7UQKL8grayd3JpaIi6FxEPlK02HX7
N3lSmPGlw8ITeaNhYaYqfHeSn6QBfgzJQ0+ww3lWsycfbbeaoodOWJXvVS0WEm+oMum/LbOxzRPa
13kt3riNXeG4dfOxcd6DfSnrz35YqPo7vICupeqdyOwMQns17goW5uhsbiDP7oakNMCCsLboZ9Sv
QmyEgV/xq6ph2s+N4xdeGsWaRd3d1QhiC0AIoM4KpxZfZAuLCvhaBlUYykFzEadYw3Z2a7hI/Lso
8OkIqpwNlbOTeRcJsyNubczBeOUpd/+z3FryI1rcU5TVDdkRR40lhLdLlF9PqvIwnMBbs4ZGFbdB
L1cJexiXZDoVKT3I/kK6Bct9NHIom0KN0LEwdynjV9QA39aR9GOv59hCp3Fm3zp1SYGUIcZg8X1i
mXXoZYbBva1rNKwjVgr/0jHtWh2Z+8TBESpBpjY7nXsV9MoI0Ofhpd8PdKmtgz6p+D4UOiHKM+ZG
oszSJIu8cuqW95tW2gO6f+aIk6Z0E2MJROHI3jCj3o9ovoEfrt6YQMUpGoZTD7CaxjnZotKcHkDM
adcwTB11MNyaLFh+NLGT1ZwWXquUL7zeN/yIjgxFg/E7PUz50deE6u9GfLKYQnzOn3stdFCr94Gs
a2/g6PfBTHz5JQLllr9Jyo5Vnoaxw7JmmhiizCHvjL2FE/xUKLJCdhnBEJBe0MIne5mGxOYA5Hbv
Y4gUYHfcMNJ2zRiJx7gjb3mPO6jj/DnWRnbU8s6m4uAX5q2VZWaNy9mku93UGN4OaW1zqbez1Axo
Uc/0O9vGdlHzayj092QjyTtC0YrPlu0P8akK/JkKEyuqgMAwYwRypKZQALvO6Ly3wSFxhAr6xn4r
85g9UE/G1DO7CJ9fnhrVxRyNdBULs9DvVFuU4JFhWj/1rY3SU2tRSS4bcY1V26hqg7/HolhX13VC
9kPjkHpANcb82lW1TUsySulk6SHWzR0RHeVjPWCU25HvRGsqyhMXCY1T58lOV7OMuGGEbEVc/xPK
p7bTvO8Q4WPU7rsJn2se6qgXGh0Gf8+YNOgqN9ZD2YnARdUMbqTnbuMcZVNCg2qtnm6YIrT7/e+v
Uj+IuC9vUpQkTC6HasFdgqh9eXsTksOpPhOWrLUcei6Q6EXhXrS+P72xcOD4ZxMGTd+bSh9xlh0N
SHW7ZF5EUu3IWT6BTHkk/BPlZpinszw5Y2bhrlWE3bxLcQDlN1bf9M4+5MYGJj7QYuM86GPjI6zy
vPfmkdXwPVftINpnU06WoVko9VERwm3f6bNtnss2V/bB6crgwTLi8SGGzO1eTynm31OcMC5Omu9r
5KpqFoKnrB66/uPv39G6qGJQnYal5LJZUVbBOffyFYVViEM2B0Xk5Lp+rwGcO/PdGBajzGJxT5ZB
d/f7D1wXjH58oAM2wl5E9OBiX34gwEBbJBN21zEV6RfC47IDlw7OycXc6q/UCH7xWSj/FuCpZfOB
1roarszFAh8VO1kLaG5VTr7vPAfnswIe8vs/66caDn4AwNUUQaVOudVY1XBwYkeNzMgE853y0cVj
fjU5Uf3Ku/v5Q+Dmwd3n5LB0fuzl/z+rrMQVAhIFwI6mZxd/z2IjfIcVdDj/0z+FyWJgRVjmjLLX
9ZvMqbnacMkhiCLtz/QIyZsu8uz0+0/Rf/5xludTUoHabQDAXQ0E6CuJK5u6BELSsvA3FJBHjog6
MXiqqaW2dzrRVO8a0PY2LgRliFsctdNMSAB57OgPJst4w85UqfOpwyp9Dt8vsfe+DWH68Pvv+qv3
7ujKoQZIWw2s8sv3brqlZnGZ5r3b7Y1Z6tp5oxX2K92UX36IYetYjOjtURN8+SF67/ZGWyKyVA3X
EM61Ze0cJsIcplcq0z+9eMwm7Gt8kKLphvfl5Qclud1X9WLh0FTbHsEVtXT+K4fML2vAJvL7V/fz
h9HgXFptSwtikf2+/DDQjBSu5FyjK5hrb06hXaadQ68bFf/vP+mnUh3rF5IaqQsL3w4F75efZFg1
WiUxLT7oAG3fVCC3QyNxjXE3uPJVhGqyc8WfTvtl0UTxS5V9aeHI1bsMnLozGofmQYQp/WAR43Q0
LEbzjz/tj5rr/2+d8+vyW37b1t++tVdP5doe9j+wfY7t8tmvfHhqn/7xcC2RB//7f717Sri7POUv
nF3LP/m7fW7bf3FehYivO5TpqWjTNv67fa7EXw6WScacTTt0aYr+p31u2n+RFsCWRxicS03fZSL+
0zw3zL8WQgfNU+kwO2h4b++dazjN2HYM9FAvB6IeYw8BF6G8gnhlpJpor4ggPj57D682sP/78NUo
VyrtRmilytO17MFwrXvG/Ssr88uF6L+PXqbys92lLYAeoF2UniXpU4/EMO1ccsA2Pn351GdPT0jV
4thdoIdV43VpuZdm1KSvrGz/9s1Xh5hpcpSD4Vp5Xa99yhBoBQKl/bYXvl7A0L8mfqdJrrkWcszk
qRm6jb/lSvSAxAoQyJgpj4xlwDWDLw/Qd7ONX3x1+AURqw1kNiuI4i2+L7ugQinUYdNbEUv389mv
aZbSnvrCl6j+MVUMnfxemV35yt7xLz+nWC2qrosmMkl55UFjsStl2njocm3bS19vs7YBLBnMm+WR
Kae971vhgILvSHHe9mJW87MJqN46YydxdXQffVojqjTvtz16NT8LioigT3i0nU0xvojqTWZVf3T2
+8/cF6vZmdYpFxwDNGBZcoalRCW5J7bftn3x1fT04270ax/RJ3Lgr3FavYmy6t22R69mJ6OE09Sy
ZgVThVXAAYLjv5LSsLzW/14i//tKVrNztkrVGCKWXmy22q4lv+o6iIL6kuX3atuXX83Q0KRhoyPQ
RMcvAK1ol8HwdcuTud29nJ6zVbvzwA0dMpu6gM75VAbtpnWcS8/LR/d9WMHSDaSHtInynUPWVqcb
f6Rd+L/v/CcrtJoIzEqFP3q9ab1Rc3YGc8Db9kpWE3NGsS6KZd5bRHuGhnGRiOFs26NXE1P3u0gY
miO9SlPORWBrzXcu2/H9tqevpqYlDVplhKN7hj99sLr6rQKIuO3Rq4lpqKybfBFNniaMr/MAOUxq
+sdtz17NTPBqOWwcnAODM05HCSL0YMBJ3LTMYsV/OQpzhzhO6mIjKd3qnU/jcI6qu21ffDUrtbyF
2DWNlheVxv0gra8RdOvDpmevQ09S7OtBR6vJiyp5aaUS/X7/ihRrGQ4/L1eoFV6+kWxWHWaUYfI6
hGWwheK36eB+3fa1VyfaycxcupWDtUjml7ZUf5Jm97Tt2at5yd0qrCAXjqwnxG9Xtvtdy+aN72Q1
MZt6KMqi7SevFsO3UmseAvPTtm+9/ArPzj+ZNeqzG/O2Kfq+7YruLQbNYNvYdlazEoOoVboJQLwq
abPLPFLdXYcZetv67azmpaqRosKvHL3BdL6k0rrNUveVHfPfhuBqUtZYt0jZ7SYP3QYGQ7wfuR86
mw6FP9Vy+1lHI9UXo+d3w0lvjJsmHw+bfsy1eDHxR0fr3HLyTFS6poOByg+3jW57NStTH5ZmHVRs
aHY34ZiM3oQACDZ+79W0jIPaVxJGgVdGyWOu0ku4ztt2hnVxLnDcIEW9OXqQnvCw9FxknVzW20b4
WvpKiRTjESPRcwC477qQWPA47rdNzXWR1MyNzEkqBkrfaedRbj4G8cYzhL2amYGW9BaMssmjf9l7
dT6Ge5JdNh1l5Q+Kw7MlJU5kXmlmy5ZWto+iIP+gE+KPlIb/OVet5fVpNYe1ZbOkFPW4IDjo6UXJ
xk1tLTGuChiBQCdHj6jUmzYIH7tEbRuGa9E3ySi9j+KDAB0OszdaE/Uf4rTetlyp1dysTDOxnDab
PLC3d3JUN3OYblus1trbMS7sxg6yZZ8HCDj1zjdLbvsp1Wq/tJAHtk2T4rcfTMIG0Pql5t2mdVCt
tkuIrI4g5XX0GgnzdCyzuzCZNz7berlhBolE20rovFc4ESV8Wj0pMMvjti++mpecBJHWuglnn9r+
Ho8t+VItluJtD19tmEPb25gaIsag0SMMCPKnKn+tU7n89b84tKnVjokaMhwquKUeKqUrM9E92UTb
zt/rBEi3EwCISbb1oln7Ng7uF0vM2yaOXN0uQzDANj6/yYvtXmCQM8xdpf1jKPtXLta/vJJ1Rb0n
0p2QA35LMIY3iUsFxU6SP5J1/2cZXMu56zQzykhna0CNTYdFquEcreJrkvh/++armQlXvY4dnyHe
hgLP+4BSc9LyaNv2sFYi26SXorWtZm+YSRxL9dZ98tHGnm8a5HI1PWNF+IDTyBHbubwXKr6x223T
R67mZmvqXYyUjqoy7nsybM1dDfRv20FCruYmwMtK1DMvxSit92AvD1mdv3J3WH61X0xNuZqaYCN7
YqqryRMdqheSdEQ7fB7Qf+tRdNj20lc3TStKk2aC7uuRwADtPjgi39+2AVmrKYq4z+0C8lK8wMC9
rZXd/UBFZdPXtlb7ZjAagU0o+eTZXakBK4FF0kvt27aHr860iagnhQR99gqzfYDZ+6kqt1181m1t
305D7CkwEMwh/Zq29jfusvG2cbg2VoTCITN1BEcssuIjOOF3Ivy87X2sJuaE6l64aJ89cofeNXH+
IYTYvO3Rq5mZihon58x61QTkIY5uQ3JPvbEmtpZemLOZToCYZ2+OptsgL2/hgm47FFqrmWmHldPb
pTZh28Q/navbxiq3LVbWekZmpXJYUQxEiBonLF8NnrH1ey/G4ec1g77VNF/2zMmqMmBmizt32ngE
h0j54tEh0hm3lmLy5Nx/4NB8obChbxol5mpCFqlwBheeskeeCcgp9TQX9sZV6od+69mVR0XU2QA2
jlgORlr2yq53UWjdb/viq9MsyQ9WkojS8GQ5Xo6OeD+73abCvVzrQYjxKiNhMQIzsyR6r4HI0fVy
4wtfTUtijyqrHI0lVza6ws91pgXtzbZXstouVUvelch4tJ4bj5EFjJkww21L4A9Y3bPfMgrJmTAk
U2c0omyvqD/awHq2fe/VtOxFAz51mrg8RNOXtJw/OiRNbtuEjdWsdElLbsaEOjU+zesiyHq8Rtnd
pu+9VtqkAjiI4RcGO2V6zP3+jHyTV1aqZfr94niy1pspJ8nnUs0cT+LU/Bz1UFBq/cwOyO9g6ksg
uNumkbGcj579rgbGBa0BSA4JNf04GN0hbf2v217Paob6wLDFPDMcBRdvNVr3s3Ietz16tW3aohkn
2+L1BGF7kyAv1Qp346NX8zNQXU/AHNXCQHTXgXKhelYbH72an6ivp6aJ+NZlBMivkDH1pWJbWcxY
7ZpkhTVNCCPcw8sxHsigGM9zwslfOS0v7/VXw3E1Q9Mm6J3UrlkRtan9GI91c5WhiHxlsP/L0xcx
z/MxSGKL1O2AC2eu9C9Biy/K6tXTppGir7ZOi1iNsl1OymWWve/GLN4Ntbtt3VorgUbLtbEt0c6k
zglxK6l60sVeQ5L/20tZTcym1WJRsCB6dm9fGWCiobhu299+SDefzXkzJeIDryK9u9R/M/WqJL0r
udv2vpc/59mzhxTmYoclwOvSW/JRn7LW/bjtyauJyX7f+OCaZ6/F0HcigDUmZ6+dX3kny6L0ixG+
Nrob1pALYrQnj7y5pjgEYTpep3JubxqIeeFhy59grfv28WADSpL8CdKpLsvJ+aCXzmnbo1fjPCzN
moU85O1M+pNWa2/jydhWVtFXS8tUYodtHZqxfoUfrhfFF+Krti2J+mphaQXem2qgKm6I9hTrztEw
Xyvs/csvutYw5SGsgblg53eauDiXkkhLqN04zfxti+Jax9QVtSJKNKbAXCS3oaHdz5PzdcuviXr6
5Syy7WTUrTCnZQUU5ZwAF1jcEfED256+Wlo64VtBmVIZT8PmG9k1eHrmfGPrXqx2fWtIGw2nFXfl
sMRGA+oqEPErk3RZRH4xSdcypiZ2zCmdlpEYue+XZDEf0O22A+7aKTFqQU50KIuiS/ogRhn1BfDA
n1EN/lOZXMukjdhISd7hi2chEOdgjI9Zs1HCyKh+OVjarit0XG2z58emJO2O5Lgmsza+ltUEDTW3
7cOEsZK3A2n1WcYKYGqbBiLb5ctv3jQo/aEQ0KwWZBHkmZfV/bstYxy178tHDyLGEgQYhoWl3Fdu
d9En8cO2R69GuEp7IyK+jiszAbx7Sf4dkPVwU/HdWtTLz/fPNjEx0tGy9mo/ubbb5m0tt61X+BBe
PjrABZfmOW+7UvFnnYOKLuT7ba9kdbJFSedEbsW3LkP/NPJjEg55vu3Rq9GtJzngBRsAtT6hhp5I
uZm0TQs4hPWXL0ThtbHjXGdsW+Aym+RtF7vHTd96rQQq/CbqnCmfPVszgS5G5iXW3m1fey0F0uoC
UWQkJ+rK/T4b/VtC3263fe3VhPSzBicEMeHEDwrnzPYBazrdsN/28NWULCbNbkvXZRGU2qmc3LNK
C7xtj15NSZggo1uHLIGDRbAFFBHjPK3GbUuJs5qS4WzGuoXI1esmYrGabML9mxfb5vtaDcQFQqtC
2+GYX+lEweaXflFvfCmrSTmGdHur2uQAZI4tTlpSP/NttxPLWc1KJyaPoK0Yg+Ug37ZRcwn175Ud
x1im38+7vLW2dZr4J1VbUjaUKiHR0+1S/GC5HrkXwiJSu7dScWXPGGg1fdqrKR2udKebAcMbw2XV
BZB1ZAr28NiPUMBPY49BfzCGhrhEpXHVaYV/TnE8fD8NQis2KVstezVxirYlgUVf3rVtfrAM/1KW
+dmmsb3W6hgkj9Uo3Xov1tMHo27P/aTd5qyAlPhyBZzCMi/TJYhudj+XlXrfztvugVhlXj550Onv
tlpResBVyZUeSDOON76Q1T6WjvhkEx0ctZ0nb8rKpAKstm3ta5GO1kfk149Ufv8PZ+e6W7fNbe0r
EkCKOlB/Ja3lsx07jpP0j9CkjUSREilS1Onqv7FefHujUZrX2EKBFghSWuZxcnLM8cxB0pXhAFcH
mc7HNte9SqeBN0Wg4TN1qlI3FFEFYgWKZo4V4PziBCiauR7liF4ZSNedtwrmw1yG7wRqly36X5bk
XqgTqorQqsNoLlBwv2R6+sxBXZFheu6UzQ49PEZ7wY5Lq0FDumhO2zwKAq/2MXtEAtHGx/bDvQ4w
A+rBbA3eY5O5ulfxdFtn9J2mL+vlX/pnrwOEysMMI8F2yAPXvtng4hUFDyaq4MyOXju0EexVR9Wa
wdIgHAyKOEb4jc9wiM/i9ZjaMNoLj3TWukjG1pxcJUWugH7USrwe+/JLt/0jKbRuK4gqEl9OfHAF
BP25b4c/jjW922cAKKZiGRwmDRDf2rvbYDCH8h5RsttnQG0TQN1n2HiVi1We2gyuVQtktce+fHc8
g7wcaHx4BKFhGpWwL4MhOXi7xwLQvfRoEHUywn0sOrF1/gzvgbyxsKQ+9uW7uHmTGwCwyKyeNmLv
aWMvVhzRsfHci4/W2sS85xKVStLD/KQRKChe4oON75JkEZHDOto+PjUxCEij2B4sbHcOdcpefFSn
cI9MOTplttt3N/U3qeDHDo596fMQMbht8Q1VUEHgcjU7YMjceqyQMPpFedQxBZ8ntC5CCeJHeyvY
/82l9n/SHvCK/Hnda5gFpa1fYxSF8s9Nktzz5VihLCw8f26aujRdogr1pk0Go8amzv6GM8B72/nl
+/5lO9/rjlpUs1HYJMTYr4DIHtOHiR1cl3vdka2ok/A7Sk7MhsFpaDvwhjpeHpuDu4UZqWH03WSS
k4P37TUR4ccZfLZjx89ecyS3cIEso0Xjxrz5iX7e+ulYRLeXHE2gBZnZQES2zeJ1SGhRZ8feOoAI
/XmeCLB2CROYJ0nfiXKdonMUq2PJMbDOf2482uA/3jnUbqGGeCtglf0phGHVscHci47irZZ1UqWY
hDV55D3Mt4L/m73B/67LaLcuZxwOMfyYktOCNNbNaOHSGLsmPLbLRrulicEkU1Tjw5dqekOO/LOx
yadDE3wvO2qmGM6H8Is6LXM65SmANcKmx87jve6Ic2WWNVIJLA7NHVmHOzWkB5fObl3OK29b184o
YE8pUFlWPo8qpMdO473uqIZnlJ80+kRuwZ1IJ5ebiBy71v4iPCIxpOgeH07AOykJcterBufs0GDu
pUepqEEiEUt8WmHOl6T9IwDqH441vVuYo49hCSmm+BTM+r7aAjBVjwmYI7aLZZtAVskGDfMJBn8V
mKrRuYYN3bGJslcejbVSronQJfFs3ypPrmDZeyxF+x+L93/E4InxcNSBteQJ5Tk9LOuKZTL64BTc
hbKpJyH87tAnHIapz3CWepuaznw5Npa7VFM1w+dXpRhLuyigdKUCIw/UmGON71YmpzDyAoweE2Xg
D92avc4HnQiivfKIoABPd92UnDoAndtWfBCcHwvu98KjQKQkgMr6YhUAUEIew3AI5aa6uT3UKXvx
UQ3+2thepvgajed4IeoU1PRYgSIw6z+fmUsAvqNe8e1R8BaOoMJlgT/2hheFu7UJk9hBjAoJg7WK
/lwk0ssTmL3HAvw9ATTmI5mzy1Txwby9ChEnV4TU5thpH+4OTZxpAAUEcGigdHlkkXrYDj6ghLvF
SRfoMbCIklNg/e22ztfVaI7FbXvREYBq2rHWJ6dIhQ9TWJ+gSzvYH7uFSfDKJvgl9wMDM30dMifO
dhneSWdd4px/ie/3giO9hGPoNsAtVVjfVb59las61iV7vVEH72yajgLxfRw8MSnXvJW1O3Zi7gVH
8LKEuW+PECUVm7jKXH2zWpse63G6W5iTTkG4NejxPllU0elFfFtFkB2Lrvaao0ZbbOMRTF/ADAEh
lrnuA97eqoMDehnofxxuRlPYgxP0Om3X+FwhXfkEX8r426H98D+s6H+0Xvkpmj0UAbAMYGHhOGir
0eqObSt74VG1wvTUeTQudfV9SeE11sEc/9iH745OeNn2WtS4soWwZ81nAlvEdI7fu7VddtV/W0W7
JbpEQYpnFGyIXcSahw0EIhT7dozBqx0W58ciub2KZzDRgN8BFaeyah6bwQJF6Y49ve31O0kLe3pl
L7uAjWnR2Xoq4Ky+HQvl9hKeEA5422YwJVWD8FBWgwIScouORQBkt1hNj8ZHmiDot/GtGJNXuF1/
PTRp9gIe2dXpamN0C5uS6LFJOvM2SuBlj7W+W6ktyqwyJTElGY+/TsCumt4dy9fuFTwtOGZm7GET
NloPQqIIES0afTDpuZfwwB4yhREwugXFs0tRjRJg52Q72Oe7hWq1mmBJi+H0lY9LEy6QwIIhdmx3
3LNUQA4PU5g2I+3ZxveIY66T+JgiC3ibnzdeNYtgZgofHl+yKrSRDi/79NiLB0gtP7c+L7V1mUFO
NUmiXEQbsOILPLmPzES2Fx+BuljJvkYgmtVRXVYh/VPpY++IbK8+ahcAHZIFd/Jqne4ovNmq9b3C
xX+PXWBY+nOfwCTc//+pknXnZWI/yDS9HOuR3dpUSwZDb3jgnmRSdee0Ed973iYHu5v9/N1DzeB7
rhhmyghGp4AUk0b6x3//8H8/idgFpvjP4z8O1q6DpBkeSkvTvJmtr+5xOomznuDe/N9/xO+6fbdC
lxDXfd6jb1yE4vlQpuNtZkd7KGpkeyUSSEqJ6HuCnvfVo4Tt25LwQ/EF2yuRGvj5s2BD05ykqHvj
34AwOSTHZHshEgX0YBKwbEXykDyAzPo5rYw81t98l7clkZHwYcerROBWeTsvG+zEZX/M/4Tx3fHZ
wImjgUFofFIBf1t6JEIykh4z+ME59vNs7Ou4i1G6gwcVtaobHUJFiruMOzZV9mqkrAW/ObxsLZlg
f9ZytihhDIeDje8W6Rw1XIsRjTd8LMXI7rh8T1r2mzW6NyYywtc1rFmjUw2ET5r3Uei+L30AOjwb
R3pwU9/rktalGiqgO6LTXLftve2DqYgWdcwgBhSvn0dW69YObYhJubB1LfyUzGUdxu9Eur/poL08
QUP0TTqLDXIOpv5lbb6nbQKT/SR6p/3f7GB7jYJKDdLy1eXja/8xMcMNocdKM2DZ+3O/RFEVdPV0
yS2a0OZ6AAaDZ+7YwbHXP9maVuuFd3MaDUDeertuGH8+tKnv5U+QS3dmSfDdom+BRRjAKEIe8FBq
ke0VUIOG1HEFZOtUQbB26npy2wfbMVEY21sVtXQYR0B1ETBq/TDS/ilR2bFST3h7/zyasKifAh0F
sIPLxGMS1dfpMaM5gCV/bnlTbiMjkNengEcvPu4eeA+05LGx3K3NkNbcRRHSxEtjQHLzw+dlBXD4
UON7/dMSWItSfXTJNK8fwdW5ybQ5lrSECc/PnRJHgRnWAB/uwOMAOu9joOWx+b1XDMEjHtYcM3bD
tA8v2tgN6DV/zA+F7QVDLAKmZUqT6MQ5TKcSEpy8cdvBDt+doRSUH6CdMFNs1TxPnX8yDf10bCx3
US5uzpGOLdYlxAgvKyHu1KLYpvzvjf9mE99rhqTsIEeAYAVJ4vBzBRAYauGuOrsdO5+T3dKEOruZ
rIVBaNKMKzwX+vHFsFkeCxX3miHwuiZTjRjRUS3AQ9YZBFtN2B1Kt7C9Y1EArKQkl67p5PASM3aT
kGMPFvB8/3kJBb2bB1lhCUlpKhAh4w/1BCjPfx/S35ybe8eirEYALWbcnqdB3ba9etuaY+K1X/mz
CzTLoGREJ99lJhfbbIolnY4t/r1qqI8mZalFLGfmAMQ4fbf27NhQ7iVDSaBxm0sRqjC99TlzrSza
eP37WH/v1qdqAXvOGL47zORDPXzpI/bxWMu76FYmZNrayx2Oi7FMdbxB5jgfU8SzvWaIcBakFHmK
E/ghD13/tkTm9dhn705N7LEkSVOGlrPkW2vTv+ct/Xas6d2hOVEVzRaGpCeUeWU5k+N0mg5alLG9
YAjYQM9qHV1i8fQFr1BnJ+wx2362Vwz5CchM7UJshFNPoO2RYQ5x7yEBC9trhppsmpbEo1fqmIAp
Nj71Pjm2ge8VQ2MobB2uNDptyQZt+Wif3TIeerb9Bf9MmsYyztDfYmzX3BiWr0x3x+7je8lQxL3s
wedGh8vBPreSqVe+jtXR5ndLM5gkAPAG/dJ2rBAyfOiyY4l4ttcMWbBOOwrtA/aTVdM8ANLgjs+Q
DR47H/a6IZcFsIKLAKBat/kxck2ZNfzYPrv3K6I22iRnFk9yPtAgaDXfG/D1Di39vWxoizO8pwIv
f+rC5nEiCbnjoHYem4p73dA0AH9NFny4T9LHMeAfYT5+Ovbdu7tmrKqQWA9h8zTKieQAHfkbEGfb
98qPfnPc702L4mSt46SC9Ct105sKuwYv0N3BubIXDwFMtvUdoJaQxvHTwOrHaj5m2wai/c8xEIxf
gz4a8DZsgE++TXxFChp16zvL/zdx7V49NAaJHGdjoRMMm6jIWsP+rsE2FnkGIOrBkd0Ft423MHQC
EwT19DMHAhN83yB9D1j1u2HdHaKkWTfcNaGCIGqIHnQAT2IUzBwr92Rsd45qvsJnxKN7kD67WyX7
lg1d/07X/+bL9zoiR5NWgMObnIbY8oJIfmNbPZWHVtNeSUTw/gl4LoLb1SXl1FQgrMtkOrYz7nVE
MXAavCGXCgcJhPWFlI16KsDZj+2OeyVR59zUDeEA5IMXZ1J3H7ftWCkSgs2fF5OZKLhpl1fKseIS
9OgO8OH1mL8q2wuJZKdqik0XgpxsHQuuNlc6Lo6O6O4kBWp0meYUIIwkrQtQe59IcuzBnP2iJBqQ
HpaSIl2WKOBPafLXPB6cKrvl2Q2zlPUMeUjXAiq6qVaeVB0cewBl/6k0/YeAY62TIVtAkTw10dzk
jIi7YPTHDC+Ao/l5rvRKpmsNRumph9H0Y9TX/mST2h5b/Xs9EQ2dZ/FC0Xo42pyI6VEP9uXQ4t/L
ibZ+aQ2clBOo5NblFjBeDhKxsMdigL2eaIgb1rLuEqLb72GbfVH8GHuE7bVEw9In9TBcVMlr9adK
GofUGWDzxzpld47i7tkNm1bImdUbhLKpWO19kCzZp2PN75YnUJOdtHgfQnkjxCxkjK/hCmSOraK9
lsgk4Lv11XB5QmBXMCw9+XcrQH9zCu1NgCrDe0ChL5dQH1cPWzd+46ySx25Fv7gAIbiQ1CMWZX4I
TkT7H06P2yH1A/tFQTS5eqysRJLFZ+LUJkML9QZg9IfGcy8iksMibcbRet+5UrbRms/6YHk2+0VD
NDZ6xT9IPQFZnLeUfWXNdEgtg9r3n7ctrb0EJx4XOjOSOzmEf/JaHuzx3elJgQTK4ksekVbVh0vT
STwfW517B6CsznoyDtjJQb8uuWkf6sgcy37u5UOK9UkQzxxX82oaiwWhUKbIcHCahLvedp0ftgF1
Nr1sP1T98DC/d4+7dOqvKjy2d/+pa5clW7shMheMnICni795FyCbszVz9npsku/C21VXJAhwxTpB
8nBTOQagLPKgR9oO9wqigMydkV2DEW3k+KzkRq8gh+rfiW8vjyi/9g646j/3e98NMat6XM5VtbT3
vbHVa2wnCCxRaBGoPFNheq/SiP5YTMKOJafCvbJo7KqpHaYaV2vX3W+XHEwFl7N39vhLWPFvv9Fu
3VpAr1EVi2MVxcPktbNxF57ajFvUhC7wZTsN8xIHeW83p4uqSiMYHrLAHZoI4V58pNcuc4IHDG7B
dVoAsvo2jDF7Z6yi3/xmlz//R5RGBEqKpw5jZcLks7ajLCitjlk/h3vzI+atirK6YqfFzTLf0igs
VebTQ8sb0OXdp4MbI9YVkzhuyVNktvA6WYfo0MYU7mFocGdeqmzEpw+rvZkM9J4VPXTwhnvd0bL0
UR/Q9vLigwQTpuv8DL2wesfQ4TeLby89AqWaZ6Z1/LSgsKE/CU75JyI1nnynUQDJiSOTDOe0Vyve
PTzA5IeOtnCvSyJOL2BFIoWTecCrcxUF2X1Fe/cekvo3E/UXbRLeIwHywCpIWmDUe0PnPKDy2H64
lyZtmRtJWqn0xEwXvk6RB+J6sm17bKbuxUlMkFoGApMpTZrC1XzLnaHHnsrCvTYpNGM41zU6Rs1z
W64NuzV1cyybEO6dkpIkyBRf0TjN2uFMgu7PcVuP6YbCvToJd6zATsFlY2t4daX6N8d0fygcCvea
pAmyEtOsOA6qzD1r2XVPVBJ6SIMHDPvPO4+7bO6iVsCYkgmxZ8L/uNTh/Pej+d9Di3CvSFo0XZUk
GfR9zeC/AUTUkhyB+cDK0aj143//Ib9ZTHtZkpOmkSRA78hgeUMAPea0py/H2t7liolDGdE6YVsm
iZVFJyBM7lV8cLbvhUkJ6TK9OGyeSczqXMNB8mzDrn2n83/XL5dB+cdpuLBOJCMQVohc5m9hJe/h
kl4e65bdnIGjFAs47BNO00ILuC8/6jo6dOmHnu/nr04p3pw1Q59sG0FyWNQhrIjcsRKlcC+VGSOn
U62Q21Ibm3OOmzldj9F6w71WRm+EdKSFViYY3Sv8DJ90Goh3YrbfjOVeKtOBFm8H313SwzJALSg/
icq/l7Cgv2t9N1M2MY6tmCKoHzrLu2tfkznNg6wJoqtOOfWhJ1W35jrDDlrwRqSfAihIp5LGcELI
h042vvQQwV3+fxCUzrOpwvc8DCj9TxrsX+LVvQyuzvhG6glPHqhB4tV97RI35oK3YZD70ddpLmyX
vIjay6agiY71da/Zos1VOI1+2nKzbnDDhTCqXSn+bEFVRxvR5kb4dP2xij7NcqinZVnXmb+Z9Biu
5yYO5FiatYcaeQXi3sNm3cMuLp6DHh47XqR5lZjuTW9twk/ZLJaubLepkkXo++pbPK2mL4WU86eF
GFk/QH6Y+rziQzMU6zr5l3mdtvRHKLuqgQFWK+1tr7v5aQXWL3psG8mTe5hxbfX9FgPKcCeDvqmB
sd1s/4bXx3S+W+dW6y6faTxWW86tNQtA6ARAwHQZO9hGAgDFlzPQ2puEPlZTCAiZqsZrYFqluNIz
EmCf3Rqu2dW6chUW1tmq/gSO4/Ch07j4PW08ViqXLOnFbUailjz2raWsyAyy2feBbrr5Q2yHfmF5
A1ucGBsY1RmSogq01q5QUrHp3ttsEX/MNKTmpl5l4imKyBIrngMGys59E24erkvUk1Q/+8jXBs+2
FDLtPPTzRJ+tJ727QURf87xbNHcg/qh1O4MuC+h2GdtKuVPU1Dr+Y+yDeUhz2/pQraUjqeMcjufS
zSAe+E5m32czVPQHSAt2eGUplE/3RsVz/xREaZDd2TnIuifPtwkDwCdZ+RzU5qmPC5Trr9vlI/GM
1xUpqhqa16n1sX6q25i3URENQG6ZvBupHu/BEkj4mwwtHp68k1vVXLcEvYwaEVGfebNV2uQJVF4v
tY/p/DR2HZIQad9MbTF3c+/+yvRcWX8ahx7e/swO7g5KZz4yRNcxTwjKnZfpY1+1eFeASZOir6pq
WFgaXfPSOkPaMtg6ilGPIwJKXx/ppiDb3G54nunGxyENh8d6EhEsEesu+1pF3NS3CU8tbnququ2G
XyhoFe5+Q6SLhHeXzjFXGr1AS0Zn68pRxuIz2bR2VyzrgltkJG2ANG3TkdNqTfSBDh29GfnEhqLv
dBvmdO18etasljzPIuCkcz4oMDKzKK50Pk0KuWkFvMPXTvTzmvOa1zTvArxXSUfsFQck4wwLufQr
Sr/xZmvspou+GYUqo2q2a055Z66smdmX2SZrnLvYGAmhsuBzCdZx7a9MHLG/xDgFIKG2ycfUZlqD
Ct1uVRmnUa2v9WDwSjPZrc7JFGevbI1d2WfJvJwd7E6ax6XOgnMAskN/A3mh+zoMtL4Vvmn+DCXF
V0kJu8JCzcnMbsasEvrFBEB4FQ2Fp065qW7Icmq6zD4PK5fPSqNOPrdzRT8sleRN6VpCeJko3oLc
1ukbnW3muTIBLmtrHFRTOfbuRbkhuV5TELbKhaWzPQddv5rzaOk6nxA9xzKH1Yb/29Y9Iw+kkbrJ
oUAZ2ru683hD0ygQm2/6VurCVoHqr9lW9e6EM3d1D1AF3/R8tn/TrUbvdHVbumCqa+wzA7uRmo5v
fRPhr+PFYhiLFu9Ezw2q8XkekjX+sExDKm/BX4qhBahbF59ZtPCPcqDS30XOoBSo0WaWZ+83Edxr
1Xp3Dd7Mctcr4JJzbuDKVEw1C+cPIWvhcciGTZ07uy4LyM9k3T6Zni9XKd5I7kXUtH1JGQqM4whJ
jftsSxQplmTVqJbU0t2rZE76H3ZWfXquY58ueSa5DfNA92J5HrIGbyE12zr8O0LFMl4AJacnOseV
LNeun6AIWjKxvei4mVkJG2FU1hFvtxf4VKUBEBOZkV99NsIqG0S8iZWib+aHCupePHDzcVGneQ3Z
WnABK6hc+kT6K6EU2LZ5zCaVM1R631HWsPPUtfYtW8EynFfL7fUgoei9teu62g9z15sKb04Q+SbP
Rq+tf8BZVMUPbszWT2tmqDgHGwqvr1oewHOhkAMDFg2QmuRHnSYO9eMZYRXKAYXMbpWHOd9ND3de
KfO2Hpgp/QgXrIdxEpkAFoqS9g4zanhouBAoa5+7Gq+vQPWc1qGh83N/oaQ9sbjVrPDS0D+iFM5z
SOd1NSzmL74pn7hJh0bdsZqncQkbTFIJuG6MtBSwaj2Nuv7RmmB8Q8J+K1GMgoneZNlQBCm87HA9
iNJnhTerz4nT0/dsU8uQ09anWVFlVXxjBDPw4J+Xh8gR/yLaiCeFtrAENLJld26apj6PZt3dIWNT
FyPK6ApqFLmJXJ/dLXobSTnzBCRDjr/UfjWuMX9EqN/9ILVpljaPKpPoMtKY9y8QiLno2rKN9PmS
OtKcWyWztmhnNcXlEPrkK62yBJn1YFy2Aqs6CnId+oG+YVH5qlwyGQz3tdoaWOi1mz5LV4noCjKr
1uSYeu5ORQ6O6GSj7U3DABAuAu6jIYf1Xnqtm3YbC1hR2Oaayyx9AEVu8LkWgVqu4qYV0S0TEzW+
sItdxzm3ZHXsycgmjYq5B7CozKSqn9VgkqE0jojXOrRO5aSa2Vi4Vo1576mdcpskcn4M2iz1hXCZ
vNG96rq7JU03dTWmMnAvYUg3X0COg+c+ViMEqfkq2JlzE+hr0bYpMj8+6nL4/PzV0anvzzaOW1dm
cU1v5aJbccXBrxlOeiaiVAl3BYsmhFNOxvrzBLrxlI8OZ0C+UvVVcZvdCVSE5/DC/dDKASBbwdoQ
Oz1KaGTZLJS7c4iII1+wGKucrRSH9ER4+7iopssFkTMBC3y6HiXuEOlM05xpynL8JF3arHpavPiy
GmCD2RKz60VMHFkYk+DNm404x3zUwt0zWKBLfx6J7+LbyjdxXUyLcf5h3Gw1FYmrAVQyQxMkZ2YG
lJfWKPELfY4gpp5vKOnToVBj18p8CbdFng1PxuGRTY33xTh2rL7Wm4Sn8CKyJr0dU8Qj+TCYyf9Y
QxVnebQpoP0mBOFz6aqZq3IY6pAUgiJ2gP/6Quxn3lSBKwfKK1/qGqBOfNDiXpEnM6LYYD59j6Ae
Nfssrqa/Zs/hT6OjiohilphNd0k6ZI/IyG7VVRAjuLpS2sXra2atijGXw5kUfT2u3YehmdgXE5sQ
a2QNNCKUrAqGgsOCtsO7eKhF6Rws3q5YABeCM6uyiN6ABamyEoVQdf1So/aJPHZZvKU5woH6uutp
EKIHunB85CEuGWUzz1VWGJXRzz4NFoncm0hkfx14UDbzXiBuLbJYdOxRQaHQFFI41N1Mi5NPUzji
GbSJYOKQJxuketdx1kh1NzScviI3P6UF9s3+Kg0pf2qXlYxlmxjhXjZq5xd8N/nGeAVTRA3TA3FD
NrBQcpjU8un7Nq08PIHmjTzd0o3zWrapcOkbiosTe51g9GVa2JRm9TffjSCjbgKvtHm99NlrzPXS
wtS5ScgpABRXFGswkv5c93DXLb0d/XoHjylvi6juw6FUHk52BYJ+ci/qfpkQ/TrV33XwufoMpxRO
cm08vCcHMy4wFk3N8mcW9gttIDKZ5/7aTdigr50ae31yVqI6Dt86ZeDLt3EDcSSO3pNnQ6CesI/L
5aP2qDG629YGd9VwWWV3syxxFpY2BbOprBa68ZKOYRQVG02G6FrMIcd+M4UNLLvHcR2v6ZbgGji3
oB+/YcxZfAeSeGf/Nj2O0Ks4ibbhTxmivKhgCa2XD2vcrPSZTYFvTrAJqnjZt6Q7J1FKv+iQjo8N
w9lfhnTwMW4L3Yj6B0hJ4lJFQ7WVWa+9vzZuaVnJo7YPbrIGartnBKLMFwBtCvuJd5sxDxJub4i4
pn5B6qMZ7Zmg5ce+2hBgdl3D1Kc2jDt/3/Zxmn0JVBzpL1PYkeSJLuPMr1fK2evEYmYwz5R50pON
xbUF3ycuEVZTWQzw++9Pi8/6sEDxA8n+hrIL3gG5oNsM2d/qg/sgTarxNjJ49ig2NSiDFWP0lg9t
nEHBm0Jyl95i1mfofxj4BE+CVFXwAVwohANtFWAFYbDbJlEop8I4ndlK1hlPJzA/y2kyeoJ6hci+
RqNKMOlQN77or0b7dv6ewYSy+j7Kim5/ZRNmrvsRhlio5MJqVBZX1IwnVeFVSHy+pnphJzdcEHFC
ZPOdl862pVpweuXS1rjc1mIUf0ZdknxZAPC6ZOVNTRLg4lOsALwSzfXZdzgz15IF+G8FCID083JX
RfOg1w8UhMtmLbKJycmU2AuaHoPqOSxRWlyadBm2DreXsVlD2PLhDTI7webXyZIJuboCHISQ5FDi
1Aa7wgKXkAmX7bdJougcSWiUJnZpibCRwOw9SSuIgXM+qTX6QsOWpYg0NA2KqFGifprozOq/sc0O
fTlnmEvnxg8pv+HxZEBbiLPFZl+zxobuxTfIELz0OjWqcHHS17hl1B4gYcWw+aXYR6tTTGktMgi8
RrY9YFgTcbeBe/Ix7BPRXtGJTcNT4BgNywk7THur9TB/BAAVxFbT+yZ6NkJOiE6RKyB/e+Ak6Skl
KC28hqhp2gqLkHv66FZHpjzeuk7drm6upqvGUYZnri38AWXPTPJZ18ufBEUEH7mvPcpBAuMsnE09
60ulfWTu0nkWf/f9WjmTuxDeYgjhtcQspEAcyvOsSNrit+Tw+nfmsTNcX2MR+i8NURXP2eT5dZhs
/EdLUlxXE6LSuFjxWOJOTIpUPYwYFdPmcvDIUufr2GmVb+3MMBJ+iz+Afo2it3WLlpxgeMvZjdFU
hvEQfkiyMezvGJ7rGGIfHG95rfrYQsCpfAjrYYdDD+TLjJ3DAZ6qp8yETH5faN37E3xFXQS8YUMz
rC0E2IUxFu8qY0BQXLLEKn4KM+DtPsQgZumCIQ3dFxsuyaoU2+iau20RscP+phqWQyyNInGB++d4
w2BA/7B6X7c5qFIzv3fRanGHCjQTLgdVNvkcK8f/YktAxq+EOrc8NSkq8c5I6sJUNtRxhV9h6WOQ
wKBOa4oEIPpnNDHE9xMP+Ih9iFKPLoeLHPyEu6GV1ySZOwDTPdcJK+BdQd8oQeYpX2A18VHSFFkZ
IF0q3DSXRPMbnDcoJ4wglrpBZl0nAJtJliGfAwuGggSDFZAKYJuD0cu04BqQGBKVQ6WhY/NdPVR3
lvYbSOQ0rcICVzz+MjdDluYkm3lfGO7ElwSmaDejrmxY1GHHP1WeQy09mKx5/X/Mfdty5Diy5K+M
9Tv7ACBBAGtn5oFk3qXUXSXphaaqUpEEb+Ad5NevZ3XvTldWn9KOntasrczUUiYzSQAR4eHu0SSN
/ykfRM5DSvLsFfKv5U5iTAQ+5ISAjsrHU8GYuuraH+PsRZChoJEz5dUOF5mv3dl1VjhY85s80T1D
smSnMhxi2W14YnuyK/UMBrUnsTRCk3MMLNEjBiGtF6QByRpm2iZBnBswfWqKcWTunXaq07vkRPx9
MblBmsPQifG+QZabpHcl6PVo0VBEKeA1EqVDFgNoO+aqLy66mZOVHhzY+GS4Hc2qbXUub2GKS6ZQ
OAynboyoVQ0R2uc8jtoByX2DBeZQQGlO0QbcAkUKF5uWMJ0GOhLwzK5yVR8ZF/PDxPJhmxSSzIc+
qav2S2dJjGBR9n2yd+auhAqSyMxVY6Ahqbm2xHWLUOVN2QSecB3n2m3m9LJ3U0nCpDdit0jrxLuu
svD/rvM4yR7KBNPzrmOZeQw5Kh1tOGRJckMEwwQm1Q3lkXejiwEkRVzPlxZF9c5tpuYwx8wbQtRO
cBniMQJpj5Isv648T36mZVFkUS6QmQQ1z9QdJKj5Hq1wAxurYWyRZY6ZfQRGUyGDdiB0RWmj6/7g
tMJHY7ad5k+knqZd7LSLGxQq1kcz1uW3ggrRVMAhKE6LeC6W8lCOKPgOYyuVDoaFDjacc4s6n1eF
A3Mojme2kboYuzSAjU4W3wmeGHlwtJPtC5MXU9h6uXX2LB4Gg7sp+jcMEcyTgA99KgK6eHOz8WAy
9TxIa8cQeVx8lbGJXXixuhmGFORRGN5JG+HYXC47NzPsokCT+w1CenEj0bB4niWKi32V0iLetrQg
fEM8fx42GPPS9kHfTNkthzzxxuvjtAnaWMzPkC2KJ1ZN1T7v3WpFqnE9p8BaePVlcrElAq/rpif0
D7wA7Bhka+jW4+SsyTFBfXnlAv/G7KwOFIHViPTpMaWL3TWInTfQ0HTOrvQtINLCj6cbT7FlP3aC
Z8Ecq2KfmM0Xs0xBP2PSmfXIFIlNr2AtEfonJDilOrljRZI+UYnFlcmsAnfJ48MGsyMhy2tBXzRh
X+Z4FBpjiI5zUrCjnyzzawyQ76HkcXc1G9XTrarooyJzME/tN56M90tRUADLfZLsNV9yA8iPpwfe
pOkOD8YJTIchK+DRTOUc9V07lQFuP3+IncWOkY/kuQ0Hp8jAFQLG9s1dYDCH3eACg8YkR3WrUDRf
ZWqQV46ryw5RZ066gGLZYp92c3GjyWTH9WJcL1+l2QzcdSRe8wwmG2GI3K4LdL50bqhy+h11SY/R
LvFUffH4Mr/JeTQEAOTMG4SEUn6r4IT21eOjxkv9ZszDGOduDNwD0DyQyJTdsQQANSR20/DcsKpk
wVS5MDMo2raPo1oJ3QYs4bFFcjjbi8HaTIcc+Pw9WDCuhROPUyUoSrvpBRChqdaj38g3bCy29f3l
WDlueVSa5pfu0o554Bt3uGp8lVziuBaf8xLDyN9hXfwP7aBzawD4Oved4Rlo8WJkO2hX59CFtdLH
+APijOlSEEAbLK/AGMESd0akWwVznj/WlzwjgSeZyZpRn5qHVG/1iOOIsuljo26Yf7pdf+mnNqOX
1R2GBq+sPa0fg8nh2TI4H9IisHPdN3XrOY0RRlfw2qRym/lk2bMOndAP8R7ZufAbbHUNwBuUymny
b0l8wZR++tBNPxd9z7MG1JIuYF15XbAk/rXjs4+txHPFN5pLEHxUWCtJEn82U/lMW/kese9/WOXn
ku+hEkXspnhvnsSfOrmEWnxsBB87F3xnXVZwbdGtTZ3qhZfoYyXjy4du9vmQCBg/zS6cAWBoVmGS
A598F03Qt4+99xkx0O2bVKEqhCi7ZG8LGiyqofZjDexzwTdaRxDENCd5pnA+Y0hcH9Gk8D5GQjuf
EoHKxpYuh0AT7jc60iigH9FCaz7GSODuj/ve9WYAiN1pEQ40vqCAKoy7fPTNz07DFKf4VOY1yJhD
d/RnHTLTfcg+hp0PioBXJIB3H+Ipr7ePgBZD36afPrZSzvgfskevzKEQTsXt7F5neeoF05IMHztQ
zmXfaIv6aklTqOwdtHKmxtkJnX7MgYmd6775RIjyiYFxlwtsFr0LUBdQV3/ovpzrvsfExmKBfReo
d+pxbNCTAkD3wfc+252lhTM/kG7QS1q2LcSwKir6sdhzPihi9JcmFhIfG1jueqr0i8rr14/dkbOg
2cI+0+cnYz3hDks4ufm8zbpuiT727mdbU84gFiQx7B31oDoMDG8jiqEU70TME8frb3gn57JvDhwH
lr3QwhTTgNwxcWMMUm2JBe3CNegLA9bSudmWPrV/jtD6ry/2fyVv9fUf797967/x85faADPAbKaz
H/91X5f4779Pr/m/f/PjK/61eauPr+Vbd/5HP7wG7/vndaPX/vWHHzByFyzZGzSD59u3DlMQv78/
PuHpL/9ff/mPt+/vcj+bt3/+9qUeqv70bklWV7/9+avd13/+Rk/iyv/66/v/+cvTF/jnb/u6/fr6
8wveXrv+n7+56new+iWXJ9cOnwJH/+0f09v333i/Y7MCGebSJUTIk16pArE7xYvc32Fq5cGVU0rQ
gr9bunQ1irx//sbU7/gfsBplhOAPTqN//s8H++HR/PtR/aMayusalU+HV38/Mv69QAQTBESy0/U5
AQztnatURzRv+o4NfajSkW45O0HKS830ymtaJbZ96xR9OGGINXqQeQoLJVFGBSwn27Brvf6QLGLa
Acp7nErW7KZM2hvW9M8D+imucaYjkKH5wSmFe8+cVlXoYthpY1xt1/1ClgvLKEq9zvTXkP80lx0v
/W7vTmhGrArb4VMwtGDbtTJu6e5FlvdsLXO3RKuV+OxUBZK2uxyIDy5VKEH2iQNf0jh/K4Cb1a8A
YrxORm7nAZ9WSSoddNbARcXIDdjkAWPTpd/KqPYSawEhe10RZqRCb3PyxGFqUMMcjEjlajFIE4MS
BIMA+4ih49nCcRP9qoQfixbYgKwrhhafwug42i/VZYb3xWgj62YDJC8Z7W1o+mnxj1lXpyyEN0DD
NtVgfe8WsIKp2kATWd8k8Zztut56yX5aMkogBU0LgPlRg2khuxbn8r2LxiwAnRz3yatCV6fNgefl
CAa2Uz43pbUQdDSmOjZwkIpgvb6MVxaU/1Cjw/ogSUn1pae0HY6FMnhfzJ5HZ5FXir+6Q9LiO2Cc
XHFP/Lkq9/7iDOi9oxxJymSdgmOlVZAOVWnWnR3jMYWXkdQqapmNH2ibpGhwAyXtkAcIsO32KleY
9xgQq4p4PQouviR+juoDRoJcHMgowUhiWETgYmBODgbMyqGSAZUUBarFRQHQgIhRr3mnh7XB1iWo
t/2lfF0wf0mHLY1HYMpNMbtvaOwv6B6YMgnRIKFtOGW8dNAkLDMemIyDyGKd5UvPdDtH1i6Uh1Xs
kWc7AYhblSLPyB0DOyvZ+MKLH0H+SV4LbwEYNI9o+QEKy9HDrUFuu4OCm/cBlzMcfwGM1CQEsweO
yynREt8NzYuD9O2ERzIM4op7GDUfSd91r7pEVEsAE/gTaWxsuiZy0jLboTHqfROei3mGbI7lIUYv
A66QdY0WrVeDF7CqQPK6cBzDeJA1Qm0Lt1h0kObTclsuwiFBBgtfE8zWU5c5esgw9lmKape3btas
2aI91PH1Mt+3vAWFL5vy4bPMTK8jPHDxFRSYQcEKyJKndunnB9fUDGilO9dVmA4696KYnPBLr6nL
/IJVI6kvB5Db1YbXNSYC99D9VoekzUFsbDDT722I5yZejV6pU/SVSOZEbpn01RaES3rpAZyHPaIs
DtQRiq4dg1Z1VMN0b4lsPo/kIpGkB+2prZrTDfFNvV7StmUr2CySAp0Sl6Pn5iunhGzcbGjOyken
5ZgruogRq23JVXlPoHCM/EF6R9hudXmIJCFboxYDE0ajOE1hIJa2GELKySBuFiPAn7HCNaAnJt0b
GmJA6vni2CeQM/NbWaPHAMs0FyCR54oSNKARQVPijcS6wSC2K97qajtyktKIzhRzwMGtiHW74aCn
eWAAo8O7dtkFA1ETUF4dtGXvy/XcFSXIWqBv/cGZ/o8C8GX2pa27+lt/Hl5/iMhX5q2669u3t/7y
1Zz/5f+PgfgkLfqfA/H1a/VaIrf7I6h/j9ynF/wRiB0hfqfCZdLHQ1JSflci/BGJHen+TjwlCOeE
w5eRnObO/xmK1e+nCO0hsWaYyXqK4L/9489QjPdTgkmFpw4xD/Eh+PhPQvEJ3/l3JObcV0CM3dM/
vmKuf26hderjIlCBl97AVGQNXzR6xwQGliwL+C9MWnZ0yrHfjQt4WWFcMYCIxvcvOSn0heuQPGID
Okm6BzGRCI9vAMw3HZinvRMpsEE3PvLBCFxACRqord5RZ333tDn79MhghIcMAukKPv+PhSYtcK6p
WEH84vjyukzj7KBUyXRYJnMG8h9/rtEgDQC4oFcv8irdg5uMeGooB1PDyzgYYClwQ5KtF42bYL0B
FFFAt/uuMqCW+cMLBr3fcuY3T4J4oFFmlXqBUohEVLsaE5atVmFjZ7tpIBM+pAAbonjp+wiiPThZ
VGl9JGOZbXFodWsU8uM6HyRbNyD3HBDO7TvlvPzpaTIXC8knnkCuJs/vB29JWQ9F7q5kW9r7AlyN
IViGBgNX0JoNQD7KnxqC5l8wtOPnvyz6P5O8vyZ139XoPz4LnyKzZFhTvi/UuSq7KsBnk0NHV8OE
fxat1ENfLHNUy8yujYnXhWiLCMRiNFjH8RFUlXw/U/Pl1x/jx9LjtJ6xnKVAdunhDtBz05w6NbAo
srJfTSN6qDij64BMxTdHyEePlXBBT9v3FAYnrv+PX1xI7oHQzVCXEX5u6TCaNB6gj+5Bj0NrH4nv
Uwm7iE5W713o56eLC/lMgGvHKeDjM6FHZcak4ovfrzwNl+tg4Uu9iWver6uGeZEVbR50rWR7PWr+
Tp373Q7g/EsqHAYMHGhAreeK/hhPNjFm6DFVowfN1WCwMFLfPJJIMFYY7X5vqjgObAFfFbo8gmv9
Hob8d18elQl3Fdy9/Z/ucucgjYvHtl+hQ/xE4vrVNv6TdjGZDPlkOPV0XVX+/a8X06nUPvvSShGc
2T4M6VCrnD7TX/BrzFmYSDVkPewcO77LMgwV8nNpHn59lZ/Xj6QKhzllkiuKM/jHqwwWnSxIKtoV
EsI0mpVX4cDqu6DKvfccE/7mMeJavofI4nsKHeAzGAos0ClvOt7iMXoHEDgeGsrfnLTSqEEI8hjd
rhqCwUzo7Ees794Bv75vhR9vqARdBhpUhDfEwnOYt/MWKbDC2lXvsq9tXl+gKEGDu39xk2GLaefr
2mDWRGb9SKfijjjqZdJqDvnCwM2wfNMkMJEYZJ6F+XujV/7mKfzw0c42V9+V6Rgn+GiCqz2r1LXy
+s94NNtfP+y/OSZxC1D/EubieMJ5+ePTBuFIWviZtyvt2TvRdxtZu4+F27YgfAyrztHrlKSXcoIy
nuUJ5IVW/mfiudMZiY+AAxpFDdISdm4JnWmIl1ASYxHIpgbnyqhoMu57fvan2PvTs1ZIKwilgA3O
zS5IrYtyIiOuosVDMov7vjhx4UFyBfnl1zf150NfIvYriUHKiD/i/NDXHoy4Gz60K3cx7XZJxFNW
zyCTgCi0GXmPCkaCBvvra/7d1wNcgsOBu75Hz2fTqJZS3+quXXlmuE+UQn8xbT/3ntiDuvH119f6
u23LXOELKjiu5Imzbds4oGfGc9uuilkXUek0NgRLsgyTubZhajTQjT4bg6mXT3UyhaQx7CPrFqRT
fFuUD3BWPdsfwxQ7pOmbFkZL3qVCiD+cGodraKkimH6/zXgsF5TqLLJZvUHeegsFtfPOPf/bzeN9
P/8J4gDArR83D3hrMLpPq3bFbf0E4uAt4MzLmfb3hppHpHbXiF3gCfJvXgprVfseJPvd+el8TYO/
gUMKORb4tWfPAaIDkHC7pF2N3Tiv9OhcqJzUmzzW6arn1RrIz2rMs3wN8ysnsHAQcILU5WnkYPB0
37teUM00zD2hg7hx8i2cj0jU1tV7KvmfF6eSBHw3ZCT4kNQ9O2QIPN7ThROKwOU9ZIMr97Cr2Ag5
T8EyOlP46+X589GJUHKyw1UYDCjouWVmNzFAYbqgKwWmzNc8z+64W7vfRue99Pa7Nd6P9x+bHBeD
+S5He+bcfk5r8F5s7pEVxbwDpzBPC9S64Vx11zZBXpnFaF0n7VytYQW4twlTEVdk2hrw1gYCxkwl
XLB7U6BUVS5eUA+D6z55SWBAPtj2HMkETdObFszfwCtKGXBm28j0czS6gxcKYr8AU3inSXae2AhI
lDiE3mBQSUSEc7exAQ5vfIpzu9Kd34MGV5TQ8HRmxcXyCi3Mkx6SDDzSIl3/+qmdrxFcl6HwwxL5
XjGcR4FpqFLfpA24zSjcMEuqlDcWskCoEbw4yqbqvXhwnkz9cT1JXVS8KGDPbYQgpNMjgQpt1aIq
ONSa8Jsuif3o19/qPBScruJRKoF8Y/UjV/7xhCi8jJYZKZcVi0HRW0z6GVTFl94zFx0UCqpfyncu
+DePz0X96QskUzDkP5/DYc2USk7zecUSkTwZjP5ZgRn7ylr6hRZ5G5QjDBh17b3XhP/u5fbXvYBv
esrF3VNyCrrLT205LXsNbpddFQ2gXIPox2r3Pob0JMinzt2z0aw01w9y+Zb68q4i2RWmKV3EyLyW
unxi4PgGo0rfm0d8fhjgY6FAwdkooJX0/HNug4XyoauwB1eqAQoe28TbmThREMHO77lGnamvOce1
JEdHAmv4tH3OiTH57AwwUQFhsOdJEbboI0K/aiJPsAWs5yoHOsdI5C/0FTsM0Bco0ag4QWmuvTWW
B+hfU/b51+vvp1AtCEWQRCXIcQSfioYfFyAwG5znVk9w98y/ATgGkU6JMi8jZcGSZQBKL6ZqqA8+
zK/WI3TMAnrwpn8nY/hOrflxdSBRoNKjLic4MM9vzVA0LkyYnRFjYif3Kzfxcz5mVxNhwwY0rLd8
Gvz7EbnNyVNSJbetNvO2KJaoZCq9cWS7ywshL4Yxr7e2FdAUiSSpgsqp20Pj2XbtOUt9I5w2vTKL
w3e5t9CdqkDhr0lRPXN4QG1riMBeerOwDRRrajNAwQPcoWoAX4LsCSZnUEJyh3E7Y3msp2rTQL4b
srkpQbOr2M56+nMFfG1PAYWh60XtLdjR+JCDFynN6jVkQ4/N5Npb0CCrQIL4Dap1x49NzXWQjUV9
VXZwtEtVKVZpQ3WEZLSIo2SCEq7IG+/YSw1UBN0cebATzR9ygR7Bxghw0t9JXH4+axEYPQVJMLyw
MXDpLHlaGi29vGjH1QQbm6+yaOIHRuNqWy7kkUPw/U4+/N0r9cenj+tJ4sMTADzVn6hLZbZUEvKH
cYUBivHjQA0LygzSwlKQ+Es2Mh9yMts4ISsce+tP8fSpACPwPi1acUhE7X8bNaDxUlvn0JcdLBlB
KgTDtW3qDPNSThs7J7O9hUqbhapqsrCH9OiWYCYZ2mw1hSX3kG3+442FxYwMFGUjUNOfzjtnbmbN
BzWtINO954n3gHX5GSKDF2jGQXicEpSJ3bYR7iqZnXdQpZ8PeQ8bl3lEAVcj/jmrquDzrNByw26C
SBhEtja7blUmr6SxWDt+Gu8k0HmIiUXB3lk6CMin1XH2NAF6IIrgEyhMrDjL5lIa90kcA4aIod/N
1rmu8oByWe5YLfsUrvO+eca81s6HCMGKXYvWE1QtpVNexbysvlrIUj8lFTSXE8hhu6rj9npBZx4I
Uj54Bw2F7JP0QYZnZvxWDJbCTkF2Byi0i6OEEcEcNHHFPVDSpdr2QwmGKJy36mvb8OeK0iMRBd1i
9qp3gPqhhSCtfFhU+epWVYJ919c7FyK3T60oxctcK0gN6rq4hAmC3RVxK7aGs+a6hylciMxB3Y6z
Z47TSb8fxs1QliuDUbc7+BC121Rqdl8TdKqi8WQbhLi3rfhgntOe0I2O/QoE/wGtxco0Y5DhuH9K
y3p6AG6jVrmXsxazIessNI1O4DRYA19YGZfgRpRlW19kXdFdWWfGz3E91odYT8sYwJJ8eXXywXlF
nk3vu8nlr9w2A9S3Kkf0pB0rV7qn5tkWSkdLM9mbXA/FGl6dy470TnYFJch8Q8e4DkdI0wOnY+AT
91rTKGVCvKZsOLlZuSNRSSA5BvCg7Vi7UddUzbFNgCav86aKw3TW9pJDOxrxlCTNWhsoc8LYcZi/
meMe98KfuntQ41v4zyXEPC9jgaZpU8Iy/CT6PtKMmstugKQhb7PqRboNuMVp2q+hqxeRSnxYDEBx
EIy+6PWqrfNcBwaw7jNyCn6SlGRTkAqutxDnilUlEyic3brZz7nWW5Y1+Ve4jgzXcMfwwUFXJZq4
U3osSqv3s8eyjdAZeMbVokNJtBt2aAwf9ezqVWroZQq/wwE6kTyN+lH5aEZ20tlDYMLfbD+bDgGd
QDW9oOJNVrIHzLXJ+Cy90Gdts+nHGHJ7KMFrYEj+iF4Fo16O3N0tIEVJpWy2RFm10nnqhIkesw3m
bbo7WTbZBjLv4UhmP9unOpHbou2WW+KwFIqqUUFjkkzFvF9gOHwDbr4TLtyoi9yFVmvR2R3VOb1o
uKk2vWnJY6vc6gAKGYdmd47XXUtouSJZNextmzdRgx4iDJfUuLatFC/Z4DfbpfIsuoILvFjQiyw/
ZUO1ILxW82XsQIzAmAOPYFIqtofMHp3URazoLIdosb6DTUazW82s2Xu1UI/zCN1iG3N7CwYFeMJL
LZvLdkYnvB6L0IyzwB3p6REje5twAR52CaeOlW26aV9DJ3Osa9hHgBdPI6iLsk2XlUMfgJEk/QD6
D2ffz1Nz5L5u77BNngfRupEvTRE5yO03fcvETvWQzEOS4WwX3mfRwh1xDwaFgLFErJ7QYLe3Fh4m
Xwz48ziuJrk2ODRvc+DLoFSYPoK3szzOZeFfChGPl+2wiM+gTVRfVOXg0cWlhqIWFrvfn+nUwaMd
nA3vGGe2Rh3Xz/WBQmVjt6LP86grW5R+czb2l1DUoVuVQSl2T9EhuJ0rDOWlPlNhlpHmAFHMfOXk
5Uq5nb0e4LBwC3FfdoCFZb0eAeyvmYCu2GHSAbtJ+aElXB4aVMP7vNSvE9yKh6CPtRMSp3e3GM97
44O0efRMq1Ys8/V1hhL1ukpyeBkAawSBjkFQddXXi3s59QKy7YrWSBZ1zhXUeDTPSrRt3Us/42MX
+MX0UDnNyq+X5S6bND0KjfWLS7TATaHcwmRt4kZt27pQQJ1CcN9XaHeNwxijMMhgBLSKEeifC4HX
VmhiP7Oh1YfOTeEobqsKTfOpPrjCZJtSTgqz80qawScI0wHCCTfiqYahTQKhx1gdeT1A0xmP+6bo
diaVUAfCDHNdGd7sPcCJxywv5I2jIfuBA0RzO0i5vCxtl33yZ2++qVR6V0218+bDEhJnT8ZDYGj0
CJUmTHDAQQdvZBmuRdyldOckdJgvTZVB3GI6TeHOoo24MhrOOttlrCA2EtrslzJnax/KY0RnNMce
RgGO0cpCkcWiakhGu62qNrnJCs+qtejVEOEOT5i5OcD5LAJKq20kwR0Kpmb2x83gJ2Kd5jZBNxDt
XQuHiHHZmYWadQyR7o2BYT903I0PSxDdPhQW7BjwBfwrGNHUb5o69lORKgeX7sZpPVIbf3IdD9KW
FC5A66kb6ycNdFxA3eb49Sq1fF53qs3TYEp7degF+boMtVgNY7+GcwzUQWPT5PDVgYeFtvqTIlWx
yWJMq4QUAK49iDLTNcDx8QXGA/lrTsrsvjY2WZeVy/NQ2Yn1a0ww7TKc4s7y7MBGoIm8vJcQ6kIg
ueVQp1yC6rCblFvcoD9af1sqF26gXFQ0wP2aHnzrztfGGYGKJJMNK4+D1se0cfc0hTkg5FnDYYTQ
FQy/DcSy08qiPHmdFJTqI3ftQxwrs6wtddJjXHvuGyHZZyNGcZX0vP3qmAJJ6gCTiAcLRz3IprzZ
XhtqkdXkRoqHZWHoHtacHI3R+U7pgQF47O096iABMhd06wipxfOwEAVVFqYewfulxGFWhm2d3JF8
PKDegYOCdWiouuRQtPrG57C+UGOjLhyLzTomxN0BdZSwmYSmpt7Q3kGb28A3wOEWA0JJwTaETn2U
ogP5YvVSZo+iW55nWKuQNYJ0laDEOSUXmAS2Ae8KuzNN1X62bJ8gZ92WIGGh5EDNs2kh7yzgjhUH
AuOZqyBlDaKc27k4gj23RWgXFfoIuCfSXkPkn0JFecqC1JCkmzE1fFePcEuCEULZbKnN9hKf8RLp
SneNg7QIRC8eYWKAPKYt1MF3fZhY6PFmgvB2jdCtD7ZfDgSCxqiHbOZeI5XnUM5vxIB83ilGuh7T
YjtMfYkDFE6lKPO6YGDiUxWXqylFb2qAcBYBmX2Lsaa2nINoZAiopXAzWcHyy18bUI0CzBSEgVE9
PfkQCm6L08RFOxlckOfpI+5Q/rls0irIKxBbcimSY6MaZNdS7XI+wnOkZN1VD8uS3XACb9omtZ98
v8z2XZHgBGrj+ZGQoj/UMBHo67JeTQX0pnQidTR0toKlADRQwsp8B23gBvLzMXThcLUysOAwdo68
RN9jMxdhnizHHGY54UlUvOrA0u59ODnAise7kTGF9zW3pN7ZORvWELRXV/lk5mu2mK5ct61JjzPF
CcrRMLxpdQqjJJ+S4zLrK8S2wZ7uDDLYGflGiQHrq8kH/TYTfhkqHHQ33A7opRYlv8DEjuYWWmt1
IWn5JR6r+VAUAJLALPLlhT39grSwZwph2wBKV51QaCY8L0gzyMuhSW63OP2HQIyN3afwJQYulQwP
eJ/DiN21H9FtO6H2tH9NytdZZHxN+nyKaqza/ZDPyMjcON00XuEhT471BRu4jxPL4BkmcQMTvfJo
eUWPjoe1qZFjOAOrtnEXQxHeqSqImfLw8umL6zsQ+kN6d0xjd4k4ksEdnNTcByeuGwgEk/l2zGi2
c/ucXCdD3GxGRlDkwCTd8SMKJRoobNCV4/ik84VYWLlpWm9+8CcD9xhV61tP+6B1NFCohmJktQ5I
XfFLN6lyGKyVwiuC2sGqX1C4BUKJ5oAeSdYGap5d2J5lHjbPAJ7hHNKK5GtQUdNV4nZJHk5K8UjD
4OMNvldmikofpjAQ6sTwF3Ca3r+e4R+GpSPb+kWLIrkbndzsem1tvU7iSSYRIIvxpjMoskMNJ7Fj
08fTcayZXTfMMRhvMsc4pqBEL++HQjsXBUaLIdwvPhIAiO6BGQFLBL8mGjzQy2KOR09Kz97CEYq/
2rH85uiGe2vgwzAgsKSNWEYEzLXlZDqwUmZTbCaPywtAUc4+gcxyTfNK32aFPwS0wRDitPSrT+Xo
9CdnILjbnWI+TSukL0WGm7q0Mw7eXtQygksIcmREwZ3TmQSjTaoeKfaSbTvYfgBR5WZlC6c52lKF
1ck+Yu6JDQDEyI12JOZwoxc0wzZ2Vc6NWUM6KOOwg8PCaspcsR3TpF/5c2G+zFheEUkEX8fSEWuQ
H3v09nu4N6H+nJ1rXibdBjWCufhOpum9lq7ypZzHgMY1ea1t7Ucg1tJ9rHuDzlgqQwO8OUCBI9fd
AoYt3H9CDe+IqJs4kjrXphHR8fRK8qRdFwwPB2Yp+0bNR7T26ONinK+i0snjOLnZ57EnZL0MSfll
cErQO2AWk4deX91OxZDsO16nF5goi7Md/L4oNbMbcG+CEQVMhejd/6buzHbjRrZt+yv7B7jBIBls
Hi/J7NRZsmTZrhdC7tj3Pb/+DsrGucqUthI+wAHORT0VXC4myWA0a805pmOEMWrcRbqzsv6k1qRK
MWRXNhCyCrRVU3i9MwReoww1NndtN0IFcLuuUvZ1ldYEkVj9hUoVeTdJJ7gQkBB2odJVvigC1Q/t
io+1oeOkhQUUCiYrd6oazi9K61xTKF80L1oadCIUP/eycya4QUqMqLAoyR7FBhp2D9q8mJFrlmIc
Xdjw9SYds11DSeTaUamUNrq8EObYYdlt2N6Ges9TxCV+gIDeoPSfTSBL+vCZcM3xUFVKreEozRi/
BYlkVNiKSyV3WO8aiA7RwyKN6EJRRam65HFWN6Cjad9UrKfuYDfs7gqdg0DyEI5xcAiEGvoFJQkq
EPN92MbmxTyEjR/bTjivtdz+EOhi2BbgW0FNYhRG71vsnazE4qqqC35qttQ7KgP4s9i7b5JkTAPV
ta2gIrOvZ41KWmFdNWl3008cF1l2vMHRh+8hnXoix4OvjtZON3NmUglDsHcbksPrURlBnGtmpjcE
wRXOfMSfXTuivEycja6Uh2VpWLIN5cvUJIfWjH4W2MK90VgPcWOp+R2YzM20mC14v8HZNV11MLBT
e6SULA9DwV/Wo2Txukmoh1AQo6HSvOKs4rVDOvjlGNaUQeaFL9ZJNhUUhW2pLqjW55Ce47oiJHG1
IytjvLITqmMaEbxeYAcASoL5YW5AXKhWmm5UxbSuhQ6OQMbVlY5yfJPGDAUZiXljzyotjHi6LpIu
ZAbMPsLdQ4gc51Ckqo797rTTTPUTL+GpC5NHHtTjLNP9aDS7eTIvxz6vr2tWZMC3TVjVfow8PkAx
pztsUZbZkS5M0QI2izLdgvdoL4TGJmhBamwxU45ubUiFiBw9m2/tpZnujLgGHFkNhfLRkGnt1mGi
3SDYHn7GjilRRRefF3qUpWuk7Qhsm+KJ0yrTZja60AtAwO6SyTG+8z05brJO+zOD5dKUuta5FcUi
j+jZXVE4Hbo98zbITOzo4Eg+D0J/sBcNSBj0yRuJqM9F5fU5zrXYt8CGofcSy2XR1Nmm4m3uY7g8
XuxAXgOx0LIT0kcvg+XjadAK/tHa5ROwII6SnNpZRRMKLXPyg+IEhBwn/qRNSo8YM8Jtn3U/+iDZ
Mtsx5AwO19RWtVupDXhpwdRdAy6z73S7t2/iSJQ+aLNkjzYuvwkVcUg5Jd+sVe/ILUhMZH3I4sdg
nkuW71TedFGnXWdVmN2oQC/8rg63KjxIQJKhpz/HqAtNXptTk/NxjebelInxxRLTtBd96wHm4H/O
1gB1Xzd9c0al+lgmE10Dk6NLsIjlgho3/QNTp1omJ6vamn3d7g1Ny2+UOgmuuyhzvlllIzSElaUD
DzJSqKZlCAoaL6wLhZUiUs34U0eRBxKijYPiu0R9HruZMKsVUQCeCIs6G+IwDP1K7aMni5rIZc03
cWfxDi7DsS4uC1Wfbd9erPanY84Rl4sS2hJz1+2LZA4/WFY13kjW5B9Tkij3VaOnv4Iqn6+mLKy+
trmefuw6dRCupVLRsmoa9vMoxa4LcJUNaav5KcUaIG8Rg6cMpa83tc2nqDVfMELOD6KImx1ku+FT
SxL2HW+3U72uj6N9ADN0FyZqcoUMPIMzZVeXRZkE2YbzzuSy9cE1hRGD83lneL2cxsbTo3LxNS59
3WH3pZPVEMdYTxl1xwTpVmsg827MBFng0N04KYbXcJij2z5Q8vu8GZp9E0t2NXYa0rasEy2kfs75
aPoYi2IKtrUjqPKnopFP4QLQ1UVRCV8hn3hNYDmV5FLrmF4028q+OSs1BjcOCJsJ+9dDjXHNq/HK
AG7Kjcdi1sPPClsbq5ydjZ3WpeZSnFN8u64xiM0Ty0S+AACpOkt/jFudMpo1hffM8R+p6HmqwZGY
lj9bk/uU6iMbNbmtzXo36U2C4Ng+AFgyXdtuXEtEpC8Khgl83H8A+rJAlZNFB0T5paeoytSoosIN
J2ZZemJytHkf0enwJhT6vmKHFH1tvrk67R5juz7w6fbfm55iTZONrV9GEI1VpMBVWVMRDBQKA1Es
L1Ju3bVmKa8aoZS7yHLKzTJlnZ8NaXeIqGLD4SiDn2rAEt2RG7I1Fil/zhPgHdlPut+z0TPBpQNI
dIbLuCirq1UAeqBer3hKCMOrgeLQgs7EtxI5ReZF/L0LnYyVkkdHpY8SbHvfQ2hwKV8N11XIRAEZ
Tjykfe9s1F43N/MgQS6IAr+GaO0Mv1Krrijo2mQwTfZdTVnr6vnAPUfF+CmMCnGlQ9DwjTbpXHUu
gSkmmWTZHe3LuDUvcHxlADa17WzDCnRrtO07DYrjvTBEvhuMGVhHwq7QRQCd7CB3Ontj7LEo6F31
NWlK66lI4vRLI7r2kbraisKKZ9CpiRaVAE2m9kdAl+ASYph+mBTKxDM7niuMitUt2eDJrpjD29ku
El8v5ujx/UbTczLdcbtllZBxC6Zl0mM/FRmNdMLSSNXqjTBAFSttzXonnE9FSk0aplkRiOpe8qs+
0XP5yfLEpgUEmoVUT8/kk7lup8fQNndWzVE/U7NPAvL0RVtCyU3hnVJfk86Z3/xGJ1wyzyPo0E0a
vshIjrvOBhUmAJUp6s0yMT7N8eSsRrCIQwA87sxAqNWuM47Wlz8inQ+ppWlwCQLEuCZkDAaBhuiT
zVFzeP9Zvu6bSQslttBth+OgOM3p09WixqsX1huNkneL4oN+1F3AAdMt6sjwjSAN3JpQoHOCpLUj
dvIKEZrgkVhboCZyhOPHYeGj0ewurjdLKbILpwxqdzanIfGDyHqoEv0JefqnGT2xZzfJwBGBjbqk
YeB2tV3cZkuVoVqUT5Qe0mu6oPbNCPz5YNWz7i8K3bZ80Urks+rapGoEzYRJTD7Njl8N4luXirbF
Tq1iGlBD7Tu++psAu6QrKrGBd+vs8gXZnqQ9D4G3yL8r4Ol8K0uJkHXylHVhKTl2m+YD5RjAL8My
fG1SsfhNkPc7JSGTAF0PtOk4/2pjPQjdIRHm94Vvx+XTKy+NJTwXDP9KeYdfFN0o/Ue0DeZr5a4z
E142waTbVIqc/bGZd47qODdU4lPwlybVoNq0oofeVmKmm/RHLEwVp6Ak+Of9IfVKRoSwQiPtB7EN
LRysqsevduBPqrhXy0036+adGYDwNh19vH2+yv+Am+k/OYqPLE9vO5P/F3qd1mya/2x12jY/i+/R
v+5XU/DPpvjXU/HjX/+n6J6a7138/V9X/Gv70ge1/s9+26BwQUm8Q1idWLuQI655LH/8yFidsDIg
qUTGxHeh877/mKAUIf5NYQN5Gn8P4xF+jv9yQSmGg49ZmOZq8gCK/DceqGPJmC1WNStCJVTpNpVd
xuXxiErieaILE0YeQs32IdWt9EO3CPOJfSWmFZ0z/UKJ6oxEw1hn5P83RXFV5iUSylGBc3nbOZUy
Um8OMryTCdj/3q/7GyEJRfvWOFfLWtgqvKG5a7WPNY3YvOSA7WQ4jh7q4t6IU38Yv/bg7UpQZHnz
rdFqamSKu+pfggOeygNS9oPZ3xXtsB3I1EPh6MVU8tieCXuDNdFVaOU46bIxWmhhfUE5GQSuWm8S
IiCgyXZWc+arPVHOvr7d9SW8sFKwHy7RqnK71r19Hd/Ubu/SH/Y5s3qc9zf6XfbYUM70NNf5qzXo
9ZVPJoxxWhQ1mLhyYCJA0qfxQ8CuXCSbuoh/9ZPEYv7rxUdx+/slHlmhjuU+ry95IvcppTnluc4l
q0O72dabbefXbupmW7kL9uXBdPPt/fuXfDWGj0fTaRg2s/OIKYwrEtKxyT4QSLA9F/n85iUEoHaV
7xFqznrTL96gIBgEqq2SeJP1fbHjjSlvw7rGV/0IE/z9u3lONX71cby41sloyWRjIS7nWuFNUbjV
D3tXf2r202W5G78UN+HP8EL7YMSucVncRbuwc/UHMOTj5/d/xcma9/waMS8ASlgtT7ZmnPwKA6Y6
IWC4uFtlowvffhzQH1guyu+Kw2joxoKC25kP5Y2hc3TNk9Gac4BROy3lmnq6GeJ+V3QL2gcQGh7Y
0e2ZO3x9NYs9EoURlnRSlHUm7JfvFIWFkisZBwarVAxIldl0R3hMsE3nyPTJhNH3/dxSN1yqHAd/
1fo66KanuW76fVvrgArytv+A00j7oMR2+pO4EuOM8exk1DE9Wlg6mJ9t3gHK3pPnISBFMv/FZAfI
KPYaTTV9uL/Bpa7MyEgCJfbJ35BnpozjPcbqJcGgRGkD2ST/vAo7RrPhwOHLTQ98OWZWm/KwQNOw
f//pr7PAi0FOCY57YjPDnmpdGU9T57J5HJLYbue9CZWFHJwSFb2bmIV8aFS1+jCVs4VH9DkmozGt
mEQSM/j4/k94Phcc/QZWVzD0qzqR/S1+4+MBgFRi0AmKRr9lV/ZGisxxS6JL9gaiCErZtNOWsPon
MilQx7XTXCZRXG1hS8AkVroAeYGZngkQPHnhkn2dcADFcABzePOnQdNL6SBOwWu47XSsHEq81CjU
6vpgNPZPPbbGfRfZ5/K+nkOaXzyG9aKsw6a97llt/jl5DKVeJh1UQi46T/l9lffqNu6d9JOlQZeN
dHCGrhbNC83CwDZ9iWgJJqHeNiRVLANckJ7uypnncCIkRteMHUAyFlFM4JZDNn/8amiGReVYL/U2
whXkxfmcUggadK9Om2CrBvYPCvQcbeLSE+FM0olD2MWZ0cH+6uUIxZfOtKDCdH22CrLxPv4Jcglq
oTT1tCXkWkSeMRaCUZEBY0AHVkYfiYXRKHgjRYz2VbUE9wGAgycLE7K5dQrQI2401cG3M79qnZSO
XhbfpWSQAHBd/zlNDTPCkYSVWltViDpJMwvoq49JkcVoAdv8I830uHZVY6iI3gnn6TtsZOANmUXc
AW2tJrmFAJITqqRZCua3elk+xZoexv6ZX3kyta7LpGkaePcNXiRC6pNdpSOczhqtwqTcKQPqiE3+
RdB2gIYfmp4yzGILl7OlCRGqrkQxcqhnutKkFiFImrXeM8A4eEsnb/ni0t0Udv0Z38npt//8CzHU
oiFgE82Rbt2hvljQ01lvrV4V5r6A/pGRsITRkMa2thUNUoygqypgZRlKDBHo+zJuhh11NrSOyMO8
yIBuTc3j7zKmUfby1Bj6QNRxiQpHOxlxVa3T9ApVc09zBDoQBFmvmoRx5uWcjiCuggkFXQg5wRam
uhWK8OLO1U72cd6F1t5Zwp8qABJ/1Bs0C7Z6zmr5xkMW4AlwK61uAHxjp+tXW9foZNNgPzfJ99kB
bt7lIgK6joY3hpL7YFlO/dTrLZqvji5/mtC3k+jFUV2hCLQ4cp/5qk/qW+szhvag0bnj1g0soCeL
PtqCgHAFGewDRKg/JlrPd04vD2qYKV6ip+WOSb68zBAibQvIaZ+ISeoJK1i67TTGuV8FSn/ZmgMt
ImvAaN+MWKLSpc13XZkkH2uW440YlnOlpNfv7BlUgShKcm6i0nX8zjKWLxv9UrDvB2u5ArcPp5wK
zD4LKJ68/+2ug+zlBMMDshkbGGuY/5CLrduDF8MD7rhjwjd39mVl9A9UiMJkS+Vakn1CMJbXWFa+
0+DK7st5gTrbFISaee//BG29xulvwMSEh9HG9c5kd/wbZrNPUxrswb5ox/ozsrL0zphke0fgjp7S
wTMiFM5yBqHVyUH5UfApxW5l0GdbbBXWRLck3SeraEZAQyCkUEilOAaf6+6/EjQ0lUeag5Nuh27Q
sXk0yVMuE1nurVyqJJdZku6KKGV+5pzyalVbn62zcscoynG0Pz32dhFNCVps6+CLrG3ez5YXjITs
JX3db2SeFdu8spJNa9Eb7RosXCGtut37D/eNocSB2zbQVLC3e2W4N9vEWuyWD8CZrGFLnW7ZBUNm
XuZaqp95j+vnffIa2d3ZlGXXiZbUqOPXSECsaYeLquyjLJB+T4yNT6mh3SQzHsTJUCM3bfHgdPgY
zlz5jUHs8KjXAoqhU204meMym1A4QoCUfYE9cq+o8VNJuDHWwoXALnROPiloJBzWHSkdVfN3LrDn
OWbdvTnsoDW4KKfk37ipkPEuSXggY09eBf2s3hYj+FVFnKUin24YGVFHlzqZzqYuysmFCcMD36y9
r1WAYHRDsu3Mrs4f5BrxgxHvzBTxxhBii4qhB4eNhNSzrv4vpohcH1g++jQ8dKE9bOCJf0YpIrFC
jNWZK715e7Zl2ewDnRUGdHylIdK0zi4Ft8epxJcGjSzVir9aZGde6Hlg3Et1OUPKfX1zzH2Cx8oZ
iALVaaCsQVbXHPJI8YA51dbKnIbafR9uSZZx/u4MxFq0XopvEGyVwIx68vIUfWxGHTXbYcKL8sTb
yjaB6O+rmNwXd5SA321o8BzByLqD+3XmRl8/W42zhs2bhByAhfDk2U5Lljg5kYQH8gGKA2KlDDnt
MN001rp5jKvAV6clP7fvOt1Vc8/aiolZd/Z8oq/qjYmd0da1w0OdNwgspRk+ID5qOnanC2FK9TLm
5GApMnJrpGDTwdYCcZHNjlJTAizCr+UEEfH9GfHZEH48T1F7dUywOSvgkX7N8Shjpp4KIGbOvraJ
chtJWNuT5dJ7JqmNnsFE4rUIeXz8YvLgtMl8kUYc0cxQWe2EIAOJowzu8jSlx4QKYY8Krb+ok3H+
kgNx37SF2m7ySTcv4yCpbjPD7g9WkaaHrJgnglYSsjJm1PF0sfRr6vrZharHYpOMQ31BVjKARLuz
Du/f8ut3z6yoSYYdpwmHT/j4jkfQ5A1tL2c/9ZHfaDdLgypAfsFygz/O/etrrXsWtrUcB2AjnawC
WAgs4p2KEISMFV3XvYOIIlQxKpijiw7moV2yaPP+Jd9YaHXbQLdiC7gRkvX2+P7iTOuWsHPCQ5gE
PypBbprZRZO7zlcfFrJk9r0VQOADXOGTlGpdEW4RnHnEr49A/AQWAM5rWNfYSx3/hDKuk27RFOYR
u0SlZzpPCiwqn1RUbUOSQnJmxXs9bdGr5eHC6YFtYp1+zUWBYr0iIPRg4zq4EEpcXy+TNlxl0HTO
AKJfL65r08CkCcUWGoTbyeI6d3M/j1ERHSbbvAiJeSEyjCglA5jnruVpso0PgntTHU0fKew5IP1p
YZJZc61OMXWZktoaVYLjB2uyb1SGRYlZXUvbK+bYPtShHm1KR288xvuyb+dc+UawmdjYZbB8KErl
c2wOaI3eH2WvPyKD2hGwNESEgGbt9c9fLIN2lsh8ihxMhdqqaq9pgubYC3o8x9dNpKtEz6DPfP+a
64d5PFWt14QCQTvSEurp6kQo9dgi8YoPpp7FrBZJdM3OdTwzdl8PJkMA2WLLBtPLZsI+vrPesXul
qO34MCI52WRare31NYolWtTuTInzjcG0PkHKLNQaVWaI40s5jT4ao5UlB2IEEWgH8iFTzfSyDAJ1
LzhNecZQZldJpSKxLIz5+v3H+foj5UbZImqcCCl7PpfiX7xCnB59GthVgi+U+NUpqMttHUgyekr9
sAzWObT68wb/9PWxKaU4wvRL6fFk7AJeHfsZ/N0BOWPkj6a1AgwmxW+KAfNE0MfthRo2CfZJFfsJ
/tZ91HUD4U5Nse3UPnCTPo6/qT35sF1aWvu5I1eIXe2qJ3aqQ6mwXVii2t51ahLulKCYroNFoU9P
CfZJDt2dbrbdp/ef4RuTLQ+ROZZW5VqbOu0UhKmI2r5okwOdT4xKtplvbK2eXSil4S6x8MxHrXox
Tl3v2xN/OMXzOeTLc2nk9MESw8KaxrlRWqfghZVvMo8k1h46mvDeRIHbr7RJt92yFY8S094HpV6z
WaKpNPbSUjqwqtL+IsQw79TBjvZaWX8Frb9s2oi0xBYhi2eGUu5JusQfA+zVt9hiXxSCo6fVxP1d
gFLZ7RUFYJkxjD+T6evUoq/XrVDuaeCGZzYpb002JjIXdZ1y2Hqv+6oXI7XOqziJyJs9jAhztl0l
is1CutNGQY3sa22A2qYq5qf3X+1b8wDKB6Y2x0C5ra5//uKihkgIJ6NOcqhNshVVVOaUfCG6OpAF
z6xfb3yJVOIlc86K0XGegR8vLoVLuRcJ5t2DppQClo0aXvahmiHyn6Zdyqb8zPXemEg11uWVAsa9
8Uke35pTNivXhEErWmH6ugEYMZJ147//ANfv+WRYcgkWKgAdVJNP5xdlsapOCZcE5LA57KmUwOeN
V2luxtmbWE/nRtFGdKtRG5zZaL95f9TyLYYMSEpnfd4vnidyZJL1AG5ACrf7a9I0ysexdJrb9+/v
rbdGX4r9POOSCe1kbzeHPRpbqTCfTYTflqEaXM/zoOwVS0mRp7Tnwgzevh6SAY4t6/n+ZMmVAjT5
2PM8hzjZSLstt9CXQo8mmUH26rl25Ftvj50Gzc8VPKCfztapjgzQsbia1Yr8MhpxKcG5WvZTSsii
mK/NevoSKmG5+W88VDpifOVoM1QYt0evzqH308AcIOC50qIdScn4C0XWI7yclWsrRkj237geVM31
chAzTltxXV2gmB6i9CArkWHMzeDkJLy60aGsOZSjc+bTe2PJ13SKe5hB1q/idL3Qiwwqas0BiJon
wHCBZntq2Tt24E0PimqUG2cWJfVWJ9qPqnIuZeeNSY1NObwCGhPgn0435klQmKzBZnogU25kzZXT
zZQ0/0y92e3ff7BvX4mhA5AWXNFp/Suii00aX5QdxJAEGyI/V/ExfXNKqOmZz/2tRRgMkwEMiZK+
SevseNDMyTCJlhr0IVK76FuqL/Vhnmto2UuCntfsqwPxwvb1WC6Bx46o/YKx+uyxa73I6XTHDsBh
60jhFi7g8Y+oyL5FIDonBw7wgaeaLYurrgQEBDnLNrIGscmsnMgDm9TsBHWsF5p6xDAIqr2TK8Pu
/cevrxKpk98Dk5cer85pl0LVaR3ZUHTojPWikDdeC5y8VlT+yjtDfLBKEHE7JE6zse+q1PiRYROo
d6YRjFdTPcqvbVdht5hMcW8WU0NQ6ZpSSLyg9jlRrOFCjoP+OBtjCl656rJbghXjEBl5RFIiucbD
wU6/DtijqGz0H/pq6e0tzc78ZxAXI0LgapJfJ9x2NtNI4nN6hLxWLR9BYWQ3RZe15JArysfcMKpb
BRtMgn8h72Y3lQhVMYWwOyWR00QdHoege3CMFJ0/kMWQXBlRSBYhKt52zVNP+M8xIrW7PqkrNj/k
FpC2mrQ2F5Vd9h1Ikf2Y5zErbj714ze7mrNrW82izxCOzMirsEJdJuZIJAFkfdr0UV/mmh8CiseH
CU8DCTtQe7IlQGq1zIZNE07mjsYjvw1tJjzp2YjaDbHCzlM9l+0jendp+ULmA1zKtlPuO352RH0+
zIW/xLn4mqtFeN9PZWy7SkdQNvrqLr5XZFkpO3pu9uTiQyuxQCTyarSrn2OcPIaWYkmMeIX4UgOp
nvZkbxL9QLF9/FarNnpWNcAIQKEY7EiYWDrG5GqxPhCS06JcjkICBCjuEC7fswfz4smwiKglyvCz
nQ7pNyvSBnx6rDRfAU0QAQRMfv7qiM60Lmh+G/D1hti6qUhbfpJpHDiHBnPwQWmwGblJPvQ3S1e2
juvkY5G7TR03wa6Qpf09LvOJ15eViH0Usw+uncls7oN0JM+2QQIhiEwOFhxApI+x1CnJTBZq7Czk
ksa0T/ugtNMNfAlCf7NoKD7lejWVO2Dh3d6IyvLj2KTmYYkkZabEVK9tKauPlt1Q8A76muaDNQzD
XVUsNX2d1kk7Ugx68aCSOTzsG5LFrxa1UW9NXrrhpsGUFq6pKCnBHXiDo10Vq+G+N2t99oJ87m1f
tOZ1idT4e1GjTvY6A4YFABHAmcQNqKD3UzzWP6IlILTDWBbV9rU+rL5oYzV8C1vIIMjwrDqB4wy/
RZdx+dMxsu5el0v/tKgxxr6gxTVgQEThl4Rj8gFf1iy9FgvCN9mNpFUEU61WRLjaysgwjJABTrK5
7+vUXr3YKBK9gprjU9tGcw46MSqf0iQdk40iLOeLllrJLqYCSayvHVcQRuP1/5MlWY+jQxQGFt5S
fIPvJdJdME72LT2nUINVXBqJl3K28Z0uMh5jlLsXRT0nuJ5i0QdYGda43lgzin+ckSKra8N96EnJ
mMN4o2uZfgEnE11BLxBZM0BSXW4MVuUvFmG2kRs5FV+SAchj8Ho1aojNLnqiPbMIuqU7zktGOywx
s9tcBwZZJuFcuPpkhT7TQPO9bKf8M7J+45CXDtg7NULf6RbB0B4c4BaPS1oMPyAN52i64nAIPRGD
6fDaVOBfXSDsIC6Lsv4rkdFO6ukoP/4JsT43rjYudo2nFarWmPTd44hHcPbA/9YGnsiMSAt+d5T7
EcJTg4oyUaoHp0+6x7aI8ptsrIPctetmQuCZd/IjVmGdkzfRoBx4i2a6jYyxeojbauSF9gzdbd8Q
NBeBDvihBhx+3AVsyS0ICqg2ypB0hd82AwnhOP/iWyZwcnkXqS8DY20On2A/4ydk6A30RIYuvQI/
N30bgiL6Zs1i1MiFQG/iBo3qDL6eLs7HuYUHgY+GZtIlpyP9IeutiZTUER4ldPwWwihf3gS2Yu6J
ezGs7C6HEvtdVsllt8SfVYyepKikKHo40PSwAFOrqVS/ItkORH66kLmB4m10swHDqs9YKKPbKjLU
bU7PstiX2jJgrlUiC3BNril3/aKbCca3BQcuGacfHXtwvo08zIcwb69y6Xzm6JgkawwHDCBAbjay
2KK/UnUVB3LCAP5a9UMFECllbKkZOegccrXZ8ACeBAsWpV6LN30axw9JpodfU1FHQItzKH2UpHhP
SzoHF0s4EPccK3wsLnWd8ldpBBrG6g5TSI428lPfZqQgZAN5066YCX33HYWsUneFH7EItRKPpr7o
8qM99+Uum9bE3Do1GNuTArur6DulASfvNHhrCK5mMEVphtW96Aj5deBujF2EdXNuCrzw0mJ/teTt
YLlTHXWR1yNgKt3UGUHsqPbkHLq2FF8HQlAwpowAPExR5cIrQ2W8ZDBDmrZ0SBzQSsaq8s2yI54n
08vupiMjjPWrMMuveV23Hyo2iL2n6auB2IyoOnsaniNi1KsQQahWD+KLEkn72q4Wp/x9jvwrRf7/
b8khlLde7NfWiLA/KSG/I7zux58/fh5FeD3/hd+Sec34N/J2TnjIMi1CFdYzyW/JvFD/TSMBewta
CHpJ6Aj/SzJvOv9WSbwwES3Qv0PVyX78T26IlP+GnofixUbQCkWXFs9f5IYcnwtR3fMDKDFR+oUt
qdLTP97m9hk5oM7ICqfA0Nh0VW/dZanV+ka0aHtjDcHBg8wExMTTK2dO3Mdnit/Xpn/PoRS8pUUd
6/jaGhHsDMtKehZufzfXjOo6HtrYt6kInTlTvH0pxGargsvkiR5fimpbJLSlkJ49GkxY6bQgg8TF
rABRdl+8+tvfR4SXovHjasXvu0J+SFPBYkfON3R8KbI900YnRJi1JzIuxh6XjVEb8xlV4VvvzdFx
ZBm0Y1SgF8dXgfZCO6jCCF4hm9t3OoyyYVari544+EOg2UPpTm2jb4o+mcSZOzyu3/25w1XMuBp3
6CufHOr7WjOzBGyFVysgYt3eaIpDrmaQGHJd8coxXqUgdn/mqP3WK3R4e2uZa+32nowWDP/V2Jhc
Ne6y2QvBVnp1Hxf7qknbMz2D41P98w3S2EWQiISV7/NUhG93Ip5Fbhperc3RSmA0qV0saX1nNunk
Q8Ab/Aj35QZYFkXpqtU3fz2EGDjrhLCWbKR28nI5RSTCzni5A8SBSw0lrenxMjt55jrHJajf90lK
A4BR0KK0zk+uM6j95IRJIj19yaBidTrWU9tsr6oiaqCZR/ZfFRH+XM+gDYMkHynqqZTSJiom6BPL
8FJKGnt2vQMBGeb8CWxScmaMvjFakEIi+cJYZprsyo6/j8yg5VfZufTwun3PmsrahXbW3XFsPNcT
fmuw6FyI+qRKb/R0XAZD4rSNhH2GM73aWHoiYs/MQ3GNfAqK46ROSABlFT2qaQBhcFDPgavf+ByB
R9MNpAQE4OxURmspBbVtDbs2NTblwaHzQkRTNB+apcZfP8MB8zWrUM98jm9MQAxRQX1bWkRKntYj
ymkGS6bxgEscgtAbysjLMWBsw2lULtIKPUHfOHJb9XHz6/2v461Xi1yYOUBYrKqn0tLZSOoeKQ3A
yD79nIle7pYslX6VQqt8/0pv3iPlLlCxSPzZFx8PIoHvvCUnkOOfyTaoq+vhMHTz/KtqB/MayVt8
O2TAQ3GIGsa5ZeSNu2T20ckhQl9Cj/pkuotjKH1qJQ2viGABtFqcEMjjpJtYYOJ+/zZP2tDP3yW6
eUpt1tq+JBTo+D5b8gBSoXKtsLEj36kp0EIHxUYwa6iU5uwqC2JQNm1t3ut5CbQ/sX4oqNrPTLsn
hb8/v4PnDFmK2QGvyPHvoBA3DBzxDSSNE8M5iD4NVuFs4igEWVLVKmEyMvdwR/2TjHm9VXr15/tP
4o0JkT0aP2SVizL3ry/lZacBYmeoRoaBSIaDPlv49FJP+2hrGlOBzLuJzgywt14yihUM3+sOERna
8fUoVziDIUcGWDnVWzWudF+VnKNDVbF/b7txp76d1frGNIVTkc8VCfO64zu5NdIiGlUGueFlQRZ6
pbW2/AwUwffm2DcHgoRNkMtD9ROARvahGXL59xMyph8KqWuxHOHoyXjGWFxEIgNGZobIsQY2yq5c
zOZCOlHy97eKD5WNMdkedAFO3Q5ATIaCWjs5DyxBH2ZDh+yyojWTMWq3WUjhBDlRCEgYHmuVQkh6
fxC9sQF8eflTWRjJCPRRZgUubrMO2RA2Td3Of45R//F9Hg/V5606PktM8eTJ8G/yZOio5jxW0axX
myKD76ljcvpsWfRPoa8EmyBFd/D+XR0P1T/XgzfDCkOyE3KN46GqY/KlQMsKZ/dps9OyMdynUQzn
00rOLS3HQ/X5UogCaN6glkS7eCpGUbUwUBOLiDK1alU3IT1pCzTyKa2w8baDKi5xsJVUBvrQj9hj
n5kNj5fTP1dnYUPSbHLKWk9+L+cApRdqC14USLcUHTMRVayU7upFr5IpFWej2DSy1c8chd666HpC
ZNTS+KftcXxR0YfKrAkUdqNIctR0Y7ZRWyPZOOqS/rLsJL2zlv6cEfR4eXu+U1QxKxmDXCdaxyd7
JKLdEjtNq2aj1JBJ07iU+7ia/y9n57kjN5K06ysiQG/+FllV3a1uea1G+kNoNDP03iV59d+T2oOz
IosoomexRoAwG5XJNJERr7F9tVmcRGrGCdTr9OESLbVxMMk7q9djZ9JpJWkCliN/2m8H7YAI+oz+
eHuGvUEfWVGi5772PF8dHY36w6IeXC17QwXhK3NBBgwpZR3PiZEU1fWpPWvqgIxYEjlPjjU1cFJs
+zmvcqrGvaG0H2s8og/O+N2hSn4Tb1wS321LMo/xr0bvvT3PzpS+ccrGOgGEEf8Z+BESPn40tb/g
cf/rXP33s2ItyuGGuiEHvtxev82tiisAiu1me65rA+ZHYaNDblMoPUXWUn+pHERCfZQtVMQBTS/+
Oy5d730acpsboTHD+ADCdPC1NwnGf3+ShAgZ8AVoWHqbyydTRJ4sCx5bTjF9YX8hqRRRZIhSC9qD
p2cn0er2cxoZGF6qreCknoyLa8bDwc2wc4hhsAIYFIYgOgHbSwjBImdpC6s7Y5c6v6eBZfiIifyg
RewcAAvXl8B/RwwmlaoOvDHyic1xqXilGkML7c9F5HgvCAhW1zGs+z/uH8p7a0sCkGE/wKnlBbL+
1EjwmvFMne+Mi1mBdKSXX3J11r6ogz0EQi3T12Wl/29YUkFEyuqAltfXAfswxkxcbfqzaGF4INEr
nqAcTo8TXuLX14+Nlif/coHtsZbXoRrkP5GMxIcrz5vmTDelRGGdzqEZDV4QzX1zuR9vb21IsLz0
pbBB+G6OJDigxVSBKTs3LVLPA/TDh9rG5SDUw+zgSNg7jUj4bBOkHutjCzUxBdLiHXKW576y9aCz
lvJz1bnZu9ykA5ORqvupJmXVexEeqa78KuhtTwfgGBCvcC7khbzZigsSzDYS+R16vLb72HkLZrkJ
APHZQaJaV5ThczJ34c85iTu4LounPvQRPmgKzBa6N2EevutjtfMLETku3jd6gUKfgm+GqfWtb+d0
NQ8Sj51sgPcXqH6oBZALtnZToQSE6d7Qnacy0148V6Cdq2rvPVTR34lIDO/URDF+0PwsL0jdHfEa
dk5TDyS9JO5aYGRYi+tlmNN4poaJ9roTZ8opj4fQPo9NakUBWso2BMqlQztACTvvR92id9sNQw8b
1Ezdq5eX7ZfUWoz/3F+pm3eS3IVcnjy5ZTZPurClBJl1jSCck0HrdMP+4sSDi0ak0z+pmItc9AS7
vimZMLPPdOTba2zA3sdKlHy7/ytuF7G8waHGwmihhr0FSIxmbUxehb+ZYzmoAjaZ5zNRxlXvBuWp
Ac/8sKCMSNcEvOf9yLvjl5wdXLUBvZCnrb/JQiXFMQeF0NhW4jvSLVeuLRVV6Dqq/3Ho9yPTOUVv
hBfW8ZlqsPTO06aDA+r2wADaByMKzrkFPF/dHL6xE2pLVc4VGqE1kPFcB5UhtPSdM1fz4/0R74fi
JIUgxRxuFyGbuap6LE/QycXMtMUN+Rx2bRejHBPbB/tt77sirEnyLZGwYO7WkztlmWWkBp5j8G67
5YSuLlp1BviA0xy6y8+lQDkDLixwXx0hgaPz6Xa3U9UBO63xbclB3M0FI5Ayw3Ekrs9o6OtvQhvx
X1rzNMONomQ9h+DxWlh4mQuWykTd7v48y4WzPhzh8fDkoOLy607d5P4peGmn13P81gYXeZJ6nEiS
Ylt/s9DSfoB99vrkEJkrm34OM013YvtUHeexh3qhQMa22+ghaZTRR1jd0lDuEcubJNLEEaFPrsrN
EMl/VNi3HKgg/TefN6RBiBavV5zRyK8hMoK6n9PCoVDXhQg0UAIevSz7FzsWXhK3HQxqaLBbqvJY
1amr40F2dvo+vCKvl70IFLovwvLaD4o1OE+NB8khmKKxC9Kqz95Ccpn+uv91d3YRFx5AUoq1NBK2
1Z3OxQ0YIdnq3Jqj9uesjcXVcERx0a22/XI/1M5C4pqmB0R7jeLhL5m/33LwRUVuQUVxAU3RIfq7
073yqQyxazd6JL6tLl2ag/LK3pkoU01eN7LKc8P163K9ilBSbPDg0UEOoG4eIrseZp9DSwnnk4p2
4PeGs7SWyu/mtbPssEdXIXTy8/2h78yytE/0AFpTuoSMtz4/+JtRyS0k+zi7PeFDOqQLJgCxG2FD
dfF+sN15RpCMO4YiGlfROtjiGmNTDSMi19AHXnCZMt4v9mQ98Bv+zHThHdx5cnNsNo/hYJADOYkN
e+sR6SxhMkKHOlelNj9M0ByDHFDoh/uD2jmBqekQQ77LqW9vBpVWowIjHDn2AUqJP/dG9gTWo/MX
8AGLb0z83SkVQ449hxun/2LlkgBzONB6Qrlkc6uVAHYBWTlk3EYIEKNORn/EUFv6hAjtaqNYax8s
3Z0TiQRCtjEptLN4t8PtR5SDjZDKklMAJOpLDFliZ/qW1+FfajcCRoxGRX/9KmVX4glvUmy2AEut
Fw7SJ4tazNT+aidBZy3z3Lf9tJQfaxMqxf3PubNGWZgwcLG6o4+wrdQZdYdaO3AZekNl5mMsqoFY
KpQ3WuIWmGFV5UGysHOFAtKFC4QOEBWlbUOKb+WkrgvyUk/jGiwPe4LnKBC5BI8gPEKqCY3btuKO
6UNxXubZOShm7f8ANJHoT8t1JCfkt8PPGp2YO4wfMCxh+b0N8+FZb3jJuGhnPtceel+WcPFXAQj4
R9rqX18/3dhbU/2gg0qOsomOY1uqTkPXnUkullMfug2YzJqe9Djq4omzvrjeD3j7RJCMK4N9SoWH
P7hyPn4br1NQYrOs3EOXOnMekqxG7kwI3IgU8blEAf9xjAfk+RYFJ2mlSP8zD0riwzKog0aBxHn/
19wcUfwYGrrSxRbllRtSsppN0FLN3guSZupfWpFaweyG5uX1UXgoSgcdyZfY8iZDLyvnDHufwHDy
5ZIi8nJqsOp5uB/lZuegD8oVSqOUrgF0ms1VUjFGfYl0Paj6SZxcXJvbInSuCFqjmRjDhL0f7ubm
AsoPcQ5SJm0KZm9z9NWRw/EGMytovaj8NrE7vrhz5/hTkxx1FndCkezBypGJtgpOZL1kPFEgoOHO
OthnDJtOtZIgGWakUdn7sLrmI12s24nkM1myX4tsLQnYpsFnta7Li9DEV2y2/1SKcDxb01xf8Mem
A1JMysFE3hwARKJ9Jt/sFFI4hdajw0Q5MhZH6LRd4jhISrt5m6Zl/06drPFFrbruCeRPEQcYgy0P
Y9sq5tGWlBFWF7UcK58RTQALMshW+cWpq9pKTJylRg7Zzo807PF8JxTm13h0h9QvzNb4aqYLgppV
0YwZaKB0JicWWoEcdiaBnPfXlrv3g3hRQUoBBEYNcj0lU90s2HAWRuB2ivndrQGvtn3UvNdxYpiV
bvkEjKT/OxaadVBr2vn0ZKJAfhEH5H+2cKSiszuFzrUKOz+Zn6bcgMmsRj1QeEO5pEtnH5w/t7Ve
jn0EJ+BPIkdFY3NzGnogOwcIKEtAMY2yCZ4ApBDF0sb0ivKhAxJt1bwuRTjpYzDT6KFaAhoHHRNj
kVqtOjW++3O/s9n4RUBB0CDUIeps9vWsDXpRckpjpwOfo2qQaKlxvD2zy/uDULdpuMTTcNVLTSYe
OtvvrOul1kaqOwcG7blz6sZYBVdYls2jiSKOR1FvVEb4jss0B4CgETOdu+71n5wMVarfSXjWzRcY
FbV0xhJfI3gOzWMVagBAQjM51w3vatwjooNcame7U0+kZ4++JtnuFkaE3eqU2BA6oB7G2BBZcfOi
KY3y1Lml8rfWGUZzNhWv+QBQREz+QnprHkz7ziIHtSBTHurSFOmM9e5Kw4Sa6sIipzCWPelqr59E
2C1fSqEvf8MVxCv2/pLaGzIvDkoUlGPQl9os8gj8m5dyBNKuL9z0YwZpHxEXBe8Vxbaa1qcb5Da4
8hTQA7pF094n1Fi/v/o38AThFsE7HfHJrdRHnFpABdxYxfRgSS9qvvTLaW5z+1pDkbLwmnLaT3jx
hVck9iBVzPG/uC9JNNCb5JkAtmA7CWaetsAT2yWYpgELMegjSMxFOL0Z8XTwztvJsX5pvUngGOeL
sc0pBSZLmVe7ZiAwIoqCrF6M88T6f3bjNjxFaeZ860qjDdxYcR+Qu8lNci3Neju3ThtMVh8fsO1v
z3OuNYPSo2Te8sfNjYpfIXxrenkI+UT1S5TY4oHMtj0hrps/lWVXIzmK0B5V6qOpuE3wKE5R9+WC
o52G+Nt6rWNYKyzhCSvALTV5cHJrfFLYlgeA2dsdRRokwcdydUn9yHWUZKbHXSemFbC19E9u1OhX
1MbMIDUaM8gyDpGDLXx7SBOO1FWqgwN53HZolbgD82xEdjAuWRGUoVjOhoHNJV+6vtzfOLuhaJlR
60OTlmxvPTZ8vlzFzUu86XLQ8+7gsm+62PFdeCYHR+PuNJKBcCh5BtAJ+TF/exosEYq3WoxiWJUZ
z2JIowsOSMZ5dHEsgAWfHITbW5Xkd+CBJU+a6sE6nIrREm6FvPJ0LNo+gwrGvRpYtd/rXfqxXpT4
VGhGeK3s8kizZXegqCJy/VGiBha4jrxgk1kaIzIpeFO3/lhjOSqmWH0p+y5/oHNy1JfZjUdnRjVQ
ObrtqmuoocwRpbDAo8n5gPVd8dmLLN53eVg+2knd/nV/zdwe+NTW5GYH2qPTEJIz/9uHTAuIMlpG
vMlmAvXIgGM/W+3ztBTmJcKb54ShnY0LhYduAw2HgyW7N1xaoFS6OO+plWy2Yy/wu8lyplevZw+v
Icu4gmvC3Kn3zKcFduLBeSs/1zp/hmqPgqcu+f7AcDbrtp6nzIzG1sYOKW1fcrrZn5TONsgfe0Q6
ut65RHZ0lCPvBuVJZ1MZpDe/rXsZC1BVy8X9D9il+eRFGOPEKQlU7c7IbiIVe8UxUj+Y2b0P6/C8
5O3O6w9Zj/WH1URqeM1UWkHnhlXrD1qCSBrgFBMe62j/g21yMfoqPDJQMkmpnswWd4z7a2vv44IC
pFoqvQRuOt19DMOzj3EIUsPeesKtejwvmhJCrkLQdBj6o9fRXjzqUbzMuEaoh29OCU+4eV5QYgwU
3Zh/qshKXoB8Vt8gcDUG/NUq+/P+AHcOXClAh0YptQL7RnE+y9W6KgbDCKZOM7gY5+RikfaeUd77
eT/SztAoGSBqzz6BQ73tbqR9VuRatUAyA2udduWParGSc5KkBYaR9lEffycawGvJvEd1wwOCvV47
VZYrAmMtJ1AHg3qWQVnCGRCYbzLRBl0fjwdJx208TiApaM4IqR1s5cfaJowLnFKjs5i1/ALXK/Gn
FDP1AiNEX4TjeJAE/AKFro8BdITAltB6p5TobFn/dT66iwG57tyWs/5TmIn700Ug9kMxjepbOI7m
9yKvx/dxjPBfUkNNRUTOiy+4Vk/PdCNUeg1l5+du6H4lgeXNe/9ry1No+/N44ZiQp0jG+RLr+few
4ta1Mg4DW8/RZ2552OlzfqQgtTfr7BSTs5+LnJx/HaWrcCCP0zkMknSqrnVXJY9ohH0uHK977JX+
YAXfHoJ05bhgPKloB3pI/prfLhqD9h+ZYxcGmehGH50+z/fCyjipUYkxr+UUZxhbR2DS2w1KWYi8
ga/MBcfuWQc1jbRLY3uJzqaaY762FLGfZpF5Ic046tjsjA+PFp0URUp+kzqvQ1Wjt4AiRa8hzWPx
hPimczJt7IiWHDfdbFKbNyjHH90sO+OTMhkcPzAkJCp4HTQVsaDxZmO9OVugXNRi8KPJGT4Vfd+/
toUsr0yaX/ov3h4yJOtQOAB0eoqFExW2oc9PdWg3ELxhDJyHnHv9YnvJP/d3wd4ulbY6YFN4DvKH
zTbg+WdP01QmZ6cU1d+1PbbvpmkZcn+0LIQGYNJzW5tz7AtXb3+qQ4k8eYnNezBByz/1PfeNN5nD
lzmaEDUEbnOQlW6EqsGrMCdURYDUslVVap7rOany3AgjocRnMc55dWo1I3lK9Fp5lyaWmvrdhDh5
Igr9/TLpeMi2U/LSmWVybZpOf2mMan7npV4kvVitB6G2ePmlJWIUuhKX33RLMfQTqQM9zUYRByfM
Rvb710+XnTBoEdTV6YZttmNtAvIpkDg+D2r5qapVBFAa5LwhTMV+6YAIiouuv2ZDrZ8mJ+uvCjcr
NAVcPPNSj85gR+qD2bw5jjjwYBXSGKSjzn9vMlEJGSuneJFGg06MvWDWjSeMgZr3mdcZHy01LC73
19deQPYMtwBdLFnhWX+9sEd0EDqz6VOPNx90pGCe6kEXGJ2VFcIzcXa9H+9ms8J6IwxoXapoyL/I
v//tBETJfzCtEEKVmUzTpYG4AkwBXMIyIQdyP9TO0EiniQIxAUUrdTOXZL5KiqWi6Y9TY7WnjnLR
P95S5Z+QcJnwTfG6g4A7Y8PugAcEb11AodvUS+Ed1hV1Y/o4h7pnaFp5YNC19k1zGD7eH9tNYksE
adMldbPojm8buYjxtlSiIFzgVw+wYuEZrc0lrraFs5wmFy/MvJirj7GujIEbFUfg8ts6MPGlUjZv
CBYq8PL1Z4yVEA8AG+NFG0oPwjBD9MZb+vZiWH33sVYUQ5zZO2F3SbRJ++x10/ySOXXzEGXh5N+f
ChlqlSfInwKgB0IlFQ362uufUoOA0JwI7kuke4Xf1JoTlF3ZvX5jSsE3F6NESU/bMrbUJh7xcq1M
HzT/eBk8jMoVcIsntx69IKuMozfh7qh4pEmtMlbUloY7Qw9xhBhMH6tZHXnLqHwemvFIXO7mvpZz
x2tBAtw4Bbc5pzbRccM41fQ5Z8O/3AII1FT2JYUZWiaKD17efD8DNzrgN+/tTMnh0agpwFE3NwXW
lLRPM2fH8BOkaf7o9LIQJ8uucW43Gyy/eqM9qgrtR2SvUNWjlL3F2GG+NtqaA22nGRfaixlEiDme
YDUaGFj0adi/elEi0UytBJwMBRNq9etFWehOtugl8fRBV67Q7fpHmo3W5f7Sv/18RKHDCFbFI+Pa
cmlML4xiitNwoZYoe6e3WO4YrTe/tWlvln7pNc4/ldpZBxjC27kk2zJ4FrETOH62EpY8f9jTA1vB
hEz4MCD1+mCqk3tO0K15Y7m5OBil3MDrDU48XKpJuxwua2tzZdB2LzC18sBN92Z5Nh1RPg6Izp49
TZAVhRRLKxT2Tmj/HNHado45QkMrceWXBKu3OVvmyFQmoNSGb+lZGET95Piit/Rz2zlFMEtNpkgb
WwwSxBRgGywuiq0YH1UL9O79L317taA5i+yTQ+uJvbo9b/sRsKudcsgp2pidw6aJfVXrnSfbmo/S
6b3Py7ICjE1GJzUF10u3Q6pLwV6Q83TorcCpDYH416w86JaDPHTXHyFtd+PhFgLzn8rmL22N3zOC
Ljc0BHvwbDdZWOdIKZjAwc6fB74q/NhuPnj37k2ldJUBXgwoibRnPb7BnmzeCUg4YLWBGoya5sEc
Yw8waPpRZ/72EDfkm0Ta9sADBeywDpV0CrbeJaFaJxrOHskcVsjuEcRqbwIBLlA5JI2lLLzZH9E0
RzGyqpY/wfA9hXGOoZM5h34bpn86o6MdHG17hw4IJABWdIaYRPlzfsvglr6IU2Xie3Ui1a55ViJq
pLbdU+WU0XnUIg99M+2INbgXlHsKASDJFqEdtQ6q1TOdXwdvdcSZem553RxedChuf3JoWC8KmnLW
SWSq+OP+tpMfaHv0/PKWgd0FXXvL3EPCZfYyoF/+nMxxkGNcj/Jak1w1xfM+87zFElMpvQCz4enD
/ch7H5XSLGkNd6RUZ18P2BBdWdlI6PpuXjeXzuwbRK+q5OpFfX8aOmMM7sfbCBPzFiJVpsuLdIOG
xQy4lXXAMrfUzFYjtmHnTYgDYm0OSzIa3L8ml2duoBe5XiIKEiIeZhuRhaBgkZRvVTFWf2hhmYpT
w3Nm8jk7upQiL47upzjpuwkDoGocT16cT5PvAsj7im+89k9Ojbn3y0Yvugcw/lkHM7GsR3/WmoU+
s2JnH91EM6MTNX9gG1a6DHhMLmN9AGm4zaQl0IhqKY8RFtcWUdZXMT3rBVZ4I2AGxZltnwwv789J
FEMQbYbSnz278XWqc6e8L4+wQr8Yp5slBpSPCg0KPeyp7e71jM6rrdA10HpRk2+zYfb0cexW/Tnl
Whf5Q9oOn3oNMCreihliZkVi6DjEzjZ+4H1i/lG5ZkRrHEs365r1Q/jeSoYmPOmUs0Ekt3mz+Fnt
oKpZWA0id/RboB7FxXSUi+wcq/SDATv9kjXgUbBeP+m8FFbcktM5ionAvDfnnyahRCce4PP5/lrd
C2XRJgaOQKMPwM06lJEPdY0ymMHqAXPJ96M/o3ULN0beHxRld84dSQ36/6E2l2Fp1lgLJIzKsgbt
zajX+R/IAer2ifdfnJ+As4oHYVVHTh+7YVEHh3xCXYLUbj1C00T70UwYYU7XLT+1tYWQejoNVXJS
66H+A3NN5RyarXt59czSMqW6RbWJTGPbfo7drhQxv8dXW6N4yABDA9l1m+dQV3/+i0joZfGM4eTm
xFmPMKMa5S1zZrLARQEaWDgXz2xw97DMzPt6P9bONcyt+L9Ym2RclBWi9QNpctzl6qcRFZzvtWxG
34+ysyrhXgDTx9Djl53TekSmWrlIJtZoemhRA4S78T4OlV4+JVV4xJHaC6XxkVDqBv4FEm4dKhUi
YTdT2Ri0qH8XITV9NpMOslRe/nV/UDsLkZSC5gdtO16IW7mDsXDEpMch75i5BeyEiMVFcXGLz+ox
Qu280T5ixWl9ux9073uBaZPrgkYWz9/18BJ38Jxq5Hvlc8FSTEYUO3UQ8/ej7E0iL2tyCeqXfLPN
KUK1dLDnhqF1bat/i9ry77rUnY92k/2Lpc5QyE+kgxIUg/VwDGcEmDoKw6/iMXmprIabRI8Q6l8Q
rXx8/aDIpBE25ijm6bKJVUupiNyD+RzrUx9YKnC7fqCGWc3zEYV37yuRR6Pngloy761NqHjWJquZ
OBq1LsXfs4riq9OHRwjHvQUoGbvwrJkl1vx68mrMDyYbKQzf6ds/Z7wEzxQplos5oRUDRAbhRnus
H+5P4u7IZD2UvF0+OzcjsxVvNmt3oDxBefS5HDpeW2HuhEdmEPtj+18cuUJ/y6TlrQNpnTjGBEcL
C7P6pJvNAOwHFepl8fKnvDa9g8rh3rKH+gdsBcwwGg2boNBaIjsvF4J2UE1PYdglX7Mxrv6Iiqw5
YpTvzSRPE+o8lmeRvW/eCrgvdumgsvTjtEDw1Cpbv4xU/eBFtx+FVSKpLVD/5Tz/No+zOxaTbncU
d4qxf/KaFJy+ngn//qrY+1qSWIYRKxhQFuQ6SoWrV5H06JWCXkqe0ZzJ/T5P2qCc4wSKsPtm8sJ/
7oe8HRhVFp26DsBHGyGhbZ1M6/Vam1j8Oa+EwLNq+6M2Gu7n+1FuHzmyliNddGQ7GLbremBdMepx
DMEWComTX+PaNh/GpGs/lE1Y+xH41hMtS4R4q3Q4/4vI6GNSSua0gjG2joxWRD2BJ+fDuWXx3lCM
5Cto5uFN1TftYzNW7js2hXippkN7ottdQCVJVh4lghYqlpz535YM1c0uj9l9ELAm+aqx3BPicdpD
kSfDwWly+5KToQBxwg/6VTRbh9KSyEawR4aq7NY3vMTzQ67QQKT9z1kJj1Bie+E4Lz04eojosh3W
4XorpRe6sL+zcYBrBRgvsGNUzjWI/l+yoVAOarl7a1QeJZIQSSayxUQnGhJBU8T7xYk67eShoB+U
Sqgf3Gu3mw/LDHrXKieJpJJtvlfaooMH9xB8idclb3n/TldlSlPc1qfeT5LGDSDOlcH95bkzNNpG
6IlIpiP4iM3yBDzp9TCx+XJKNL3JdezfvJFj5n6UnaXIs9OlRU8jktbf5lwxG8cu+pwoQzEDr3VK
1PJNu3uH1lf26tcMmY6sn/DPUkrdNt8mqlCjXbDT9VQNgeSL9OTG7hJ4S40/uVkOvrCQrL8/vp0F
adOcl40qlshNx69slsSsS2652By+aVnkPtHPKr8qyqSgdF5kBytFfpT1e1oSZcFX0J6iqbnF7jpW
QZd2mZEBc+fpPS6Z4gzb2PFzk9d03tRUKAqleBJRXHx0Y/1Ir/H2a0KLIHFQadAgQrM1fUPdPlc9
jLqpl0TTd9cO1SYoocadlwoTmoOp3Q0mSxd8UFzBtmTAYlqEOiwlVGDs5q9NMpvP7TLbV56p2vX+
V7zlPqBAg0Wu5M5TO0WfYX2ulIqj59Uwo5I+5SO0n1GcVbbE2UuH+U3Ui+zZEkggidiCEayIZ3N0
2/f3f8PtfiQurSp5TaEds0UagJ1RbGNBCwcZXvGIzn6NV8kSX/5FFHnZknKS+5ly0n+7GniOs0Zz
twgmfegfEvJcoBSUAO9Hud0VMlOBRCNrfIxKX0cx+lYoWUktzeiodRvJMj7qPSrqiT3hLqpVfXfw
AfcmjzOMgjRUoVvMd2R2aCSDHwiWxmg/9lpmv4y12736smNEgEAArOhS2nIzeUXqIG27xCUoucx8
iAXc/3ypBFJnojj1WnQU7/ZeWMfb3HZzRUMZTkoZOFgO5aCgvqLJOj8kVpVC2HS/91585KZ48+Ug
FNP4krA5inaA9dZfTg1LlNsjhF6F3pqnMR08fzKd9sGUeHMtqY7A+jebnHgQAShD4WUp3/zreE5c
Ll2fjqwUJU4uMWq3T1iityd+ZX9w4f3q7awOTxnLkD0EFgnM6U0qKDgeKzR8iwCDgtnzzUlEf7CW
xDtnGUaU65KipOM25/5cDN65qT3jh5qkOl4hmZo+90usf1l0A0nROUUNN8sLCkliBFRslsUP5D74
/UVRfeVZ3z1odjt/oJA9othmNOKkVO1Bo3J35jiz6L5ww9IpXc9cWaPwLNhOQVII+3lSHbzLx7m/
uF2nHJzEN+tQThxhwGJIgdEtCGEQjiEmHt8BzhLfrcktf0xYjVzLFAcAXzRdOvpmnhwJ3+1FlZAw
SJD854b+V3oxOaUhiqBStPnsLaKG9WAppxCpnEvRKyrgfF073z+59maVcgn0Y8QbgfhtTq4lS4ew
sZWc5xw6ZG2qz0GH9iaFwvIIvr0bim4P4DKkBHngrT/gtHSzE4EOCHogYCcL3zs/S6YwiKl/v/Y8
5gMiqIe2O/gAWXpah4rdaDInF4ecfircq0NLLcBRcDwrWRxfDK8I/3N/Fm/vUxkQsKIJ8QBBiC30
QhEU23RwK4EmorQ9aWblXYA3509Dq1TPU7R0bxSRYkmUZtVfOHLpZ0dNq4MbdWcBEQXcB4w12g9b
5RavAC5YlW4WoMTgBG2CF/sizPpkTcn81gu9Bnl0szwIuvNVOTrJCamrc/FtoS1d0UNTdM0sQMIQ
a1g0iD4vmtPRgAElcX+Wd0NRoUJvGFYHedn6qzYlr8t5IlTUqtEV77boMrr68Laz2vz1hw1wHSkq
KklONx36BLN50ygVQo0NLui4IV0UlJT8qmyP6h03KS7Zj9SyA8yLrjNPuPWooiKVGKUQS+iQ15Ya
Zda1Rqbct0bP+2lbjaANi3JqK+EKqEkdPYv2JhU4ttTo4ilBZWIdviEjstUwyoMWzd/TOCgIt9aq
7mt1OBxUdnbuWnCloB5ki4BDYHOCL04aN4U15MFijCq8sbb+lIdIVOHlXD5ohZFf76+Xvf1A6ZTs
zwbXQu1lPTRjoEpiZyIPskivnwrHQgym1ssLgj+00bSiOKVx2hwcPXIQm0sXLfD/Bd1cuslcLGOL
iGaAr/pY8AzM50/Que1rVWbOI+aO8cXLHA3PB1PPvt0f8G5s6lkAL0AqgJNcD9jVxNyPOCkGuuiN
N0up9nju2Javdkbst+XwI/NK7WkQuMzeD7y3iKgdSzVcBFsBm6wDe3NZukqS5IGKAfrDzNv3C5Tb
yOe4OsKB7oYiW/t1TUq9pnUoSlt5WatlDpFA+7AUqvOpGh2oyoMaHsDD9yLhbg5hBNIR4g+bQTFp
woSjlwUA67Ck6hblPAlQmalw2sv9+dv7cLzFILyT7AFH3OyMksIgTmkcN0iElo9zkbbNycuLj03T
KlejhqvMJanQBmjFl/uR924uipF0XAjvwJfbJMB2MqFPOFmcdIuiBbqXGpemVbtHd8aJb2gF1oJO
4n4dm7hqT7psqI/U1w5S1b2dSsscXhXHArf2ZvxzmGSyboLRqZl6j4MeS1/3MvabvPyhuUhl08w5
0nO7eUJx7kqYCf0i8n5Gvl5IdaIXY1TPxEwgfQqzGz6g+uMeFNT2vixUFISLZB3D3kos9AWuhDEm
dxyvg3hXmnxPdxbhhdvyuxNa9eI3vVO/nW2ELA4mde9igZsHk4uWDnfYZoBTOSJi1BZ5YI56W/tm
n0xngeXhg2Vl7de0r90frhdhJNa6xex3i6sqB79g78Dn9YiArxT2ICtZT3E/YEOK+GgW2FxyPs9n
ICLxkAaTSvUmLc0jqv/ejpU3KNk7WGpK++t4SW7TQVWIhzl97ruztwRaY6eX2Gvzgx27NzRIPzz6
qQ6xbTeh0lY4XVIZpD1eomMP5toQ+MPuIbfL+Tx1i3mwjm6Hxvkq1Tvpm1Fd3PbybbPVljCKsmAU
08eo7YYnvNZb4DR28/7+ibAXCSCGHBRCSdSC15OYS4kvz+yyoEjr4TqpbHZQ8uOlaEfzYH3cSgVI
vAf/ph8tb8ztued1pUkxuCBjVRLxTe+ysTmZQ4LsVNtNy6eZjt5fk8iF33lDcklsa/gwVqV90ulj
XIppqg5Ow9tziB8jBVI5EuFcbtGEuao4Zr9knMNKkn+uSmvK/NzqzAd7olx1Cou6+xINdRkd3J+7
camwoDSMcfUNb2PQ6fr3OAMGxmj/FIqSnMEeOM+DRSmc1/YcFINlfHr9d4a+gR+BVP+7Qdp7NL/M
oqmywJzwf6X0nl2cdFJfZgMrjX8RilsNpTxOAd5J6yW1TEPE/ymfuQXaeLHcZGHHNDYeJu2R9dTt
vtSxd7Yk0o5zDyj8OhQOm701mISaTL06jRkM954cN2iiSH0AdXbUytjbLfLWAmIDJhTc5jpem9iD
XuIjGBSl9S5228rnLi8vbh8vj/cncW9kPBRYHRKpeXNfzWViYAvKyHI7kapEcBaWBvdMkSTdpz6f
ygMonfzl60RWgkTImmFj8KrcfjRTnyMFw2J8HbWmuYyO0r1r3FY/QEbuzR+4F6n2Lxns2+68plfU
+Is6DdA0HU9UPuyzldHqGjhzzvcncG9Av4eSP+W3UnCZmH0Z94Ryq0x7l/VhekXAe/wXW5l3FE1I
sPzw1I11FMFVqEX43iAXlok3Xtm7L2GLpqg1ivBPp4TYXPfV6wzqgXvSnsBhREVzhXOL7bwOGnUl
/sUj5il00f4KQ0o3xWI4WGBAOJtD9ajTuzOTvzS2QZby6EdUZh0OU2PFrcBrAAxtuksX2+I99KjX
WZ79GhRRKISR7dOs2C7A1tMLM26IMhT12J6UNKz8pq3T7yJWxFtQpkcdiZ21CCmBugKZKDttWwtD
f88loiHXomh92F+Wb8cxYsrpodjIXiguPAoL1DO5/TbHVC3aLMp6PlgeFm2A50N3mUsuG7AjRz2s
vUtW1jGhU5GrkO1uXkxGnMHx5tAN8ilUTziXaD+1UDHLU4jxNYhkaRSDOUEQC0+9RlOh++ie5Ndy
KEt/Kuzhx/1tuDd0iUtQWaY8rbatJxOG+WQpbYIou5K805Y8fOHQQ5lIjY4AkDvXKoaopL6sIaR/
toyaDt8ru1jqJMAqJT8ZTtNesnoAch0n7YgwkRaeq8xbHl47QG4fwAFgjdAbQMtsvTtinTaeq2YQ
rtrEO+tiaE+Z4ECwUpzS74e6vRMMGukAxGC80wneejyA53dqFePcoBBTjrN5M56BrGHVUsHl97T6
SCPnduOD35OVVYp9DHL7ToMaDE6sR1B/QSTuK7Xe4gxlULneH9XtCkEwyeGtxOagxbyFcwxYWuew
2eNA9JMRFE2KPzJCzGcP75fT/VB7A4K8ysMMpapbtfapRGau1JQoIGNXgL1BTZ4o8wf3o8jdvL5K
iUBVGP8PViGreb0iUBylLTjGIigRovqgtl56sS3UplrehteMf+zkREr5oWtm9/ULhEuc6iLZkGw5
bZ4pUM0d4eEaG3AD4+TSe8OlM7r5bzyRcYsos/lg7e8sSLIhSXKQHRS4B+uR4rkUdlZPvLAtZjBU
Ve4X6hA9ev9H2nn0SG4sW/gXEaA3Wxarqs0YTY/XhtBcSfSeSffr35ezuHfIIoroeYCkjYCOSmZm
ZJhzTujNfLVzSLwHG3h7xUkeiPTov2pSG2abrdQ9qkIFEXKXNuG1hq+LxOmin8KktZ5oVplPRiLS
g6BlzygEVXwYmT3SYvIA/xJJDJlBZD5NUwBVvjzrmXDOTseIK80Wyhtbj6oPCWPNDgKLnVsBOvh/
RuWn/8WoqrdgJABA0Am1w1PVLO4zTajx1PZ59HL/vO6ujzAddX9uxg0fuc/ydhxqzitzcecfmjYy
NsNNlPKS6LMSdAVHqaycV1PHyANhIXLlqUUj7rrZShMpoWqK8ynILMgqdN3mYEKMHCpS6lHfs9zX
uxnsEaIxRUAm8ptdrMXiMTOrnILUmZsToU5/NtGePI1O6lzuf9AdB0Bq91P+j74Xb9F678JQ6YZK
1FPQ0bt5XhBYOLehAdcoTVNNe0ABR7mGmlq+rYwxPLC94+Jo78luGGUYiiKbc4O0eioaj6nvWT1+
7Hpvfj81Zvrp/gJ3DicjlKEdo8pErLEthxA1aSXjW8dAxIYUVhTJlee9DrJkbg7ykp3DCWaMnqV0
bOgObMIZL8myufLwnm5Jd77NhoWKpFo+FRb9vrxOuy9KMeQHRnfWh8oBJTzpRzUe3PUGzqqyUJpJ
xsD2Js+Py1wNUFrvHlJn7Pz7n1Lux/qxgMYNRxx2OuUXpBXWpmyrCzVvhOnPiUz+VADCnUyIUi9U
8YogpfB/UFnatQdsEyQO4COqH2t7M4iLemyJh8zZcp+KfErexnlUp341RcWPxhPFgcHbA8kC6c1K
dTaS5m3HqXPjZpy0ZQi0luEoUTP0z0k39Qcv0Y4V9OYkwEgKAaGJsV5WHC+ZoTeKCDiw8JqBQTwx
n6g8cMo7H4+iDTxGoDicym3BaBmMTmi8qsEQG6NBRD0O13CMsq9KK5LnRWvDgyrAzrIkT0qKRFCf
4p1dL6uyxiqhqSsCrzLVa+0Myjk+Jtjf3jHCVhoRiJJLO1uo8uLqWePZiwh6q0v+iNo+fFLaOcEz
jxrlZOH8gZZJe7Bje98S8QnCFCScZGq5XlqSKIJ4xRJgmgr3B4q/+SmCHPMQzwhup8N0pHVze6fJ
wKg7SmlOuAFbqGbnNZC+6mJgDlTBhJw4aZ5akwND9fYIxruza/RXQFJRb4ORuUX9zCL1lq4vOfLl
0Dw1qaFds5iU5L7n2FkQtxg4mFR1Zk2bI79YqdK6Gguawjz/Q0/b/pyaFcMF4yNJ1VtL4EXAWsOm
ByZjbn0GzarY6dOKWMRV2/dmp1qfvKJYdD8ZGy8+WNYtqVIyen7uEhLJuODN64nI1pAwNG8KRBJX
AyrgpcToL4nr+GhakF4tdFkeRFTMw9UipkHuZ04sdKPKVC1PRTGLzLc7wQiHflGs7pR5ffVZbwf3
o2I70Zs5Nof/ELh6IPUaBNAeZmrMhp+PurEE93fo9l7BAqTCgE6GFMzYwkQGqA2ZESV9kEQUbPx4
KqrPGX2jyC+QKvHRV4eH5Y0HF+tW+ICYnPIQtAJ0WTnzm9fLw+V2RVz3wQDH6+sULgqCx4O1aOda
iLm/JmK0L6acr3tpR6jn9hwa/ypOW9v+ksWmd+DDbi86itskjxLDgbz6dlb3FEd5N9JiQHa8S547
UuXzHOVMrhqy/jlLnOjgwdmzR1Ma2Ai9cQ6tvJ2/RM4mY94zLe2JvgpLPxVI4p69BgpuDHjSF0zO
OngUbm87dW5mkZOW4GFuXtRuoK+SVwSWiZM0gB1armCZHYXLe1akr6RlS9MdX71eFQNAwWmDxgyG
MvWuFSNwL/Sk2oMTe3vTpSSR1DLkxSYg2UQHw9JqVcR42SDS3eRM4a39YIZN5qtcwlfDQ6QpglSk
mukEb0EE6QyaPfca4n8GizFxuhj/LByGsRKTTw92WEVf7l/GvaUhUoH0EjKXUhR9/QFr1NYgMxEY
1+bknlr0yFNfLysUyww7/8/rbclIhONH9Z6azdpWp9SCA4NQ1dyZ8TPPX3im+pS9HZS5PJovteNk
OBAEq3JqE5HCZl3tNJV4gojsTRXqgzJ5jh/qceXXoJAem9maTjp5+vn+AuUC1lErUiYEx6hQ8zCA
LF8vMNSayetV6aOnRoBWTOKPRTYKOUfA/TijEfZYh4Nz6eZB+3bfsvzLW8sINgMsAulH13dzQicv
8pYlZxtFI9QafTWER3gARvfHfTt7x4XwGJ0uSUpDHm+9Qjd3HJGM2EFnMw0KGol+Xrv1W3Osp4OP
ueewUBnCDo8ryenGFB2EeVTmEFkzLp+foiN3qVNUDFK3fbazcfh+f2U7e0csiUqMDPcMAITrlS1T
ljAsVmanpaUxKBSIpki8uvGHZdEe5p55xHEsPH8wliORtZ2zKiMv8g6uPSvexHzAMzS9aDMCiWjJ
YEkaOWoRCWABQ++Vb/QIS39y6ul6f8E7W7myuvm+Rh7NyzJSaTCQ/mFAYT4/a1E0nWpPHMm57C9Q
1p+lUijHZv1tWbTSqDNObVKj5DKZ9gyWpaKoIXiDmZk+PruZdjTaQv7RzZWQXQU0iqXetrUFSjph
NSHIoaH7l6noQkdt9C4cl9cDsnlSaUXKkIoUYatEmk+jim5swjPnRd/6PHVe8sUJL60h9KP+1s+k
d7siCnxUuwmgGIUoP/MvTzjSBeHSV0Bk7M4t3ltxLh6HKDTBDifVO22alL/7ue0DvXO6J2Sgqxdj
zPrlhHPIXpJhiT/oof13FJvhiRij+5c2K4XX3JoDz43EUaNx7z5BoiM7o+fNdK9NETSMRnQJa95M
PV6ksBRa4HkLrrICXxQg3FydI1EuZ1r6ysETenvaqC7jDFUcMU2P7Wkb7d7qM8dBvkqtk9lv3Kz+
oJYqTGBq9ckf2jK72qOA6RMdGL69UVRiVBI3qqGMAt0y1YfBAC0yU/ftZ9u+LH3jPZPY5/4yhOGr
nSOmJIUPFWcaSKp0nr8cBbtXQ3ua8FbprJTwd52hDpR2tN9bStV0ftYZ9qvdBRZligguBFzMVndc
VZoWzRbBg9pbY5Aknn0pmJvhJ3qrPdz3TLdHB1O0VNHuAU3O4VkvrgqFnpolR6foHfPS60v2T6aU
7nuG9HbneoDnZ/VwQFU1O0Ln3745WMZH0ZejbkLZZG3ZiIymQfB2CuZ6mU5eNoVvqoI3Lg5HFA7K
rG4/3l/qrkEmLNG1ptgFWnVtkKC1mb1ERsmu0zw7sPf8vEqrU9FO+iVOwAXftydfsbULcdENpXlF
f0Imr5tPG5maMMMaT1wwAf0paY3xydOQ4JkZ9xSg0JR/rMBxXKuhXnxzaf96tXXTkaV0gx9Ac2ST
w0Z63gjagWR+tklLOUqo1/pG4eK9vLY/ZVA7LrDLyrdpIvqzpjdHgLWdG7r6AduXdmwUrRidPugb
+nd0RoCP9MXwprOmI47T7fNDOEHXit8LlpXG83pnJy1zvMIrRcCk6y5ABRJhU7c/AiHsLQhvx4Wk
iIgu7PbAjqNl10MjgsamWx/OOJo5FAyBZ9zP6f7m7RxV2fSkK0GgItXV1wtK+J+1ZgoRqBljUkPN
zPxyRJ+wngv1FCuHMlJ7S4NFSMjAyoj2NgHZULZTbdWqCKwsKh9cBUca99XytgakebC0W0Vqaivk
G2jq0gJkEtXmXPSZUglwJRQUKZ+oxF20r/1sVpwfdLO8xWf+r3Vh0vJcXmcdiv85RnfnvStiJDvC
RKAuBFBCE2eKy9XHbA7tN3VE+H/ggveOFAUDusI8qhTG5Rf7xenTbKMElPcCJWOQli3JgF9UenXw
iu0USogLmQoGxR8QILXptZlpcCOv0XQ2uqq7S9tVzKNTqOHWbcow3rJkEpxeiwvjcSaurOqeXHRy
nyBptQfbsnPi+CHEDlTYyAC2T04zQ7wVKNQFlcg9pqomi+Wj2GafyGUNGIqR8+rshufN5usS/hOr
bvuoMZPf6iKNxmCKE/HouAMVymGgzGaFysHadhwxVAEQ53gJEsVtg0MtKmB48zgEpW0wcQBW2OOS
FmnASJE+gEyYwCJQh4dmiZfAKJIjrOXO5aKyTfkN2zKN2xx4YUOeTSqX/koSqU9ubvwoGLLzZWgP
79bOoSV/A/bI5aL2uwVgNyiylGoSotlc1sZZ9Fn9aQmb5EAGYHc9QMspKzMniR7w+sxaTW7GJKND
0E7F8pQu43iO80SjTKrUBzu3E51IoBlqaNQSqd7JU/vrLXS8sqDnMgSWHRefxdKVT3noGS+anun+
UDOCqky0yS968/VlKGDd1E4oRGmA67zN/XcUThQY8yEo8kYLINkQ4jZVep7j3jiIE3adAKwPqQwD
gAeHv14lUsZoLFn0+treay6qVkTXokyr85TFH/vKyv4YLL1/oyd9EQz2kvnCc6urIBk6+Np7PoBo
Gko57GTQkRtnpAnXbdwqH4NqRhDPz5eODpOq5dPXuDSBSMczmmH3H7qd/AH8M4xheJN0c43N3TBn
3c6XlDau1/QJPf7BYACV7Ty7M+N0JiaNnZQQjaj7RveuidxYWt+oq5Ipr7/3DHlQ6Jbge5M2+bk9
KS/GXKV/3Leyd00IqOUBIgKDO7624qRGYpkt0+6MPrLOYThUPop1zbtJr4445btfkXPDO0KlCCjD
2pQXzalggtcQMNEYzUQthFSbiKE6owH5Tz8Vw+dcNY9y/r318WCBneDEuDxea6NmoVnCrqoxQIpj
4lCKrgpUYevvmGVxNGphb4FUtlVOp2wrbDt1ebuE+hjPuBxtiN1H2+qT5KVBMNr6bEzylYoqxHEt
fcyPekF7dwK8KXUAXBqvxya0HJfZNHukFYJaRY4+InYP6qETF5Fo4xkU4ZEmx5G9TdgeauFk1Cn2
krpPA7UZ4nPetNVFnT33Eg3GkYjY3i7CXwE7yH/kdq53USoIDWKuhkABtfaV0XpMxBahKc5MAU8O
2iJHtjbH1Jgg/Ge0wWjDjPp5nC3vqZwpgFVzfITK3zVFdZhmMrpUNA3Xy4p6o0EUkpa/URfW5170
ySkeCvU8KfbrWXv0dMFo0GeTqfS2EpENnjJWOmezUlrviqKde9Vb+v4e1+Ny36XsOS4UcBiEKNFu
dBLWq+IBcktLH4YA6pSpnUu+5yB5B0deee8QkgRw2hFkAm69cV1xllBbN12iUtNOPphKbtNGsNKn
2jGjDvng5eh+722XHNIK+5GUFYrTemEuQ+GRqImAyBKhXVRbmJemZO5aOAn9oOCxa0oiGhjOukMN
oZcblfoSEuiqc3nOGA76iYMhKAVY6YGpve0Cj0tPhKooCePmM7ahqzPvNxkCLxy6x5KU7qOiHM4m
2F0Q6HGbZ5Q27xaehCbX4sYIBwUVvIlrahcMurIHUflJVWcHb9qeHwZX9l9bm33qjcpwUwfIAvoC
+RXykvvsKJP7V59D5VTU2AlSyGS/cepp0KGrAKCcMqcMEn8JAvO07huR4qKoaFT/FFoLZyvq3fAg
Ktj9jj+Jt5LKDMBmbcbK81SUI4ceTnOaPmp5ZD65kcklFuHSBPdv8q4xmFcSnSFRx5tnpQXUVUVz
TU4wdGboG7UVP819q8xXU8PL+79hDQQAcpSoEjF+e700DckqdcjSn8CT6p0djgwDmYynKD9U69pb
F99Olxkkcm7bIx9qqaMpsOoCO1Kp/Liz88AAkM/xUCkHQOO91IDcgxSSFB3x8U34YS9Na5cJX7Bm
mtVXZUJLwKn0TCpeJ+eh71W/nJT8tEz51/sfU9vzjjJEZiojKjfcuvXXjGxPyYqRLAv97OXZHhno
XVlzdU3FgLS7UKxrXpjTH009JN9QTAqfWz1NlhMq3dm5iqvuaqeR8acaisJ+k9tx+Y8whvnf+z9y
dx9kSwAfjjjI9jCjO16nmsf756mj9TGNR/C0uRL97Q3p0aySvc9BUwZYBRBJ2YJYfw6rhIraODxK
ZeghSot/uNjdjKq/DtiBwV1HNOq9pUksC5EuUARApmt7faklPCUTT3s2ox9W2ulXU2qfV737O0kg
HEJ6ZjL3ROVybYqrG9ObZGl2kzKBgZlP7VdUtAf7lNRMDzm9fs/kU+EiAASha5t+RRXkjnbWOFdW
5Aa910VBqSfIBxboHNw3tbdn4N5k3gVMBYTpemHD4MSROVIcHmTHPtKZVT2V5kwmHWUM0PaG/M/7
Bvc2jYImVQMAWiQMG383mE3vGkkq0Cszlcco1xGBLod44ZL24cEjtffsIjaHrgGFA5marBdHMu9U
s4mtajCHlyyzeyUgHRycg/3asSNbrJDFIC3Sitq8S47ezWWBQG1gjUb8aBVzc87Dpvh+/8vtWgEE
AO6GPOumtQqHpxgYMCxQBOy66jJUsf4YJfroXf9/djZnnQoOWESewAAs1uTP7lSD1YqTg4Ln7ZwI
Wv4In/0843Rwt/kG4xGTQWPga1DrRjw/2Xk1aX5V57ilocmzb2qfVH+Nc9WKB6PKNZIREcOvN4GR
/MUYK904q7PVPWpqpMRBQZNZ+GWSO7g33en/bEtNU3zViJOPfVLmehDWJcWFVkPC9N3QZqV0g7Mx
+ENYGstJwJzNKDOk5qPbkUqc2ypbPrVz3oYHoeDOhZMEP3RhSEiomm1KPKPVQZQcGNkblqjiukUy
f2yryH1QRy/xjU7rLq/fTcJBzs1PAPm2gZCFpenVKEAEnRV6H2ajNR9BXRhHcftOPEhlDiotkTT1
sG3hQe+aIh1q+dK3LcwzHZg/wZoaMIqjvyg1gUxPVnRwUnd8iaRR0Ham/kh6t3kAFvqJi9HzLVVE
PB7GdMpeurrQfAgB5sG27V0+KVxJuwcJBILQtSsROUUVhl33nNbMov5VZF8NusEHocyeFdkCkEKc
kr4nD88vAW6t6IOuRCWtukZVvgElHVN/pDge3D8Te3VGGbXQsJfq3byhazuW12dmp7s9mtOJUAPb
naI/hpzh5aeyTOz/NN0I+aVpu2h8O7Zl/5EZ7fOP1LYV7WxqGeNN7v+evWUTvVHVYbYRxIPNndCm
tlrCmK5daKazv0Sa/tAJXX190cFG/A2gliRSQIhbL7oZ1UkNF4aguxTDvjNgqHxATzab/JAxogdx
9t51kPtI+kBVDCrx2lY2RVneGUoXaJ3iaG/1yHEALg6pUp1MdGyzFy9V3NxH6W/6cf9byr+86TXD
W5ZaHTRTeCc2Menc5W2nMcg2iC2VwSJznzNmh5k87zUvsk/Q0OeDzdu7hLRAYdQ6tEPhxq+XGluK
ayrKQASR65mvOIqDjjJC/rWt1wfndndtxJZUIlgi7mZtKmestZmNVh9Uvdk/OmNun0IrHq6DXYtH
Swoe3/+Wu0sDtIvsG1gBuhxrey0FYYJa/IvZDeFzXCkGU3M87cmItaP+xt7SaCnL+efUjwDQrE0N
CBP1AzIBgTOZ8cNMTniKaye5OF3Yf1GwfxCy7LoAEFqIexP8QeKVP+gXV0PgNyJpCuWhoL9zKgbh
en4/Tc/1VC6RPxbd9LlczPk/lsNgPt8QU3qlQRt9sI2sPLote9/519+yuZnU5zozog4fDHwbxPCh
aqIQbKF/Eke/8WTg7wC4/BRK2EI/4tgYGnuANYNEm2AIWKkB20y7S9NO5vn+6dnzaoj/yksoJ35t
X3pNHVNU0ciA41nJTpmuj28ovarf7lvZ66KDj5bqCxRUJBBqs5Gu2XaTMuE828qxz+mozRcjcZsA
mD/kYtsd31hGWr2JSwB5XWPNeNhQTP2lzYQDd4FSyxWId/WpDC3rsSdrPojCf4Lcty4JfCzAYFQ+
OeObZ1pHLbFEVkxAIWv7f6oldd6a6jxP15J7fK3rjmHIReZ0w1XXs/YTMHzvW2wa2YWhu+lfSW1o
xcma3a4O2nosD3Zp7+zRuiSJ1NgkUsn15ytr9IE0Kt8gUFsnOTVj6D4AzbT+7KDVHviTvUsuBQFI
E3jpgEeubbWpQOdhmkWQDOP0MWMgyal0w5BxYMriN0lifrh/NnbWBpsJ0DD6A/Debu44z+pCuEb1
dmij6tw3E1fbSgnhAs2Y3OzAp0j3u9lnhKFhc+NT6NFuqaYmcq7j4EI1SkPX9G2Bdnppjo4/NnX5
FlCvfkky9bs+jd1BLrG7TqngRtGd932Lx3G6CnpoDvuImuQYmHqaXt0MYL06uEcKCz9jkZtFAjbk
dZUDJ7bt4BJi0mxoDbe6NJKHZha6Xzq18L2UIcZK7zonLezGD5GCP1HGhMkCxvzqsU1Ypl8JqRdt
NwhXW98dgnKKe/pcQngaEmP2X0J05blD4OLgxO4vl/QMdIYcOrGdsOu4aQPknpLrsGjKe6uMrBcY
Xu6TNzIcRY3bzF+W2QkKhOJ9x5ids5uGR8/DTjBFGPXf37AFtbqwM8g9EIuv9a79Nqk0oG1GinxE
zaB8GqfE+9ClRfb6gJ9AlEY014akZntXu9CLlaIAKjJ0w+ijp6E/h1CZDqzseATJW6A9ReFAjmhZ
e4QICdY+t7GiMbPhUxSnVXpqzN55t4yzeg5jqjIHO7rzKsHslS1U6liyt7+2qKpJJ8JO5WOa8bz4
hdeqla/HnvnP633Pr3Y2AQ2EwLgBo0Ax0KrryzgV4bmpQdmMxdgcaHztLkkH0cOoEjLBbQRax0s+
LI5gq5pqPGto713MJjmqbu6dQtRV0Y7hKDJCZFNMsg20KeuUrRImcX2khzLYNaezmNsmiHG1D8Vs
HzGt9jwbcS4FOljSiD5sjLp2hRan+Fm9rcondUauurcYNcaIhPjAe+8eRVkkANosJ7FvXmltASLR
9/So7Aql85JByZq/uLg3wHF5EJVd9/E3TogUIDIgm4Dm35zE0UUlOpqIj4zGgF6eLnRKFSf6bHd5
dv0dU8RiZCigjLd8K21eXGWW/TetyzJYvXMVNG7qnp3KOKJl7+0YA6rQUedfytLykfwlrjZbdOI1
RTqrpmq+iGaJ/mRgh/VmLLXw0/1V7Z17GbpLBjjyI9v3lqS9d8QoW0dq6n6CIJ1/UVAmODgXuwui
5EUai/QbSfp6Qb2qwCPpefCo2CkXZnc0/pi19cNYqkevzd4RhDoCUBklB9QZNyciYgbJpLm843Uu
ogtK6spD3qbZp8UQ7QURrvDAcexdaSABLEoq1PAZ10trIZpHzCIgGTCnJqiF6r2Po2nyXUoc5yQ2
YgbyLuGP+7u29z3ZL/Mn44mAZXPP7FSp64kJKAFz0txPkPhHZn+L+jkc0Uu/b2ovIPvF1DYDIVnO
mqymxKq6cTFdkjhR3uWVo9S+zdTMk9NbxdvJKYFC4u684L7xvc3k3USolNiB8vjm3Cx1mpi1QlFH
TgZ6S3r5PrdaNVD1eXmb6PHRiPW9ywCACyKBLO0AYV/vpc40RDRfR5DfpgoTyLSmi9KprxdtYoYa
qZwkjuEpt9FfHw5E7aPSByKKtUfNrRlZkx2KNu2dS86jFJ6j7gBsbL2WOEShiclenMtFzOBx5vnM
iOrS71tLvxiZwcyOGOHp+/u1+wEBqdEVAeIEQHZtNNMLPY06aoLA9LJr3TNkAtbHUSNtzwoumGNP
/RGEx+ZUhMh7GHaS08SYihrIANNj5j4szvfXsnfHCFdRJAFgTlosz+YvTnhaINhaAwc/RYHza5KW
kw9vZ458J7N/J6CSHDRooLws2g0IFmn9XNgUL5zatS6pVRWQZ9wjYtfebSIWxTMacJQJQNYrkgPb
01iocICUvkdH3ZSBgFVc6yIrHh2nig5u7159iCgAdIwEJmBz847RulMBWUCPZCoyeMxk8a65kthv
TGWJz2MIUt9YauvSLKni95ldMovODK+LPh+Nid9bOV1lObwDATjaReuV9+Mw6rkzkteZlvjbMPP0
VABrYbYZQya0KDW/v/7soFYm54QwwBjg/9qeOtdhWNgD9vJKeUsAnp3Cxk1e3BQOwH1Te5eBLqiE
SSCPcDsqPQln1xuhrsVT610ir8s+jwxJ/Y3gB4kpoixkAQkkNwvS8jw2tAm2Ux3qil9qaRTMikv0
qni/QVeDfQNdjZMjpU02PqRqxxiUHepdqd2HfmqFFcPcw+FTPo/zQatkx0fSL6BHDkQHkc5thb3L
OkphnhQKiy37YqRd6c95PV7QQGuhLjjuiRbskQjhnlHkDkmf0OSXQwfWZ2MIRZK7Wj+irKCkf+qp
azxU7SBObhYpP2xt6a5eKIzXo+xp34EopItN1r/tmNfAHEa0sMdgUBKYWkhonaq0rk+kcX+98jxS
KJLkRsnGMSUVb708e2AgepLE1NnivDvNHYiAiu7qy30rNxdaWuFpY9fAINH2WVuJs6akVp9jZRDj
kw2E5l3JFJALkeFLPCivli+X5pBagF3OYSF3W5uLcmNshzqpgyp23auiijZQBjNl8KpmXO+v7ObZ
gTBDXIC+FN6DB2Ebg8z0KsOqr4PGm8ST6RVL0M1p8YyQ1lFULv/UqgyFKQJ/WpJo7soxMetVqX1U
OEVUN+AZRjkmorZ8p7UzpFwV7yEEyuujy9I81lS5/dGbXi3TJ82TEKJvClmM4uLafIFyV5V0oHwK
tIzOVMmal7qQ3FHisKAtG9pc7XwUoex9Xo22qATq8w5s11yrLRPDiqgJ5CijUwfX/FIpjO00kjC6
vH4nqc+Si2CNjuHm0bEX3tvOMurAWZzl2qU6jsUmUq9bZz54BG58Cp+SyAEZSarjct7O+lPK0VQ2
KI46UL1IbSmihd13nWbo5Ee1qXyojN76AP8i/nx/hTdvjzT7ExggU0ggsGuzDT+lHSOtDiatQohg
5sFLoqr/je8ol6VD0UaPZnvXR2uKyHs5J+XQl1fDUvTATVzN78fIO//GgiQaABdGeXQ7rzaaHcUz
Qxakq079YhRcUkppNkJC9+3snUKKTYA1eemQRN+4r7GnzB3nZo12V1Kc3Sb9dxIeCJTBO2og7VmS
LDz0+FgQdfz1FiEh7CnUSKqAl8V9cEGn+E3qqW+G1Kpf+8ZwGmhUsUcgHCQ6dG0q4s1TRoeyiFUn
o18No3p1l4mHtDPzx/vfb8f90wOB0M6hgAyz5VNyBJIBffIyiCpbNH4352r6VifAe8zQG05OtePW
319vksYA0C6p7nvTjWf2m5GwQMabdmNyThih5KfdtPgac7GvpesetcT3rvSv9jZhwpSHbObA5E9L
aDzWda+c0kmfH10RGugxxPG1brIjDSN5GrYvAnUMDr/Gi3czgaTkubY6tSkDXSnLMwVx9ZRTTnme
JteWAtuFP+aqQ5TpRidjsvWD63e7ZlijcjwICSRUd2ezZiexWrtucWMlSmKPebQYwdjD8BiivP+o
ZmPz6Ojcl/sbe3tDJFWVIgNJMqy5rbidp4NTaQZUGPivQSeiVJ4mMglfRwbi1Z6MI8s/FDTQUMLc
+oaIiviMA01bNZ+sL90wzf5khcXHonXqgxvyU8R+vZUIfcIkoXEHrgLW8dpWatm5srAy8JdLnzBK
onNTv1Sq7Hs+lRX8PwYBn5quiPqTmLTuLeByXtwMopnOgxUl3+0wQznBNQHCHni/22eDtJrYEG8B
0cXd3l5mqTdFZtp8BsVIP6aU504qo1Q+39/XWx9Brwk4BMLVFAmQjFp/AOZB9nnsEt2kqg4lPFEs
P3IG75PI6m/62LsH/cO9RWGQTJ1aASBpecx+KRcss92aDTXOwLV789LC9m7eq7FrH2kX7i1L0mVh
dqJUclPfnAazXDg4DVTjBl2xPs4zH1Rp5JdAfN91Qjmq6f+MOLcniTQeDW7gQBzdzalFtUml6Map
ddM4epyiqXrnkQ9+6hVoNsxkrM1PzhzCFEQhq3sbCk98z2yvC8LMq76mpWs/d33kPqtDSSpneM34
WDexyZDcNHrJay2hb9Ucwm7k8b750czFlVVZJBy2NA8nJFc2zKSFbNuXjq94mfqhWfT8yWCm5jvP
6dU3pTUb32ZN8Q6yyr0dAqcgMWgEfqi3rk/CjKrW5A4GYXVv/iumyHvnLU15TlzzSwvI96icuGcO
cBEcW1qNEqW8NmeUiReqbdIFMwOI/i4Va3oQDLdA58FwfVGYR1WdHX/5U6rMwVkSwGxr+Ulpm2U/
KC0iHPrwLu5bzadsaj7W7nikJbzzHmBKZnhE/+RdmzulmnGvZszAAXfaDsvFbUR9LlXyg6eo4QLn
RucGXZQkByX927oVal7Mz+AlQsOMitHGd7YVE2XbDALAwsBUFK/SDkS7Fo6tn+ZR+DlW6vmlUkUV
pGMYNoy19Lrp2TJmt/ZbM8qPpNNvX2V+DmrRsrkrH4hNvbPswtztKr0N1FGIb6kwUU13i+lNq43x
JaXL9j12piq/VPqYvMxlJi73PenOXeKtwoOqVFxps8kT+Itr87olhG/ddUEbzdm3msEavhMn8WPj
KNHJTdLl01yL8aGunKPmw85ZA5ULxFTuBU/0JsGAN2hp/SS6oHYVJ2jsMfpDV6P4GfBC/uH+IndN
0XGjny2LlVsMTw8hmhZKheBLyajiYolMXwDdOxUJ0O77pnZuLGUfqS7jyurotktaCQ1qPqIbgVCZ
O3NdlHbseZot4J1aPxfnTo+P0t6dm/SLSRBU6y10U4OxS0h5MiLZoVHaAhB80vRS+zeybOU01ohH
WGY6vdxf6N43/d9CASesrTaOPaeKErZB5C5LENktTaJ+Xt5YmXHkKna/qbywNIF/al2tTVmMSEki
lDeDNveqh8QT+ZtlqBXmUM+JcgrjMUwOopi9W8EYEYrb5KU4qM3i6tiu1SVBsTTWReKHVVk9ekPy
T6In7R/Qn+cnp7O8dyggHDF7diINqhdASZH/gItsbKJk9A26zkjaNghFZl/VrGhP6Gm9PnGEkUZR
RoKDZGt943vnphCGTeYdRGr9V1Xmy1tD00KomnN/fvUpYVYfrVOKXjr4vs16uq6ulmggs7JD5kki
xNcE48hkCDRuj1BAO56UWIhl0duDjrzt4ZuzpkOd0LgAhiG606SlzXMroP6hBaR0Ty7iWV/iYSyf
SrPM3qQCmN39td5ioWTLCvvUvEiS8QDrc7q4zuCUP7EKAoIUVLq/h4HCXqNU5rU1qN1ose2eI8Ii
v+xt70rsfjS2cOeqQKUkiyU24TfcKIml6jz1CYPazWLML3Zqju/HxgOfPJ2Twssf7q9457T+LGRC
NOeqgJBcLxjx824KM3wOwhXxc17Z8edBdMmBlZ3LiBVIWqRwFrn35qHIhRY7RCKsiYHB3wc1s33P
KJq3nlPXzxljDl4IZWqCweXI8ewdKSI9uOY4A9SuttHe5M7x2KrUBSLNeojb2g3KlNZSlKTjQ5d0
Cj02TQ+mxagujjvlX+5/3r3NhGZMc0v216hprj+vnmZ5WJuUCVLNWHA5zreGOPmCbO2/qhLrBz5v
x6FLsjv+Duwi0e1mM0H2mHGZ4BQWjs3kV13ZPelllrxbaAQcXJXbLaULjxU6MDrR2JYYW7lemw4N
CmzeGM4fYtsKTwWDM3xQfNYVofY6iJKQMakhP+T+N72FQxNLA16iBoJQEDDUzZ42YdSJOKq7wLEi
xvplsZWcdaG0OFqmfue+Ouvmg7OM1jl3W9c9z06XXzrym+ySVbHpq33Tpn4qMkf3JyPugsEc+78O
fqT81usMB/Qv5QrGnlNEJEZa77xrR2mVjKiGtlM0P+uLfIlEVvmin0rEr9z+zWK/0OIPPMiZsa9O
tvWQGO0RgfY2suBnQADi9FEioDuy/hnISth1FAmkryrDfuyV4XvUMbhrHsz8oqF5ek7/j7Ir260b
15ZfJEATNbxKe/A8xHbs5IVI4oQURUkcRIri19/a5+l2N3Aa5y1AbG9b4rBWVa0qGv8NPv3noseY
9mVc5OJNhUmcy///v4KUxXwZGLUYcUL+jDgmMfisk7DOTM9QrsMEsl3NLs7//YH/c+2jAC5B20Hm
Aybt720dRGZ1IR0ab4e8kR5kJOuDr+ijFZL8C5bwz8iAqkbPiubiYu8NcuRv79bt2BLtBBsqmqwl
cos0nWJnadHmXab4drMOsCA/Iw1So6PeoI3p/VyFn9Ekvji2hYCxSxpJc984Y6Y+ga7x25Yb5FAk
zd58reqtqg+x1fSIvGG2dnZO7ePiZfNvveI/XxReEMFTg5PEhe7829UOue9CpcDKdAJdUYmP7SGV
Sv6whUvMS/rp9X9+R+hTUEcA97p4Hf7tNERYMn58PZpDLUpWwQdTtc8RVoevhmx4dv/yYf88oaBk
Q5sIbgenL/7x12WoRiHIbmoEm8t00fdjXlDybRs3RNbDQ2NqHiCFIVuXIIJ3PSQyQdgkmZygpxpk
ujjJ7WJNvRup3nPwirZblirnXZMu/J5NA5Bz5zkFlpLEh8JNHoELrWrftMIYdwdoDbELdGvqJ4ge
+Wt0UeVdWsNy/kQF4Y81bdzd1iQpOywLiqJOS27iYZRFPfeQFdrlCOkRQWAxheCv3xJHCALLkfR3
5TH/tfdBbftwinwWqmOYoGU30yhd0Y0L7Mr7VoYUk2EwhGtvEenCBPKxB+FPa6Ibd+tR5vEPAxEo
sgryleVHbVp43hYspU9FGDN1BZsyxGDMmTQ1cLKq+R4VXJD+504LygjAMJBgA8ACL/HXNwTVac7z
Cng2q4e2Y4hi74lnE2yT2/Yod17/z6UsRpDgIPwflcRljOGvn4eMlCqz0HwfIrDHD1tqdVzhvPQ0
b/CS/++r759bC10qulUYKaELQG/814+C8z/TGPPUh3zT05k2Gb+t9wzKq3rcbzGB8m+t+H+4r7/e
NyD4sKpw+l2um7/jPsW6FxBEQda7U4IA0z038T0XbnDnEd9wNxcF/WnhwMsOKGMpe5L7Uk79AtAm
9nVFW/q2NGF7w309LN0IVpjelsZkn4vSRne4YfS7W0vxNIQFOAofWGweYPWMll97tl1PiYB/HFqu
PPRmrHTarfnQctjateRrbQv2QRCt/aozM9OOVBNRx4nJwLqIgZmvhk9u6aGUUb9mhJS+pGJOvq0e
sjmYSmzNV25hddOZgdlrMLoyHobZmWcmkvQ3BOgw7lYtFbGr9xlV++VtvOeudF/h/FbdSDvmv3eP
kJJDVcbhJ4o8o45ZQKxLpyTSeh8jbyYQJkLXz9xL+xWpRBHQekLt1CuL2fLbacyat4gxO/YwW56S
bsI6VS/R8Y0/1bQoVzgcWBHlIWfpTJ7oBOfwvkXthY0Hw4Ab2bTha7FysvZJof1HYqbBYkjLDDtw
oUrDhBP+QYCxkE45HhwUZhPwDTo+y/GSNF1m1D1sMGpKOzfDvq7LPPDT0wKU4tUlAj3sjKSQta9o
uYvOYRToNrp22Z5ciMmRMbBj/7K+/37dXqzSUc6CPcfexeTG39b3hm0GiTCUYKEy6iZbW3mHcRFR
92bHf/zLh/29Sbl8WI37FhUMxmGgl/zrZlpXDFHsjmTIPE1lH6SrTw11/6b8+QeueCE7LlF9uJku
UB4p/voxoOVLjXG+tM/EzJPj3LBwC8yJHgnDuduZvA0vlBF3W3ltYZorm3LrZJMmos/mTP+b3BWO
H5dK9v9vavxGl+d8EWVfvMH/LtiEhWA+hL1G4sSM2u61djLxoPdIa+BPXg3kfWOItS1teZkFzDR8
FNhG5ngFKxUBj9NZhxUSgzxBxLtajfoakPZeQES1cYgr2LzxQ96ase6sckZcUQQ1AONSa5r3EJqs
9FkRMRbHxeYT72gYaHYcpwo5G3ad2DHj1D0Zbxm+WvLLkdNK2zVbs7AT1IvR90iQ3OfOEV//2dJB
z+e28IM8iqTNnnFS1PNRrqF9NLkN3yfKysuEHCXDWS9s/SCDUk+N0+0PXybY4pxaPPSNVTb0vFrK
H1p5KD0Hbd0DlZip75gtMvdq/Bhfaa6Sb+PCqocarmIpJtUM2/qMMLiW6kmNd0nbwodulDMiwUud
L7eC8+DvytQ1H4vR5Y4MGjNdWx4t68fIdXpKTRO+gQtcr3cTBIQiI81eXdmspEvcAq/HkS2P4JUW
cQgsIhFON81I4WnRLEXP8lrcYyAcqwv82v46KlHfIDIA5R18pcGvTHBnbzrEJAHRXuGd7c7or2DB
Oco93jI5zdCRIwKlr2G68x37Ab9hDpHAjUsdYRionRA0pGSybCfNyh3Dak0QLzBmItnBj0SjMeNI
auxMbUZ1oH7iT2xG1fLFNdp85yKFCzRDCOEbSL+56QLNt28zvCYT2NKE+TNNbayuFpgXx35MpuYj
DMwkqHgsG3vIIsgHYNv9xcu1eeANol/7PVnbXxG//EswCpENMOGovq1LJqY+Tcr2LQ3wAzjailN1
2OeY1ZAT0Rw+vUOhkGOwMbr2e03Zo8tmnvdhxWhRh7BiJqDVKcLQTdXe2q/L1NhPn8h0P0Imrx6g
OwMhUQwZuZuizsdD6/RUdEZj+hdqxSRNDq1dxMlMCQyjDNwgihPoxvpzXuX+G518jR+tc1es17Ih
u+ijzNwfdBazOfImxDeCUZb9rS4YUkuRv57YfpjNltxtuyG6r3kjxMEPdfUMA5fhxWFCktySEU+v
QxN9maUzdoAP6VwN0xn7iH0xhW+I7GYTV4E7cfV3pHRTe0NYuWy9H0IVjpcBPN5tq5DzcdagP3o+
7764nm2YP5CAa0On6zo5c7EiOQBGNfznEGb6sGyNlgg7UukHmfO17qaiYM9uQ8AyJiDy8oANgd4w
gWXJU5kQmfcV34vf3sh67UqH8Z0uwK7lIeeNwRIdvXxhmEXOz3Cakrejpw25qzMKtSTbS5VeIxuj
JL0Q40BEx+Z6znuCVNm7C634fUpCjv0aRvFlpheMLYwxvFJkplEofVmluomOm+/bAD1WKHKlUYdk
JSJxFgyaPVQb1N1X1A/qEbP51Q81b7VB5hoCXPpLPpU5wczG+a4wWFQ3pSjGJ5aUDGV54VT9bkeW
n6dtQBNF2FT0fKiYe3Q0l8Nzjkxf3VthFglvWrC6HVqjrDkkqw9f6iI3zQEWNM0KT1cVXmpQEHO/
FpxCrMMauYBkrfDBWRCDPCVm5mUvGsrjrS03I2+mWIpfCUXvei0FW/YjIn54etINDEx7qJvr9kDx
yGLXhADHRQRPbF8QeXqZ5i2H8QHO5FCY5DC10TcYQ63UcBZULbxbWGyne88q9gecRV0foe7fi1NS
OkvOtdzTH2ED5dvB02QjB5ONxSfabtRCyy6Kc4Qve9VfnAyf4Eky0V4rukKrU281dN+5kIAbS7Km
N0mytAxbMRZbLyJmd+5zLDsYlkOT+UXxvH70dVZ+Z0O7DVdRqa16woiwkye9tHw6zVKnz/tI4n4x
r5wf643jnSAPiCMeZZARyzqX6lrkZPqRXgxmeoSSuufSTw0/I8B2Dje7D7PrkmXKvsbJrDia88Bv
PDw+CViLfPkAcFd6uEvN29dxh7t5t8V6XRH7hmzozRTYLgsGU/RpKsfm2ZsMUVwhW2tygLo4Nkfp
INjp5EACPtzOzR8THDGQI+j5K7Zl6jskvSTyestp+kuUUaub6KbsGWkahTsKu1Q3Iyz21FlJaRs8
pMV8oVWF6jE1eRWfNyPYbYISFZUFxWthFmba1zVT8jUZktTiQrTTjyH4Je+UVulPDN0OeUfpvt4b
imV+2AIMvm7gamUXjAOUZDgR3rZXVfARU0wIqDWdhfKHnvi2+rZXBiWymzFUcoBezpS3LTcrPOWF
ChrKLz1eMLJ2/679RSTeZuv6Xi77+ih5tuOuNAYGj6OjqbpZMoUbE9liwzdUmSWy5rN2WfraQ8V8
sw2eD32JCHCF6iBLblCmEsxWYdVHeUbo3oJkRD24EnGi+wKLeSJUidTntfhqjMZZOEQ3fELPy/Iu
0aVk19oNe94thZfzE9WW8usl+lzfiwYmJ28Rpfdwt4BW4R0oltgi63IWFz0Mzx7HmE1tVxUTdccd
29r3zGeyQGewNhjulXE3XeV3MEBuy5cjJGrRAu2wdr+6WNLwg6yX6WsqhaDdqBf1aJOx/uHKCV8m
KkbgCBTM/qgERiZ6xnBSndTQiraDxkC8D4lQzwqs5Hr0Y1aHEwxVt/wU13EVPS4nCtf7WmGCZKm2
XPRoxc1JKrYDhGA5TzvfBKwOY8l2rzIdPYQ9IdvusiygU7zMpJQ9UZp+QU43sPOMKfolSTI39wwi
mx+BibbAaGxKYQSvUrymPTXmIdNLWp+3wQzmRhFMVLwPw4BKrhaOvFuRJmuPOMv6o4lAPw45kWLq
6hwGmBeXLXYPs3fadECS3XZPeOnqLuKnQjq4AL9o1zyRXVjyAsAHG5JyP7ilAQXfqFSgeUdgJ+5R
g7+8Z1MeHmu3CwR90bR6QmPVXNvcbUk/49M+EVjK4HvMYNFhC1nIUyly7ES8/nU/q9jWiGAWhPxI
gaG3HVWG/oLGYGKoaceUv9SjssVRVYV6F1ktp06UPrtrKx/xbqas+MqBMsDkLBmTKzgTJc3B5b4s
zjjQ9V19cU/o9J6lv4EaEMRSBod6YGvoQQeJ2iktKKdXodmGtBeacNMrshFxgJdF9onZheTySliG
9ZsV42GkReNOsM+dvxQLYcgO3fNdQVUz6NjlmGX/jllZXB6jLSGdziQyEHBVzAvvFyaa7bbAKSVu
Gy/Cgg1tIUaBkV59EyfItLt904aesC+N7qdqjfflbHN6aByTezeAecHlWpcG6AaEZ1svvVP87DDA
7DChoUGdQyeB/GDmGn815ElWn7Jlzt/JDED4DO8f7AQd0vQZPdIwHutsbto7PiKKsUup3O5lQcbx
Wma4sTpVDPCgpeBPXlJrsvXIXUx/IGrNpCfKcmPOQm76vU4DSCU0EuyJbOimes1hB9eRdlMIVLU7
yIM1RcoSq+bmBuV1gTF1gKbTGehVUh00uNMUlu0FNvDMcemcwNwkvKsulm1I90FWNjq6pUKkos5t
V6LxAGSFVAQIQQjGU3okbNhX2hI8Hwu3oQ/LYPaDFcp3GEc43qCqnMn30ear7iUignAiYW3jPgeG
cmeCVjhnUgvxVg7aKgFUUeu9G/PV3s9Bjr7TUx2h3cM0M2zeDBZvX0VJilPJACN0lLSQk+PdY6QL
n8x8pzblfloxVDPOn6n9KirXZCgjTQn6G6E5lTjTaoMQEByPalCLIYazG6F5fkP1XKJaKyvfdHpj
xS81w0asyxEeZU9NopV4bebQgtuAMVrdEeKDx2yfAsg/tbU8uroY7XGB5pB0UKljtGQiaDlRwLdI
ITExmexZwp3kJhZB4M+A9VR2nsg4lX2BSZTYxWIeY4+ZxZD1xez8E4l8g94U8ovfmrFKoi0Y6juz
6BLJZHMz17gH4U71RHGWf3NkxTUisC5jN8Yq3uF4QG1dLAb1CZJ989/zyOmzmWb9YeOUTHfF6PcE
JnMkHDdewMrmMs5Ce9HW41vq9133nm55BX6paW8F28kz3khW9Aa9wAkDGXmNRBUfvjKxQ/YyQtKW
9aWnhegDYfVtHgaoxjGQo+7JtuOGN0MzD5hyA0d6oFtVSlRcKjkIk7i9b62p/lQkkvaWqJV/5Ygf
wdt3Pnw42HMgBG9NzOdStsC2Ml/W19lS+rxvbFE8hSLbZ8B+Wt6FMbUQeY5cvZYLQ63pmcBr3lYk
J/WVRvZ8Z4p8Wvs5KHqba/jR9RtGT4vDEPgke880f/FwE9bQwRooYIZ2cPxWcbfRQz5U29IB3Fxh
NhhIPHrLy+UGDvPkN6+HcjwMq0JPXmUbg08vRsSWgx2qdevM2CZvcc7N0hOghss5n5BCU+Vuajoy
VxiwxVcAGptStAPWT4vrYu0DGLSiVcMBy7P8ifuP/uCJgDejCcohNhyH+oSQd7p+Er26/L6eorTH
ol2r3wF8CQJDo5Jop1GddnYUgzhsrQDsNiIWSOHunvAlsUAm2WeWxPyX0wzLOBXiYlmAAQELrmTY
f+904DdMrJWCcQn8YXoPYOzdJCVkl0iBn7DR0jnBwWhd+QaryOZPne0E6RbZ2vCD8MHWd9tUrs+z
q/g3+LZV8jD41I4d0FsbbyKC9n4jEWC9blB2tQgcTeWvLB3TDZfwAGDBmca95Gob2NWaQnZ51dBi
wwZMw/xn2vJNHEdUZyPQ0Ln4CLP0P1wtlqRH0EmqgMRMLZAYuZlwdZmCUx1RSLTqiC+97l3j6ufE
EFAl8I0uIZCl8LXD9U2XO4niCofLYvIzRlwg9Jw1K+oOnkTDH4lgAX65M+HOPUOa/rki2+inE5aP
6KXGWR6goXIjehqBuwjLH+FzYbu0PTxwrw8ozaQAuOj0w1bTEm8DKXgAhmqfg1PAI99OqfbkI1Ue
TEHVCr92xbDUCzhVhBAeTUjJH11VaCr8cCE/4caA5lsMkDtjfeH3nma7fcVUCht6hirqJQkqWVEd
hORKg6VpOkzEGVzO3okuGWFn0RV0Q5StRZ3/VU+6QGR78O4zmZl+kHpgv6Zxoe9hH4bvDiUzAGt4
Qb/pDKbNPZ1ZfNuRXY6/r0ww4yrLZu8KFhnrc4lU7xoN2tBlA8vvzY5GB2OoGOg87iFjZ4+o5S9m
X9YvezMAc7HKihEdtca1aIBCu0PCcUP08PdWr02NZNWuZEt4xnkNIEGEZPuhknL5o9W2KMwyDbXp
fSzHuYtw8XuGrVfxQh0dr9ESuD8krsUXjh30O6gFOj4J/GRB358Cv215UWF2SKfV1lE46TZdikYU
efbl3rxptIe+48AcfmSZXfgB+pZaHLWqUIPD9diCXiHRPAHM2SUK7FX4HszMbJ4J+tDhpmgjZgZE
PhXfDK/mJ5fn/kc7qtHf6V02G0jKrSZdqium7gbDm/mIHhzuxaHdlsNgdbtcj+APPgfg/bctgiDn
G3hL1s9wLLt4zYF7VH25xyw9YjRQ3TVrsr6OWxJ/wWtyfsU8bj2e5nkGdOzA5N7XNi4MwU0VXIOh
3xptZ91M3qcpOIpjE8Hq3bZX/nFvJXD/rExmc4XzV53WcuJJV+UUJ3jAJQZyLF2StJ9wUD/HDHc1
Bp1XoJLQ4xE4PKXZAohUsPlLVhm33wDXKF8i6mTwfR4t8xHCUj10DOB7BNYow7WfgJb2ckgt1oxJ
AOBPE0LvOmH2Oet5k7TyuK9FmHrjJMzPcojsHqUp9H7F2nZsHkqQh39gZxPfFli1OWzASw3N97G5
ZnTaBOq0VG/P2AKAhZCU4x4sE7OBDXW1Tb1sYZHbj6Mp3ki5gLdYERNxYV6SObvTvFhvOCAM2m0G
07vn3bCoj3SYa4lmOgugO7eofm17GN4g1V30AVZ8TBwoJwgRsMaVqAZAo/+h2xbudu3jpxxxkN6n
S7ZhW2IUfD2j/vU3JC65vdq1TK6qPWUOlFDl6Gna2nY+WxQtP9oQ0MUWKuYnRQs9HaZSi2dkxiaP
Za3KFwsWdeicrupnDDBP3/SwJcNxHmuiOpvk+JFhRwZ5XxE/oyncSgoQIOy4Lww6RtIXOL3HA1/p
RYFs10uO5Lyv31HJinfuGtyGNU0Uw6ZvwGANRrgroCLRYeq1wK4YR4E+q95TBRvGdIZfxqhRHbRk
+EULT2y3euizjtoHJsHF5HbqMMK+hA5jG/kbapLqSylDbXsnm3DDFpW1napJci39vpa3WwUlvXeT
G67knvO3KQJCuuPwedQnVq9qQIHv0ZeUhSLfIroVfiSAuHEnCEBVV2vd0LbfQfq/wR2IiBPm0RZy
cHLX/AT6lj1DMCURqZIBllJL1p6hqHffiA71vQnJCHptzNNraP7FAm7JYCOMUzveZWCy1i734/CU
5BkudOO8Fcd5nekPBvmf6rQ3OA2R2owpsUbGcupS1FAvdPcZakc5j+ux8tS+RzlDB2sUjooObovm
DaOMyS+BBfBrhbCB92Ar6Ec55uLRrigb+rjpAsw4PF7OLhqge3xQszv6ilnkHPpJ3sjZJeyUpTa5
aXDaVUcYppTzwfqazlejlXHqK+QmTJ0aKtw21pLsrixXVx9hVoCCC/0vhprzeuCn1uRs6bnR2XUE
RA9mYdHuLMCJkc7xgHq1mvzWAF7X6wzkrCpxO+OIRYnBIO5rcfzsoIlbcV+bpUVNRGL+OUGN8XMp
Yfzaj5nMUAisMLho2YCT2sE0vgfxZuuuXah53KY4ZAfsjKmGqceOmL+ydXt5rjKZMnQOPL6vBdnS
ftyrpTisCdAelBCZE329hPJ9kdB133IkL+Wdgc7kfk/2Nut1O2WPPl56Sxw+hN9Carq8UqSCXDQl
efaFoHq2Hcg0ELqTHG/8pdLp4UGWvNQaviJ9k4n8UaLFmZ9pPsXPCXKH5nopZ/fWDAN7qnRzGphK
7VVIMm6As5sciEC5jyWEBm17v7b79gGyolFXGJiabtEF6c9EMpwMCFfFd4xTkj/FLdoWBaVfIRVF
D/CocP8gpKqJQG0pKgfAOXUp0WeOBT9eumx/YGpsDjhYWQvYZnP6aoHWC7iRkvDC2JH/Lu+MLDgO
y3ITD3tJwzeNu/pLgZczdDJZ8z9Lw1HqXrzz7taiXcIZf+PyWAqhULuKQIGRF/i/dEBu1sWGGHbP
UbYSPWiNZd4h5aLEpOzkIQnEi30uNgpUH6A++V6FGmVDbujwC6oIuD+tMP0UXQ3HjvYe1C7gvmYu
AU0h2oakhx0rlOD4lgmmm6AwMY98ZlPaLRUsxJDyXq3suMx6fS1bxIXdOlAa9rhLzNKhB64wr6uq
qBAWghTsH9CRjOq0J2isj+kmcNnkhrN4bgG3v2FgurgAxgTtyu5BNl3twKtct9oRg2XcZAwSI1ZP
ZTeKpgH6k+DuwPVQsflYxhkWg6j0Mnka4ggl5DFtXJvqrtDbTk6+WKfkYQLqjChbNcpV/VbcGP4Q
WLPRq80OI6ocZFgWO07RIR/zo5QhgfTEMyg6zYMbQEzvfWUL7d600zqeUbUolnSCFlA1tQHaTfjU
5Tx5yddQNjCiz0copDo2VTgHj7XOZvGlYJX2tEvhMSrhI7rr4rVE3O78oOckpEBfcOmUVzatMGOF
SM0cpfWcJsl7yqdtuhZh0/Xl+6ZhueWwr3AvVeYj6qukic3yu16GHPUMCD98xqpaTDN0bknIht4+
bml2RcKYb/e6BHwOrkD5+U+ReB+XHkQyuq+TURWjf2gbayRGw2pW3toZgbjvI0JX1s8mw935kDYL
rfoAz/nwFUSLSV8nX41e9LStpuzbkiiSVicpwQ5e0cx70Mm2iE38TMJykfKghuM/ZihnxzM+xoBH
ZJcA7h1XInIJPooySbG5sxqu+S1iqukKb/zGlBbOTwukCYBdwKXA92HE08EAhXU1ufIkuuRlIvmC
SsNtioAmod7sUDivqcaWIlBcND8rXVT1T1c1Y72eBzCkjHdlqISygJ2GcvpQDW6Zzxb9Kj2GJhTD
bRgGuT6SXcMcu8cQHOy+MQRD69tgMLZxHgrvp7sUbXl5bhCusR0lQPP4XCn8/kuXNiAJ4N6P8L5P
NrAgXyueJuE73QOuDbAke3tlsL7xp1XZ2J4BiDt/na0eVyZPc5AowNQ2c7MnDqbOla1Hf2WnDTEi
6yyHDVels+IBUiiuT8tWu+XGxDSKoydTMX63ZqQaza1tzBF4Z5leGYhMYidm1K+HItmnGiwGEJZ+
J+XcfIzYMV9gESjCnd0JWpiY4n49rmGFUQL8nvdvjgX+24SYmesKh8B4COVIvyXMLGnHEr+9wXST
5aeQtsiTX6bCdZinl8hXwvVXHmFqNi7fmR1pjQaraMMVU/iiHvfGTq8ZtsunI1qQQwqp836GLjN7
wxASgCUCtL7tXAvwrcNgTfIEDpXJw9iI+H3X9fIFE9LZ696wtEaXZIej1XyYQR+gRuy4xuxtB/KE
389ouJ8a+HlAx1zaiXS0ovz7apnNek/M6rtJqf1jyuO+oZD1aXrIXK5/7TAl/9jcGG4SGF1LCGKW
6tpZmN2jM6uOSYF9gXzL8boQQkMtsMY7EEBeHhfmy9sFu2frYu5A3KidmitXDtt4J2vkY27lCuqB
FUpNnee5Qj4AKHFw8kB+fk4xC69qUTUw01r6+aAl1O2HyMH5fhE4EV/TxFig0bA0RS4EqfkORqOA
/EBmFeQeHE/3ddAEmulx8eYDiqPmCx2nbDyxmdb1lwVZ3+8aWZaQ6pSBfLaLH3cgMMTuB7qTae7J
FsajYW24uD2MNUya4SEm+y0gAPfOrtkGAw+pp2ufbvxqg5Z5uScYZ0I8xEBwfbdmBoABWzswNfCe
BOCz5Sm/wxg7kb1yVDAAzhbRvbj4Z1CemtZlp0ltvmuGu+kY9glKDoF+Hbfx2CL01kW6XwHLYuXB
Nnbit9BRJRNCDYdJHgca3VuEQMAe0TvuP6cq479gZN803cZJuJ3gA+VPu9bDd7NuUCs3nIunVZUD
SMu8WaBY3OMKfmXNzS36JfSssOFv7y/TDazPpoqvPTQ+YGBAq4LnXf2M1AM1IXK1Q9aoxWXlZZl0
msb1hXO0w106LjDPr1HpmEMZ9vC0isIrPJJA0o7jBIodM7XEiZe1kFoxb3Gct63a7TkDjvkOSh+a
Bz/CmbrHsgRaLeKgbllAiXX0mNzxONwueYQkDvrbqIvyNW0DlYgk3rBucruv+V2ijBm6FBzQB2O2
kujxLBTdizWiOeEwavgJOar85FKVuL4GbZWdZNbaZ2JZvKj+SH6/MFM9wWwHrq/TgkO8S+LY7Ec+
7PvTAFHuSzFoPd2atlr4kZZesF5DbrAeKaGsAcuDIuPUGPDhF9wAWL4njikAmBnRpyyfxHRyqmwB
+qABBPK6Bt+7PXPfZ9y9ZS8zOOO8Y8JijgedQvUGsI3X7JjydoBBel3YW9An+/KRidgMx1gmzY96
sU3Raz0Hf8Tmhp+CmOYJie7BtuW1Tpf13gcEXPUwRgK03kzTfJMvCXBrnqGTO6FAyL9q4s1vnKGg
tcYhvSBEgLNTtJ8ha3ojkAP9JoSJVwIiCgngNQEpC2HQ+Ga4Ia9ZgE/xbYb77jlOWYV64L/LM/+h
KINYHE5LDXyQUtR0f7dBmuW6OxRVAF+V+D/OzmNLbiRL06/SJ/eohhZ9umrhOtyDQU0mucEhmSS0
Nsinn8+ia3rocBzHRC4zgxEG09fu/UV9yIbQeuji1Vbm4Hs0fxFAQgYcoToPFaQZEJ5HSmVnU+5u
y5LEs5My+1ahgXpKQHMMoxFsIyTJV7p2g8yTjT4DQWFlkkaUP/8Nfd8GGjeRj0i1icHwBdnk4n2B
xcAxo3j/8qYwTAami54Ut8qcr4Umj5aOSelsSw1EgeFG4hjYSXsMtSpfUS+Z42mlfLJ0Z382hUCY
bobNC/syZ9t17taPy3yT+LglJE4WHcc4tjdlO61xGBYWiIQKY0eN2hmYwNnUJWM5+YBHPJADo/6Q
Tt3w4HKQrgzgUq/AMsNr1VFDvVkgUNwzJxlibwt4D6/ZHuy34WvJLu0sCr5xba0AKRfWhoaFu04g
D1mCGv312tDBhjcNxP+tZ1ffI1NNdkEPujxqizWtkKXxQykR/SoOdlbjDB8KQ64qKyXytmRA6vdA
AZxXKWHvyvjdyGjIZeFB02NF2IgtzLm6pVVbvA6ZJkWQuffz1noFfliDZJEq565yu61WW8628lVe
cRWAlywJjSNgGlNWF9u9Dljm/YuPFhg/gL9NrlD4NXJkftt/vPQc+BqMcVODod9GHpgV4FqGsWZd
cotXhesll6hLJg8jaGPWkh6HsLvxPt0Cx1F3QovIDioh7AaumwPSvToTq1shVYIMdwWl0HZ10mAN
0Zdrkp+36wqrFqSmJEKXQ9Wb7U4l1BqKK7z3lTAZvlNhofyJRnf1J6S8aM2Les7r0Oi25PXahpSs
p/vXAxzHjeZTCCE75mjuq9LJv1XUsQ+EQD9IlWVbaBjmLgm6foX2s9iu1PZgs0rk86xdB5A4ObiJ
4cb7aueq2UiJEz3AzCvLnRLYI2iq/qtbDfHh/opabBh3Y1YVuGS4OtcdBncymFVC9UmQ/YAADyoe
OOB4GDAn3Agzqfa6VgE6zds1b+DFeZWmI5KP60AWum45NyschbLBYxU37cehGYZPo5GSe+2HPnt9
v5e3JwaUXxST5YXJBTaXnYmMJi67yvNkvcY9qv1YHbWJasP9VpZ6ZPEEhoXEgaHNJQt4x/vkXR1O
3MGqYRgXVLfaPLuMQOlXrqzb259FqsMUg3zqyIrR9eBNiddUDiJOWw9g19MgRv/JBCb0RUPEQd1P
uen3G6KG2Nrf7+LSQCKhh2Ua7ovQbuUQ/HYAKbFKwrTlKTz1evY11QMr26WeMPrd/Xbm1Fq5DyFi
OhBALeTLjNll0iga3gmj7cE6gFqIhCy7LhbajhJGArQ1JmzsW+uvGrzkU2+44Uo3b+9O4DXQAhzq
m+iqzm3i206niEsJeusjsr01EXvfxNgC7kQfI4+oijURv6WVg+yj1HI1SPTPNTpDlDviEdrr1m3V
7oBzzFsfg6EdZmruyq221tJsYFEgnaKxYmADu4DDmmkYRsSJv8uq0ny4P4eLTUk/Vx2tCxTLZhuc
/Jcf1L7pbU0lMr+jboFruhGVn8ooXPMzX5ovuBX/29TstiIisVsqU962Cz3ErnW8RwMSbnv8wC2w
m/hQ3u/a/NTULSIdqQChPitEW7P2eA2hB9cm7b5Xeu0IUWkAwDV6h0QHVmgYQ3dwAnI+xpg2KyfZ
fFCfW0ZfCPqhvJbnNMdYb6E/6nq7d5vE/ZUVhfeQUCM+6KlWrOzBpaYQXVQ5mxEstMzZGWMj3J+O
Qm0h2XbuL9D35hYGxQfR1crau2I+f7JXMMukvjA6w9y+18dKmra1HgUAXhVjeEWJRvtUZ329oZph
v0vddI1ANz89aU6SeZGXAd6IZuasZ5poMU5xvW4/KBFwSts9Ws/8CugWVFmLgu+g3Lcyc/MjTTbK
cULkZsqXoTeLWiOrq4RTAOJ0qYo+6oqVnLpeaT7WcIsPRB3WnqxQcQ7byv0WjkP//sVLlrCGWeQ9
ZdDn2cbvAqpu9ZiJfTbW4iiSQ1G8M7KgfZOFrrWnNlsALCnWOr2whmDyewijeUgnQrC6ntiuJfqn
EbFP6pjCjq0r05YY1v4V1BGIg/tdXJpWyd43Xamhy2K6bqxqgY8Qnwk4VUa09TK7fyrqsHnja2N4
EBWQNKUs1JVp1RbWrsa4OiwoFXOQudJ5GjmBGiSlALRe6086eV7KNK4tvqei8E5V1/cfnHBKzrFo
9Lc8CdPPZJGNfQW5t8I/h9qa72URqSyYHXu/8I2NhhH5WhS9+JXg2KT8IEjU+ZIfeNXjQB2DX1bh
8lXCnTasEutUp0pzqm0r/XF/Lm5eT3K5O9BiYLCDdlBvwrsGXGM9Du0+hFEGj3FwPgqv7d73RWs8
RTqpYj3wow9eQw44rYb8ghdrtIP75F+SKG1OnVP03mHlo+Qi/53z9vxRvE1NpCZRnJnrzdQkSnVp
irRPSju7kLrLDg726ScniJJd2YzTtmiE9apRp3JvpQUgcCZ9X7WIuGPXWqzEi0vrFfcal9AbvQlz
ruYD/D/wC50y9dSH2QXUuTiUwu1e8876npSBQ51qqFaW61KbqEYQDiM9ywU2u7nQ8FQnpQ/EHl5R
DGpG72Q5Szhv49Htkg0FQDISmW86K5fJYrv4D0jpS6ANc481jUr6FJKqw/vcsKlBiFzK0bZ4mVKR
CSHdKiqCZkllrkz5YruoJcqDDxr4fMYLEQ5Ra+Vir+qpcXLixLbBI4v44sMZ33XFqFFYgYq2chTJ
YZwvNHYbtxoy2yhCzlQcenDBrW7AE0GBs/sYRUOz01vb+nh/PS9cKXgFQTpnTyNAOVchAISaWsKb
mr1dF/HeQ7joAVIBQIwm+AXpueM1OehbogUDBdfWWInvFoYWrqeKCaipAfebhyKEDmOdaCFLKY3t
S2yDuXexeToStDZ7keuoD1TNmubOwjlGo2RkCBQkB362frnc0K/1uMbaljq0MyZc2COJ+cTxo61j
9d3L9yhqSbq8t3FtVufXpttIGWfbFXszHZVLYzf12xBIcHFQYVZGWzUVwWH0nPHN/ZldGlvSPER5
DKyOlfP1VSbgW1jA8MVeaSdxHAstOwmrVPdwdN03OkB36IX1+PZvNGqS9dBRV5Hh9HWjZdZEampx
WdtJWFwGk9x57VrKj6Ash6Oa60+Y847Jyk5ZiBCIDFjCOuOoo+t/3ejox46dmr7YF37WkCg32vcC
s84UcHsNgfV+DxfidrwyYD6zaqWv0DwcEUAP264nBhthJhuQz85WPxnvFWqhGwH3e2ug/H0QyVT/
eb/lGxdTrh6KqRjQSu0taZt73U81n7j1Rw9MEskDahxj9VRRyPwFc2M8hKWBu6pR1tYPt/RLmO+A
mwGEKLp6TjEO/0hFp7+Uep+HO5BREA3uf93SruKmZmOR6ORdMZsEq+tVhZObe9EF8ObitQ71KLBf
UV1XN37QDS/00n4eDPLfZHEJ07DfuB6MMXQ1p6p4xYQteW9LoH2gk9E8RrrQX34BSMFhAKeYt6m4
0Vw3Rb3JaELYZHsfcPqRKPhTzi4/csDwnPFq67WnZ8n+5cOJny7SeQjzY+kz20gQ4gob9He7t7KC
9IGWt6/7KB/3ng84xcQ+7t399pZOC2T6XM8gvnMxlrruo5urU9GNebfvTF89DWGrwcBvxEe4kxoc
fc1nDrV+JcJbWjMIpOIMg3KmFF68brSLQq8P4CLsSYwbW9urAKelkbIDW6hIPQNjZSIXDgoDZLFp
MJ04jMzbK10OYCrX/d4ag+RVaUX151o3xyMZtuTL/fFc6BrZdcTk6B+JYFv+/LcslzWR/ZymuKeS
CYLTcSsHDrINe1FpAY2jPz+tRGULDZpQtLnDKRdKdcDrBvPChLkCyWKfVIF/yO3+Z2ZG+gnzNZDN
gLtX1ufCUKLIiWAwRWIEKeYPJWrxLaVjtd83nFl7wIHJEWiECSrdXhMjv9GzYqvLMAhPNYTCyC/P
zj07BH1mR8OwF3E4niwDyYMqUtq3mBlrO7sXDQ9SNX8TtY16bkp4OVbjTa/Vvg2+Rihrf4cSbiKP
YNSnTrq8OIblvw/8un1yeQaeWQ/xKYf8cgqCRKwJnD0Lzc3COPgNPFtJQ1q3tlmTZmDKCYRub9VN
AcrIh8Bl6YN1wfQu/1wABiGIHYfgT4/r+KGoIkRLQBspP4VRRJBJUBNodvfX5sIVRo2ASptGqONQ
A7teKqpSoK1as1Q0WyjglTJXSjd1SLoACis1MzlNitfAzCyMlQ2/1DLZelLbVCiQOZqfMlaLpXwY
DPtYdf7CxcIkXp/EE3R0a68JPf1sN1206RuvXQk0F5YrhRFpWkwVDtinft3lANZYLkpt2COyHoJQ
s5MNroPG3qq6NTvvhZMU+W7ZDtlxxFFmfTREGhjchgOCD77E95t9dgTsM1AGHsBHjlN9ciq9W+ng
wvaXJw2+FsQFqj7Pqo+a1dZJASu+HJFHUQHVAvdG6+M09UPOCYAuSLm9v4xuxpTVTHxpyWoFCb75
AwX0QKENbjuy+6LmqdHC/KgXZn8EjblWS1xqigWLvAVBjHvjcFfGaWfHDiIaErd5hrMXbZLOBapE
jnsljllqCpkqgxl0bYvA4nql5Fo5xq6tjHt4xOTss9psETfu4hCkU5/u7w+hvMWvDgdkCElVIr/O
EQd2d7YTXeg1gGnRXIhAXD8B4gYtME0F6i3327nZd7TDM0vaj6hIvc+tKSE19BBfdLQdRpx8bdcP
zpFVYpEEawwGDR7CYdvaZ28A63y/5ZvdIIUWbQJlDnAeIs9imb/dg3biIWcgM+qwX6uTaJty30DS
3IlWGQ/kxsfPqpb2h/uNLsyhRf7OkPq0vAvmhlshentwXjVgTADi0ODQo3f5SFLPEcBt/05TBg4H
snNETtfLxYY+p4GDlIgpgQ2u1YCDQssOkL3n/E/B7j9/DP8V/Cze/M+6aP713/z3j6IckQsLxew/
//W6/Jm/F/XPn+LVt/K/5a/+7z+9/sV/vYp+1EVT/BLzf3X1S/z9f7e/+ya+Xf0HpAqYRm/bn/X4
7mcDF+i5Ab5U/sv/3x/+x8/nv4KE+89//vGjaHMh/1oQFfkf//7Rw1///EOX+lz/+fvf//cPn75l
/N6bMEpRU4ryn83Nb/381oh//oHF6z8s7hMpTAwGR5WP3f7n8080+x8kF9CgZpNJSAlrJS9qEdKq
9g9SmdyBUrqLR4tM7DRFK39k/oMkMFkX/B9IdRP3W3/836+7mqf/N2//gRrRmyLKRcNvX+9yYmoi
XDS7sCqj5olmyfUaSSzgenWXq491mOBf7HTtPiCjubISb1vBl4w0Mixl6RA+NwxDuag0yyGDvNxZ
xn4EtrdtwJcffxv5f/ftfl94x1LNQdoWLV+yC9d9GTsBtKHzxsfc9YvtJEjGu401rFwt8pD97VyU
rxAJNwKYw/XCu1729bdTw/UUt7BRznk0+qJRd4of6oaUf8Rix3Ob4FsR2dD2bBCI1g6rGi0m+Zfo
1cqpuTCihCmII+PbxPl5A1Uzm8CCMUJf1a7ZqWFfnUffKFZOyDlORnYWG1peIzJ1AbZgduPYVTYo
6AX3j5FQknQ3JRFCWDg5ghUxwomXfNAbur9BZSbttmrjZp+midMa03LkgneFovcrmaPZ8ckH8cZl
E5HylMgla/aUz5Hc8kXUdI/RVHx3cjM5aHWBitW05mg0C1pkQ2CwiFeo7JK5mZcHSVlANNOr7nEM
wuJHEHQRQHs728MVHp4Kt1hN3svY63pdkSgnACX5R6aCXXm9roIUYH0E/uCxc1DyQUY238VJP3yx
iqL5rOSozW6UDDk43x6bvzTIE79SUJJbBUrRWkhzs7gAz2rkLmS2hP67syXeFEOOWlPpXNAMMHYI
a2Gny8Zb2Ui3rbBTeWDLUhYP3nm2SotLaPshnFeFHOExKO1fWqHapxeeCbxvOSsRxMfvxLvxvXON
HE6cW5aPlVXUW+Fo1cfIKbTP91uRp+TV3GHmShEeLxOeDxJRdj13dduWRYUg8CMyl9F0CLM8rvat
A+hyP1Vx/6V0GyivE/Rsc+UcmL/hyE6DY6OA7ZKLxw9q7n+h+mGpTV1TPDo1uH3oSnGCBhxKXBcU
uFA0syaneTelZa2frNAharTt3mpRS7CNaeclY/gWdS5FvHvxgCDdSsoTkyBJ/JoNSNpltd7lTv0Y
uxOiP0ZVjhBtazX/hUoQLDnYc+avipqhu3Ji3WxbEijUoaUzEpWYGwHtkAxg1adR+uj5oXmMHCvf
ZS2SNI2qiscKxYSVcO52Ecv2bHAElGSJXvXrmYdpVQeVnqePWdDrYLv0fu85kBLvD6ccruv1RRmE
OSbNQFmLnPl1K6YnYsxp0MEoeHLrT4mKbtMG7r0YDqkfFO6l86rhA9ml+GfjiDxYWWQLnSQKkTbC
Btlb9tF183hkIPwKGOOxqD3u1ETpN11JLuB+J+c5ZJayfG0QqRIcSwOmWS9J32ZBUbn5o46oCgIp
SopgEzw75WueuPb0urPVSNkETVF97Dwn++zZVdIiH+A0nzK7RI7LbhRIxlXi1z2KXRnaQC//Ql54
GhVW0JNk6mazrTmDG4GOyR9bWPs/ejGGR2Q/sh3KbNHR8fLuUxn008dSSeNdGFo/jXhKHoCsRZ9V
WMInuCDsOUA331a+S47M1frAcQcYlwVcByshnvjXEzT2Xdx7eTxecjeOXmGWVGwprKEt5mG3cc4Y
vEswquLU27F9Mqfe3odjlPx1/ytuVsnzR+AuwEIhFzZ3va2QCdV0vH0vQei0H/D6zc5qnK6uEjnG
876CEbZlBCYNXGarZAhdNdGafrj4KIfYm7SDZwVTyMiDbW/23oc4TNMvLdpI78sEnuuunKRwhK7C
O4FBGLebdhjStR1yE5Y4kjHgAL30KHnzjr2eAEF+Y9SHYbgoA9li4LzNw2hhi2tUCCjcH+aFpmTW
nYwRtzT1ltkaRGei7FtRtZfYMsLdoI/aBfOP4ULOwf51v6mFGQV/yf1MSccwUPm47hXK8pJvmrUX
r52MMwpbyNE10Vqu5ubI5lFkUQU0AO4gpj9fN7AH1cwwB3FpE9GeQJiykUte4G1vlm+r2vBXwMiL
7YH+sFFDhhYxJ7ColJV1tJrERdUVsRuGMgHJhtYcOpOoBGhTsvIsuQkOHIBJvPVxKZeH5zyaEr3t
90jwVDCo1GlnuOXbdtI+CcN9j8TJGz9Hiun+tN12EMM8lsgzvB2Y++w0QCo191LCHXZIZx6gBDdv
J7/xvyCoUBwQEc3f3W/veYautySgY6C6FheULD3KdfTbkyioxwCAVz5dFDhP6DJEmCZvzKxItF1f
V+q4LfpxgtjsaXH04AzICiNuqLlovmLfhdRRP4kP+iiosIdt7LWIj+mA4jgy8/CAeBlebInla9YO
kUiRb1WUlbRHhCwQ9iibyna3BKhTDmcP8YYtQsHoZaJ7KdXSYNFmG5D8Y7bh2O7xdFNL88v93t9u
EjoPoJ7HkUzhziu8vQe3q1E89RLrTXnKAvQbEU97cZwhH+gqkRSoYY76+d1ohm6f54GpXbyiGn5m
E3j1kArPx/t9uT1baEWjUMPmoG7iyJX120SaY5ErpTlplwaA4qvU94ZdgNLx3kdsemWRLg0bL2li
f+AjgMlnx/iE7hkl8VG92OMQbo0oqreGHfmb+x2au1K5xMQOoSyK5OB0wR7PjrCM15qvaop6iQyB
CwRMqHwjbGs0cXgIrb3Tj+kXPqV9EkpsbkXpFzsHvZyVgvBSZxGppc7isknIhVyPq4YkOJFAoV2c
pC8OyVQgq4nk48qQ3r4F6Cx/XAXSDcyBcOC6GT2cJhXRJe1iuKJ8QHCu7dBIbMbXvl3HNYoK1Ds3
vW/mH10IE/rWnMgQbsy4Sgs0PURjvzXSuF27Gxc7T30D6odOUcebzbRecpf3SM2gtjblW6/3bBxd
/XFlppda4dijgAqYBQKRPIV/W7qjVRtlKnTt4gY1AjSe478G+mCsGGgutMI1KAtE0rCShNl1K1jA
BtCWXXGhSpN/VsgSnKHXre2NmwMcg2oCYQJMon1S47O+2KiEN2Rhx4tZJOE3oCnWV4us2jZhub8T
fVu89Iaibgm+isAR9AjgGOO6V3HU9R25lv6iUOEmQvWd+kOESM2fUWvUj4WBEqmoo2plU9wuVxf5
MZJY8L3IBEC6uG5WdUY84wKhXbJo6i+oT1bqzqsb9W2dju1BbTSl3JR6jMi0FwznWjPaTxqiKAYC
ZFl5UidjLWF+e1oQPROA8I6TJXgi/OsvgvSNHnuaGhevN22Qg53Z7JCoMt86Te2cK9XOXtlxFbwS
RNMPU1Ujmwu0xDncP7RuXnvyK4BlkwtipRFKX38FJP+YjVQYFyVD37ZARw5CCoqU6IOi+15paMoo
oWF9VxU/Od1v+mZ9y6YBcoOfhMPJtFw3bXh5AoqjMy6AmJOvPpz775kSvXtxIyRqedFKKgjV51ly
YPCQH8whvF8QGYRlH/iqui0Qff3+4mZIpAGE4rakPDe/mAveCBNpMv3S+XH6JS0i5YHLSNm/uBVq
/6wXLk5iH2u2VwenacIuynW0MuL0U1xX2UHlhVW89HiTuQw4EaTlSAQweNcToyNLhRx4qV9iHwIm
MqYRZJoo3b28MyCDZDqDfBywhutWEPLUGqRz9QsyaOhdqnq0V9JizSV2YZHJlJV8KGJyRjBz3UpC
cVZHY4BWYtPFyQHmUT256sP9vsiBvwpKGTGXu1Deu0Rl2mxibHT+sgyrzwu+VOW72EK0O6M2vVNj
0hd6lwWv0tCM3t5v9Pbk5vwAt8kImioYqVkAVTvDhD5wml20MKouAKvtTxxWyknkzXgMHAUVyPsN
LhyiUErIOzpkbKVf3ewQNRIrRDI3zC9OE6Myb1fFqxTVevQ4Ov3kuchCbcQYWWeBAsLFc6vmdYaX
2inWkuohC4Carn3Q7bjzQeRBSQJIaPx8CAa0zUY3R5ehsrsM34m+LN7ZdW6jPq52P129t1+7bYYb
A5p3wOTB4aHHmCAc+q1Gci7YwVmpkFNxjbA8Jl5bZlsZur3vmwEVbMXM8zWI5sKpzx3kUeijfM85
8fzz30KHGrX4qfFBzKdDBb7XivxHve6C99RtrAsimyjSNM3Q/3K1UVLmOiTe216Ea3GSPNavF6y0
2nxOUoPRAJA72xbkeZGczMqLhaUvtoaZ6xyEV+YPvt3F7ia2jTTfFp5avyp8lDc2CEeH7cppdvMA
4JikGs9gkM+k8D87mlFAUNuKGt25sp32AblSb+cRGmzaUfVX9uftKSDPM3aL5GBJm7nr7g7oT3LZ
lPpZSf3mQfeRZy0Iif5GKxSvADiBeJEtXbeSNBkio2VonFnvzrFCo/UBCZhsJfJeGjZ5A+AiRiLu
xiq1R1y/iKGenKPaeVI174fSmdjG+NWwEhosNARcWmZKbHCQ+nzQdNQXQ63O/LOZB+25z4W1Ea6S
naMu+HX/YFmYHnjL6DewGjhD58A2L61CYCGpd3aVqD5q7YDWAeIxKwO33Ap+bzw3SfnOTYNHggsd
txb3HHZ2fQIbF2xERu3kfl8WRo2oRuLKKJQSZ84WQWFVyBhh/3aOGiQB0eIpT1HuKVsNCeyVDi03
JaEdnIAS73i93qhrYAExeu4ZplP5A4el7w5DTBLCHNY4J0tNEbFzf6ISYRO1XTclCsonShi755aq
/Q+zMp0D4MsYncp0TWzj9kx/xicAZAfdDR9AHl2/nZAmko5Nr4wsO4TuNs2QJU+FoaBppTQC1c62
bnc46AXa7v68PfMAro9E2pVm4NzgILms2ZGoFEbioirvn/sqSuCQjV6RbIdJ974lAnGdBy2LzG+e
KLKvY4ma4Ua0ifIT0mj5EMWuilkEMeAnWBrKn27maSeFwrV/QSEBrS2kQqvvNrzMYWvSof6oZgGA
fBTH60fh6F2NdqeOSKGgTsb/DvT+rzo2tQ4NCAp9m8ZlX6Df43kfxZRN1m6cXIrSBdqOW26I8Jgk
rVSqsYgFd2XlNe8qZEVKpNed4Il/j4MWQkpmvq9Eqb4TQwkAqiwT6xtfa3yOw6ZKUPFSMBsacZfx
Vi7ppfnkWUnYSsqal91s6VRlHWRIJLpnOAIf07L44EUoTLW58iaL/TdKKI4rE8n6mM8jemkAV0BM
sIhm84hAYxKq6eSe7ZK4shvd/pxh4LeS2F04TORDkvy7BqqVNMv1KoUOi2aZ3OZ9At8tR0NqG9eZ
s0KZWdh2PJXRJiBgoP7gzFoBHpsHoqMvuCM4D4pp9G/MnLVnwsD6G9PEcU/S6Hnongtmv207JLTQ
Le5695zBldnZ5pA/kePArEKz8RknJ2odiqb8W8NI5IzMg8QEzdn6bgytXUk5wvzELY5JFDbIdQ/d
ymTdRjsSWCLvZV7/DKMc5t/6NsVTaEyt6p5dpwpx9fAw/xjL9qHs6+5NMKG4UlZGf9YDVweaF48r
5/RC0Ec5lCc+5TZkGLz5I6TOrb6o0a09o6iGjTWp5SPenvpW6+TLB7eqcwHjDB3BbF/i6v7aM3x3
jZeytGBhWPId3BU8V2b3koA9DGAq8c6EfYW20Zu6/5pYffjyoAF+lyyZSYo0VerroYaoi7nXaNLM
VHkbpSuxXE6cyHh0cJNbSZAtTSuKXc9PEeyD51hfdIr8PJoMT6qa+V9STfRvO4rGP1vsOU+GIfxX
Zdt+D8tUf60Ek/3jxecMVVCSvZKNRBl0tjfLOEdnpleU84DTL8LXpdD34KuttQrLwsRhnUIUxoHG
43+eMMPBDjJ74ijnuqzHJ7VVnZ2EYL57eW+ohKuy0CnRDLNbF7YQf97z/LMel+XFhsC1w13r5Skf
wIeAVwjCONQoil2vjiHMM6/vXP/capk0+JnqHe4fa8oqco3NboBnOJEkJsPkmT8skEBWM6u1nXMe
EYxPTq79jGrXe1NhCvuhMcrVquLCMU3RkgwAfaNzc2o+Cu1OC2eCyHKQFRkyW+e+LWNcz5S1kvTC
agC7wAaD/EvaTJs9mjosI8JYr9xzZwjzRFXFRZwSu7H7q2GhQ54qy3qyyny7s8JAH/VstNxzbk3u
Q1WV9hN8Ae8SFUXy8X5TC5MFQhlAEeJjpM/mFUukkIO2dRg7d7IK3FzS8r1KpIAkPlV2/CSQl77f
oLHYORdIJfh5+jcv06QdVXqync7ZG838POS6Aocw7H/hn6o9JjCUEIQXTvLeaTVH2WIK2Xm7XPOH
i0pFByX2Qbf/pLoPzFIZQSShb95PXwZRJNSSLdvXtqJN1U/w6JA3dssWSdM08QV3KikBROCFhdoo
ss6WfeRd4D56o4Ytcdm1EY5hCe6bBkSFN26YD58Uw07+1DlCMQzCcPuIkwDORijdq2uqOXLZzLYM
16PMCSByx/aUY/bbDRkOeLHVxuiehdJmR9d1C+jPevaQh7Vy1AGvn9EMAgGRFZG1or+0sKJpmjjN
c6gEqc/T9VvTBXLhFQwK94y9qIo/ZuKeB0zdX34vgRJhiSF9JrObs9M6wTXYTSo6aFgQwfS2QCUU
c1Swhv1aJLW0vuTxRgEOS3vTmB9yyJyVSV5y/GDrfAo0tG20MsIzvXaslfhwaewgg3i80Hlywg67
nrY2K1Q391vn7KY+Bo+Vbm2GyilXToOlVlCoBAhL9ES8O3tnmkqRYxXK4y+AuXOqa4zjTLf5en9b
Lo0aIHMWAJUulFXmE4TpudPHgXMunNCEYRpbD1alZ8dk0LW395u6RRoDkAfsDmdWKmvcQMQ5mgkH
h4ETAHH4LSY3BniB6hGrUeTRh0bfwErHvsLMT5mOc8s0XvB5+fQ3PsJGNYfkCkBBnhLXc1dmQaOU
PQE3oHheEFUc780C2xTV9lN8YUR7IQmkb6uhU0/MrPKA0GyCWG3XqCuh/9LQAwKmokCanA2oX3+J
a4JlUqaIxz1kjKPVdempVXpraxv2tLvf66XTnggAMVICNh0W93VT8GexjQINfDZYsFuKq8F7/Mm8
k0oocDFTO3q4397S0pXnvBTqkcSI2bmWiy6zo5ylixkV5mROXO48DTzj32kFRKEJcJF4Q/b6tyPM
UmGVxYHlnHl54gjQWdpZz/R65Qhb6os8I4ky2Ow3VNrIMrqwoNh1bpRO3VKaiXhAWGs1JvkOmN8E
SIuw3YlkeK/MAgwl1scgwvr5DFcXPS4ceraN6cZbRLjGbQ3Ff59jC7VC2r1dgWB5eEizFakFcQdd
DyAoYS0qxtA+O42GPYdT44yUJc2GvbN2Oj9HSNcdpC2OMiSruAysuQyFInrMJfXEOodlV/gb3Q08
HED92uk2ekryAJsWL/lQJ8j+46XVAmvODL95tDBaRXA6SMnLI/KdHQOzVw24F1VZ7d0kN4sN4tY4
mEyq0llc/JW28ty53TtI2nH8EtMC7HDnJ6RiuEoIaN88W3pAvTQby1c9mtenHtfDTVJbWKu/dFnT
IJkMSmcyNTsXOkqjtgSbX5nnUUIARWsED0NguSvLeuF1LGnBSGWgrQsHaa71GPcT4racdWfhBgDH
gwpTX89u9Z091jyK9SR8GFBQ21tuBks5SPpfHmbLK19xu7n4CBjjlNEAtPACul6Bnh/nvhcb5tnI
XPU4VNaPsenXoqylRiSRiqATRhVGpdeNILhfeS1PxHOXOu4WXuW0E+YU7u5P29I6IZjisib6pOo9
a8UH8qPAD7XPQY91Gkgb68AJiZUk8feBt+RauXhp87pQ7qVWMdt3XvZA3lFrDNO3zpMnfBK2SXXu
M8V9DewhXYndFwaQojQ5WvJ6IODm2QWzstshQM7pTGWp7Tai6quLgO61ppi93I582HPA8KCbXVO+
Xlf4I/j2GdMN41VjAgmJleTd/Xm6PWn549AHqAOSlIIzeb0a8jHFpzMX9tkoGweTmZaiBMa7jyL1
MRqy9PAMR9pcieVucyYsCB5c7Gf2GySO60adUvF61a68M3ALDByLTm0/TXVFmmTovBiZFK9/rfQN
RstmHXpfUdXW6zf3+700uJIgQ02JrlMwu/4EWLdR7TXYQvdjZ77H8dN7bbWr99jCqpSHCjExwTEV
Vzn6v93JiNYXntZ6JKJ6872r6MZrtRoQ1BfjmrjjQn9g6bHZNOQ7OKHnmDMy7E1m5v4Ze1djCzFT
2wW5o6xM3HIrDJtkiHGDzZZkqRciq+LQP8e8R99kcMRwy9SyldB4qRVgfSAyVZKx2vxBgXf4xFOC
5WHjjvWEyE6G/1m8ptYmZ3h2BZPCoG5FEA6+ZA6rr5Skq/AFdM8JshSHzLWwIW/65IJHJYm7rhoe
7TxVNlrbF9sXrz0OD3A68LSgvs3FoHqcekgYJqS5Sld7apEJijY11ttrV+fC3pb3CUQtyaTh2X+9
+iKqzVmaTuUFr67iYoS+qW+8pMK6WBoA7pIQm9/Kb+1g9+L+sRJVlPBsKqmwhK7btRI7Rw/fLy4p
uqr7UFEBZUJTXTmGvaXu8RSUug5ypdjzeA23HAVvifiCX/ukHOs8Ulj55PfDTepq5RGrXEPd5IGh
/6oV13ynDkbcbdq+ny6lBaUVxzwcfnahglLvhuKWjuqNWmG2R0wmklOQTnigjvE4fVXMROC/UJWq
cejatB/wVLTdD2AkDHWvwSzxt2gvqHgCG3gpHYSblWjxcYeE+74N9U+TPw3oLoWYt21ajsNfCjAV
BBMd1Lg2WeREKjMSJv2bimq3sYvToEgeeCoh1I5XowbEW5mCbVpgIbepsFwMPmNuqp7UWDVem6nu
vVHwTCYjq2Rqe1KVMikexNgX0bbligKBb4cI9YHpzpx9KaAebI0Bcc29MzQ+5pY4WH4NpK3XrnBF
JTZYNQxfR1E62CYkZqdtnaEv3vudVQjEgBz1tVXimL1Jh8Y4RckEED2yGw5soXY4h+Za/LmJUGfY
xqSmyYhnetrtuZntHivH3PozdrLOfBX4QZhuoL6q0aOZNomxVbAN+RVq7lsHbJmbG7DoMBvWsFEd
ojQ9FTZubhuhlZ69FTzUvIOrdtqxDGqPOmkAnnNj+Wn6y8gy5TLVlj/sQI1kPqyxyP98f4E/B2Kz
s0NiucA9uBLQMc/euX2QtWFst5euq/N3RRmGT2VuK+/jtlGzTRC24sFGb+jkKEp3sAelORitYj8Z
osYuzEoDvNrK2HuvqemaYsbipz3rLVCUgB01f9xqbSEY/Xy44L2UvMHCUr+oWHMqW6WAsgn2ufWb
XzUIgfFBTfiPTZMlonjtp23CWnbS/P9wdh69cSPrGv5FBJjDlmR3S6Jl2ZZsj70hHBmLoYr519+H
vht3S1DDZzM4ODNQdRUrfOENmBa6xs9UGK1Es23Ck+v1xXt+u++kif3dJ7kD2LH/+7/eRGvmDWsh
kCaVSHUZjRT43zroX1zLh5+/vYyDTtiu+A0j9rJIrY9dFszIzyVj33i3qtGM90ZnmojcFO6n16f0
B7t/vh8YC8UQkHewlPjH+Zw6P1ctp1ElXo5FYWy4xfQUYM+nwq3Fc+IQrIEsDlOOaRXJJ63wWU3O
G4u9+xFLpHwNaVapPJKIJfxCmh+betWgyBMuZMFNvPpr/4TNR7AcVuXndxsWr/htGmbxYBlIBO2u
OgE0QENg4rPwzfB8barl6zy6iAHQaMvkna+2abeknqRzJUF7fg3TANjRb7tMPgJG+7//63tinjyW
7lKPycyFECO+1vzuiqE4zdvaHGfoKpHXIMDz+oq/9HFR3dsBOzs//pKgaZmyKAkexmStGvPOc0Tx
BkTPciyLTLuS8b6wX4FSUUOFYABg7rIsYDcFt6WRq4QtLSO1meltN12VDHpxFPBUaBgicAG37nwV
Nyh6ENsNCd0F4e+5M7oYd8BrtNoXlg2SMs/KHvlAermIekfbaIvSKGTSZVzKK/DuKMuFEbVFfi3N
fHEoCLRMZ5ewuwwC0MSu3aFvZKK1boZFl66Hiw4vERdGeeVGeaGUSia7C4TsIkGwwi+2IJIVfeHu
gQ7kQStc6tI/OAs22J025R+Wzhne09NQb+BrIlILIGXaMBSj1Jl1TXd8fWM+T212d4O9NAKskmz0
YoV5brWhDHoJtFLr7xx81d9q8FJz6jf42lDT7eWxE2t2U3NfHPRx0K68TS/9AAjoey2XO+9ZcdOc
WigGgdEncjbmY6M8d4lVZa5NnIpm/KZpHpM3VHBsOFfHHMD/FZzD8528F4f2NgoBIA2mixxB69xl
w2t6S/zOrsNGjNth1ixxZZ1fGGVvcqLjYsESAxN2fl7KpdSUNAFum8FogNlw5E3j6sM/V253RC/d
R5pNXOyXmIkATXlzJf1MWn3UsDLGfFhHY/LKDfrCXMCp7crCKFBQBbnYMzAvqrxcXSsp7aHdMajj
gXdEuxIvvzgKNxmtVFCopHDnK0YTkrI3ZkZJ3hfDLYbD84eSyO7as/vSMLskDR0ajr53Wbqth2Bw
ZJCixtBU6kFOeXa/LaV3pVb70ij079nhfHwE/82LybSdV42ZZiVrrdFuQgv9YdQW4/H1w/zn7Tp/
14M9awdHsnfWn4Fpa9wUyQQLO8H0G611W5+197gkBXHhDXqkuSp4ty5ijP1ZLAe1Tt1PW5uDNhR9
0R6wfsZvb8Rhyiq7iXxiXOOiKr2DxLz+QHipRfY0Y3Ns2/lxlml3oA43Q2bv8abc8UCG3ucnMYgs
FuCfr1yaz+9nmt1k8LswJpqIl+nv5FlE6V5lJvQSVrir2NyowlfhTLUofn0ZXxgKVRWkkCitg+y6
JCaMbTFxDRkwnubA/xqUbhp1XOMfzQx50deHeh6MMBUq01TvKQY+IwRuADUV7jkzuy9vDoS8xkMH
X+2p6hdU/Bvf/bWJfrtyS7w0P8AQkMa57uBe7FfyXxFQWs/e2hY+g3ZrfbNNvXPvQGETITbo+pVm
6x/A89mWpPkJVm0n+PzRBLrY+VZnaqJGLzIReef+ZEbbdjtWqalY06bRo2HoLTfELTrAFtKduUsq
X/PQtNvsIp7mbUsAh1lfzQGnxEQFCHkEcjOqUAXU9kPcbPxEr2zYNsBJ0t9DXvVGTADYJ0GFvFrY
Oa3qD7OORHjYNSassHIlrQtHc8S9qGDwIRZyyIqomZXE5MuZLPM4yXn98PqXfnYDUD+kNARSgJ1F
seGi4DXoVMu9SlsSC6Xwd0BCNqLbqxX5Z58WXgL0Ywi1u23Qsygm1fRSNfAQEqe3jSOyXtl9D2nh
2Lr2VS7eXq+4+LJU7qiJgqvhnr4s4eWePgSBZheJ3ejIgOimijGOL05Fb5tF5I7d/E6X83RbitI6
aM6ItTkKOFGLcsKVJ/w5x4YnHOg4rd1dVexZbzovNtmYS1Emve6p96T3phF6QH8TgQU71p2anzUn
rKKdHxJL5o9+i2BLWJsThPOy9+13Wjfa6l8vLH7TH/QE0SsNkss8Y8hHMLW+VyXSWLNDPUzmsV6a
8lBR5PjXkH8far8cYWvRvfhTefrrQBfTOnpN7TPUtE34KK9FVHIkrtxVL+xg4AwQ6VnpPR/e//1f
o8Bv84jInAqZhNqjzlhXkfLEdnj9nDwPjimRITfFQwbuEhnGi0gJYAtZa7+WCQ8zPlvmZI33g8IN
Kxx9PjH20fXmRcDYsi/BvDllVGW+9mPF1fIR3sB6zcDhpVmDh6PDCsTdwmjlYtZi5lnXtCpZeyAc
3TyI0zJg7f36rF8aZf9wO56IUNi+qA3qQijNT7sqSbd+OpBjz7c9TiVXLuN96S5OLCkHkqtg4HYp
5IulpTyV2ouZ9gmg+iIOyOcPgPdRvbe0Jmqc1oxfn9ULtxFkZYDeQOqI8S8Lx2th6XJzEdbQ89W4
TZGeOOAU3mAVZ3b/Gi1CsdsTbLoJO5H9skozb9roz5sOpc/02lCmQXtXo1px5RJ/aXNCit0RnzZe
Slx657vBnBdSICT2Em6MAMqXssXHrHJXwCdrkP00g7Y+OZkcYTaYKng7SApS4RgsnYzsuTKK8PUF
fhY+UNVjY9L/BRbCq3bxkrctzqCoL4sEmxF1mKDk+dFatcOpN/D0CUfGBPhg2dcy2JfG5YXZ1RLA
18JHO18G3x8ARWPPleiq8259K6tibR71CLNaWCCFsfVvDI1c5Mp++nMMLjYwvH5uhl0+bO/JnY+b
bpVCtb9uksyUehWSGYPKrlPDeGRX5yIsfTW8m6hqap+yPq9/oBbR1fh82+4PTfRNfXCqpsF62d0g
/EhghpFV5fVXsxbak0Pv4VM1bt0pNfPFiwaazsAY0Kz0ULoqjC+g+4tvUploQ9Dgq2Ot1StxgwIj
7KGhazdxaM2lXENQ6fMWE2RVP5TwqalBGG7u4VYiSGWgMj71mvNxahoco0sf1kzor6v/ANYovdW7
2ZiuvEMvXC2kth4VRU4IFaGLNauNbDXlPDdoFThp5FFhPbSefW0n7n/l/MsgEcL7A7Sb7iEul+df
pp4WmvRmUyZFBdepgBj0EchI8ahaYffHYdHrHFv3avtZCdsNIWf2n14/CnvSefkD2Bo7HYkkG+vJ
8x+ALIE0Gny6UXnBZSk03T7Lw6CYm590yoY7vHGDu1wNaxZurnbt9nl+Hrh2COyw7OXJesYxN6wW
ztNWl7u2RR0ueXljm8o4brAyw3yCzCRQofvn78r+ZyzqhIjBgIM9n3Bt9Ly+Du9kVQ3uO6tsoTuJ
PM0/v76uz6E/JEDIWNHRR1CD+3XfX389+63rbt1Y5TLphyI4+KUMGkQMp/FnR6kG4/XFHcXR0fS0
i/xpP1i6Wi2BfezkZyetXVOCH4QEs3BCkPQH0uL5eOSxaEb4sS7qAhOPxLfJBiV15bZ4/vog/Afn
GswISAHUOs5/ODYQc2B2ND0KtsQxDdTPoLA+EBdds/h4cSCiFp9DRuPyskppDQvVj0BS3IWLP2Jn
5XUxupZpIjrf/9dCApEIHwLBBPYaQc7FE+50nZ0LNDaSfPL1ZK5z/dYo9EFceVieRwrQ/4nrAQEA
ACS6PF+7WRZpYKlAJHmpjVDVocmFqbaUh04AtCxKzbqG0X9hEffuD/gWiBig9S4uEFnWYycXRyRV
icLJFDgTXYjFPGyOvlyZ3PMbkcn9NdRFsDVvk9OtLXRy3ellvNmdFq7jvwtPgjn8exTzfAnXfGgM
K/dEIkhEI33zx9jTrioevvihuPNctBTYf5dlETR19CFdWTZjVtaxrww7LrLGiqC5/lbtVW3lF5eO
ejzSymAPob6cTwo0LcGezXDYCfS3niYwJbA7/8rJfX6Xs3R/jXLxgex1rEcq6CLxRk8/lkHrHtuu
z+KeGsP7ygzKGGiJuoVN9M9QDsKpHeMAPhzFeUrS5/MrSihfYgraxAsU9rRG7cbmmn95/Up9Yavz
uXZZWLJnwqiL6eVCVhYFJqY3BXq01rK8UWsl4lY3y8PrQ73wvZAqIkxDTRI5JP9iEwpHaksHYCOZ
zUx9r4n4k9mnCPHvo3h8cUrb7Al4CeerNvetSmXGKGsz8goB49iDrNZ7+vdhuI04ubtIH4C282E8
ARMwTzNQlbpvhLPjzTFih/Xt66O88HUAdFPaRlEbBu6lkJtwcr/zbfqDtRzzT8YUbAcRrOsjktL/
nlEjZUQUvXPRqQ1d5u1W72jK0cgm2tQ3T+PgywNenMOV0/Q8OOFZ4utTH6Ca/kep/u8HvCMcymHX
d8ncNs7n0R+7o1BDFW+maOmzzuLeE+NwhZnwwsYjwyQssWFTAVq72HiT9Dt9DdwumbLRfuMKc408
0ZZXEtoXR2HT/X/LA02c8x2RN1o51ObaJZpldsdcAdP09Xn8HxaQZ4nrFWQvJNB9x/wVAdWuz226
EAH5ShTvq3mjxZ2Pa1TW3vCgWNvTpF1VpHsh1dxZt8DKuE93av3FqKuTLa27BaCh2EB3rjmXfZiK
LouN0ZkeMjfLbg0w7ffGpPenjH7QvTf36qns02sIiBfeGKIAwntn5/pzl5zP31tT9PlU2iUqNWB4
tXZ+6sux+CpGWx7BXfjXoo8X6nl8S9AqjInsGfXj8xFhve2h79Imet0lnjY4B9Nbi3j3hzpUWu3L
EI037SEf/eAgKmsJrbkrT7q/mGO0iOzKJXrpJUshCiWN3TKZX0Vr/bIG5Bq9Zi4yc5IeAd1w8exU
hWYL8klpdvam3+oh8pAaeyyzxX50Z0vEVY+yX174yxPAMzfMt0D7t0Dwz2/iDaZZve9L6mTnS1Sa
zsznn5zE0El0qgLylzJH7fhPl+GfUVBZQzAY9DCuKBejdMIsXekZblJTZNzVG/xjjU5inA6WceXe
/UP4/CuD28eiOcplCCSUjsglcl6UujFsa2on8Nvzh3nEwTPcCIFllPd28VQMiowZnUb/+2QpAOC9
La0S1Z2pz6IFJ9fj7A95EWna4s+h9ET/o2103ITogWDnaGu5926dTDRJm3QI8pg6jrrTHFn/Wk1N
f8qk4dTROuQA2Ku1cbIILO7qHZXXCroUPH1z1HdmcOt7C6Jvs2UuFZQ4P91CiMFijmzkKAx8mgQN
tEZZRhXRgGm/is2XOFGky3Y311szx1WFfKcz5fK9aY/KPQyDRQOtACByLUO8JAlQFebOp86H4y0I
WHgJ53tECL+0V4Emmd0sLShKUQf3sjazMiSLmA+T12S3brf20bJyunZVqPa41cE1uNEeNJ19WH4G
WCN60jS59l7Q+c+g2pkhmxoYSSNN4GYd1nJpOBttpx0RZebIZsKlHo8BC2BGx1bGdzj+1j+iPP8s
BhgHyoO86QAOLrYyMgV5WwCBSPJ1tt9VVt6/G1FvuNKK2P/K5VxJNYHfUIaAy3gRo4DSGIZS0+nA
L3539EyYoIvelqfXj+XlBflnMnxPdh3/wLDl4nFogJFOljDNRJvXpTgF5Ww4p2m21A9wJfKz7yvj
48pnkWG6yvwbjEcJunKdi89cnM0jqXFfhq//Jpotl3PnmqQtv0t70I6hAX3+nXOUCX3Qpluipkl9
1fgIP+Eul48z4IeAWleqkB4O0uXgIhcpwrr1MxEKzWmaU9oIMYW6mxXZIc29bqPkpqzpWGk0tKko
5CBR64yqY2RWk9aGer/p9Pk0O11C1+437gjLW7yTIeu5xElpAY+6etunbRRI1k7mUN941TK/d8cc
aKGsUK6OHBgfD53Q+4pirQ6/vWKXjpFXLHMVzXlQ5JhUl+lbYFZ4p0hLqYdc5ttXVy6ZcZzssgC7
o3p0yKAzaVD/t20s43XMehRs2157XDf+bFjVNq2v2er9X6lDxeYgZQayRinD/9EGMwJRIhXme8m0
7YOFkEcbAq5ISzwZgm6O5d6Ai/mS5WcsG5z/xJJxQ+mt26DLvHTzCpvKLv/z/X7cEXsepnyp5qt7
oYPyA8niUvHqnGB80hpqpyGZx3AUYC66KMi1xjoUo6xVVKRCPFqzl8+xMCQL3A+2HCOL61CGsAKm
Nm7R4hkjvxioZDk6VhpBHRhvcXhOvxlt+2tWpvkxzwv6rHMLvlS3ZnXcVr0/ioVuQ1jgg/Nol17z
tq/k9JTS7/7cu4NvnRA3NW7BHUh2h5sWN9JV42+se6z26DrbYIdBUOcb4NpBPmTZiHdDU1poU9e+
T+Zka5Uy7vylbJE5cszy1IicWuM844t4yh1z+uGvtpTR0m/9Z33aAmwUlfzpZttihhJaO9jWoZHf
HH/t2I24Kj/WchpuU9NSP3NZVkPkBrUPXNHZ9B/NZmj3EjSaGbWLXO8HWolfBqPsT7RIuduowLdO
vKPH8yjX+/Y7HXXKC1rRewll5Xk4gQTW39WWhtChcILhi9725fc+W7eHcuy2bzMCAh9WzEy2UJU2
6OaNBQ6dNW/Q4RTYyBaF29x2dmU89YUaWtRCUvejzznYwkHpWCa7qekkJn69fjTPU30vMrd9DAbL
rqJc9BOGkbbTddGwbN3DXJV6GarR9h5riE7jQdOKVCOGbjP7Zqid/FNgNPNTL/T0Gzpt/qOYodgc
p8Crtrj0Te3zMIz6GjadbOfI1CarjdjI5vx+pcXzQTiul0VtWlRdtDGl6uQra1zusxzgYty083gv
Kml/3loTqO+iGptIBvzKr8XNQKV08K7UTVZJQzzWtjCG+9lsze/YCkxPDhi1IjbWHkUBz8j0LDRE
nst302Drjyg8DzvIRQv+U3TRnIiunW9E5rRIPB6Kecuj1WuD5m0llNHxfs91Ezolnsj3a24P7/JS
8PvGSXBLLdXgcaM0rXa/1nqD6jkCBEQZcyHccHA6uCW8qzKCJIRfq1MGG6KI9dYjQ7XJj+jkUBaU
lfO4upr7A0HhSuett7ynasran1WPZXBcLCO2GUbdjXStZ8qsd0NbFD+rKZ2zD5nqjCd98e3i4GQw
q8LKQPPhzlCLS/A99OIegaKeEFOW+hSug1/lEZ3GoYhm9Fu+m+CX15Crz/wGrnHL3heOgd9wOrVD
EK6arcBuFaJ+sxhgC9/tSsL6yRAqHSOplFeEXZlVv5tGBWmYC2fJD1Vb+r945ueeXTmtN2oktYx0
t9nSKOMi+21M87gcvQk/0IMFaar9saQOIsVOOn+pDK0s4rF0+jYMmBgZjZl23wb45kBVYQDGkPOD
X5WqaIMIqxBtlHbLPIfp4CgnDPocXsOAWrcIvVUFbqx1TT6F3dLyDliFhjKQhZDAje31gwzZlOxH
MerWjeXIbgDJ3vj/5ZtaIhO+h4xmPdPuar+Z/oPA631U+rx9Apmi+W9XM9C+6HpdlcdlMYf8CFal
GSKt7IMtbEw5brBaey56DJ3Tz9sGHDqcR8HNPKQVeOYVZu7HlCLD17Iftvs623hT1IzpbJwjBUju
uAxp9+Suq6hv+nw2mvumAI0Sm2W1vB3lAilkbLXyP9gu6acCbHpiZ46C/4KRMvBU5Ki+mIUI7jqp
8Qxpcis+4PqiZYcCEA/FwF63gKoPix2ju4d8czT1TVckY553840GS1nec76xp5mMfHHeVGpcgxAi
b4kHEzobQYiNiv9lqyd/iVp764mXt9S/aQo/ez80lpQPGwr+LVbtu/F9vnTZxBcVbh4NWuaaYQd9
hxOcycaPARQ07OyKKO/kj+Xu6VDwPB001ajirW/kYGGyoBnLw8CcTD5kVy2Rv5bbh8yBNEEwr+wy
ykvdRAa9GNY3dW4JQONAaMt4l/nBarM0yt+jSSAbllpTwCbrN4OI3R/cgLOZdp83r5L9aZ1TrTmC
N+WlFxLXhwhjku0mSOnsvm0gd9Vh65eG9WinjdYTbdR9cRt0vX4jKEwfe9/N85j/N0XAdaBjf1KL
1+uAj9T0szX68j4bxrQKnQwOSzQSDA8kqBn7darmSkVG66Bhh4GfM0eatM3P0l76gMpft93bAG4b
HqNgc09InLZvhZpk+yFXFKMQFDaRxzdSqeXhxGdSYbpNIKToB1QPOGFjmOJNlva0TlPxtc+z8gFO
sOVGOlIxuDOI3K2jKbflY2NbUo/pt+DxiiDgpgHWmwwfTow53SDxbfcRnW3rN5zVwT6MHqYNp6Vd
Oz/MPLu9UU7LEndEKG8aY2w+B1TP8XFo7I3zlnnufVDZJX+5IyGOpd/n3y3NtX/bnkbDhxtN0z9M
fKqF9SjwSbWIxAi2Nuy4om6t0ixMuZiCsJ32VWzTNrAiiDzTr6YQ0+/UwY057PYOfQhMcKbh6/pL
XOhSvV8w1qlCEWz1187WcAkWRelB8W6DZb0ROO99WkkSl2geUyf/mrqqme+9lb5uuAQ1pw3NnI7i
CVlgmPmV/bSlRYquxOzpeYgMdicPdoBDYkwXK3+PIWr1fQX9Aycin960AC2/VRkcLmRFpcQ0tCg/
pJvT5VFTzBatk3QZ2zCdOue/3K7AWaTOoJmhVg/Gm7EYMxlqCnG1WA3FbgBQreMtZRE5oW6Gj/Jx
y3flw56QRYV2M1V9OOhG5sQutmGfahVUw+3aNOsPYqOqPEw4+901ZYY3dLkDM/AYGsoHlBbGIVy6
2qpCeLqzAZmpXX9tCBcUoUZTt42LccUbt6DZMISNcrNHXCHzMi7LTDuN7mL5BwqJTuI0iicVBaql
i5ZyWG5rXWIhomNnWkVjn8vDhI1RE0E6km2sp+n8tsqCtTrw1+ZPM4TS/n1QCgK7dkABKppLje1s
DwKBWb9dUoK3esrQTdWcFjC6n37J7cAskDVCZC9Mi8x+r8ZgepMtXaFC2HpUY3hSlR3mrVHRi59E
+QtivpBxKU3jLh/BLcVpbaUcl3UgYNC0Dp1IeMPTV+Arg00erzfvTHvi79NG6VDUaSoOWlPg1PRo
CRqaEQYbsxaCDJEonWTLLG662s/xaQsK/6trFY4Xopm+ovQwr8U3w9VaBR6gD7ABsfFDCm2JLn3k
WZNQiSPs6V21rCTiFU8JhZVMBo91v23yWJP2yQNyfs3PZqHdHVtzEbS3KB/Jz6tRtl1c51gMfV+H
rbVPlsp5RLPer7tI5iiQhcHiizlsNBdzKRQpaEA3C4l5yJPrmFy/qvklrGZ8jyzSmh7qvMufHOKf
7iTqSVseB6MKvjVDkP0iHa++GI7gxK3LitZ9lnkf83JOf7hyCk5lAHPokOc+fjJi4YPcL1O14luV
ow8dq96117DOC+45AE+pHi2V2qAXNSxyvFnT7BwyuFpgESjz9YcOSYgsnurV7R5GkxpmRD443VPu
3IUiR3f9aOOH1d2maIbPb7Z5mh6m2duRPr3FEXZ56d45vvLmcFk1IwNqIPP0l+1XzLzUt+VtplX9
QFaHLl5olQiSYFzg5B+5welYcxpwwpmM2hpCdzFc3MUNcSLqT+c4W1ftkzdbfvkGjUKMFupejQ9m
OnMNatSrPpi58oKTAlme33R2a37EC85+a8nAUb88IF1mXGkK/bmmLJqPjabYXTkUQesw52mZEiKl
3S+taalpzrKFENWCSOYnAdx1DxrqR/IW4QO3jQeJSvK72hPuFxj86xR1RMNpSPrjf15rlj3MqGJ+
8lrlPTllVuph0Pjr5zzzNyPKK9oKc7BUI5tiI+bX+lQKpDr0/htQGv1N5+tDEW+roX/zVNP/6OZK
IpBsrs5bR7pQTQNz3YnaxHNp1Htu890ndXgL1IcgEQrPhKNq06fZzQZ540YNpq+i1tyG38vufYZ9
jEjLW22grHOwMK7QYwdRjgHqaDNYV8q1F93DvTYCAAw6IRjFHZGxl7P/Ktdr+Bmko+ysZOO/u2u6
qdsL5yvlmFls1XII7Lp3iNYGnJbdsVivKenttZeLEhAek7toJDVsAwDy+fgUYBDSawEuu67sohKZ
4Uhk+vBz3rr6H2Uk9rlSAwI2+AdYjDzG+ViZEg1mca2e6NKxPqCX4KCz4rg3nKlrIpUXXYB9KCTP
mRVYX7wbn4EH96pMDcY5GTrrnTSX5g21i+IAhtP4OgbNlfL2i6NBh9zb9A4VwouaoQ0CW3WZYyRp
Zz7Uy25FtVIg7ai9nGS3XgO5PB8ObSBQkTrlZ9p+l/4/Qz+4/TIUS4KdrlnFzigy7bj0U3WEOa2X
sTZkGU1oTdUEE547ykjjzv2c17b1n0EYO4dj6tb6vfTzDDBev83/GS4+TWHeZOk10sDzDQYGhIYu
nC0dzZJLvx7hrwumZNPGR4cnv5K0RUu6UHueNPPfGmx8dOTSqe9TzgNbQKPhYn/5mpXvnagEbT/j
sGhLGzv+aL27Ujp8dmIQSt8lZGiygSO/VOzNU69sV02uiQv79G7tfethsts2dDRTPmHDhOO7mq9J
LD+v1O6D7jgGOspIz1+UUKETGEp03ZqoVTei1JjGKKDsEb8+tZdGARRHUdShjQcv63wB/bTxN0rN
azJ5fksIGdg3It++vD7ICxuCWwC1n/3WA4BxMZVxF22zC7UmPAZ6glZDfpggUHzGZmI8/g9DoUEC
lw3CFL2w8/n0q65KQZaVIBia3zjtNj/5Li47o0Vb8EpF+aVp7fJC7EG6/QicnY+1jb1XIC+0JQMZ
Z4wXICWubmsODFVemdafjXx+aUMdoAXFXqDnCg30fCzpF54l8tFI5ik96mP5ZpHtl8Hv7rNai2Va
HZZUo8jiTrG25cfRM9+4g3g3kSg6k/m+s4p3q1O+p1hLv0mhxeTJ+VGXwZUPfdHK5zhyGnXg8Xxn
/velh9YyOSW0zGJNqE8E7/RN1U8ZaNNP4EjtLzmaE0+dP5FvvP7NXxyVpgZqVkgj8difr42xNTn2
6d6c1GjbIbi+6erTiPzOV0c24mvpdc3NtpYgcV8f9vnRAa0KVJ1OLxMGknM+LC5auaPmaeROxoXY
GDoYX0Jea9g8v/npTPEw7rD7HUG+NzX+ihZmf0Z7Oh2gwgOcPvRkgOQU5EpPFJzsD3Oa/qNo1p+W
Kq1UACwwNVnQiyfbrFIijwyvF6MQ6lQPFCMD2RtXrtRni7f3YmD2gr8HhAG193xayl5ykNIBzdRa
5EdDTH1EeF79Gwb1z1zQywLviy0LwsEXo+Ch07TVPsqcY5+TG50MhSzH/2UU2wcPwLsHonPfn399
Ij/zB69rHTtRxtIf6rrTsXdx29t/3G4UwmBj42EA7ALsz8VcHKL0ytoMLymAbsduVYloqoP6ylwu
YR37kgEVBlkEelMHTXDxotrCXwJaQl4yNY75wZIC18xuCwi97fbk+IjF5xuUjGa2zUNQF/6px/7m
tJZgz1+f7/NTDVqawiqoZVjomGOfr6ok/m+8BsE9wvYVl7QFIVn4AunbTi9p0XG3oACzTFdusGf7
kpP296gXu1/3S496n8BoEcm6p8bsnwKV9d9fn9pLDwcNXl7C3bfyGfiIjns6UEfAi9Nf5xvT6cUp
VVr6dV228ffrQ704n10zLsCO57nt16oKq6GsaySmZkzk6o4Tpem0XQnDnl9SrBriEbv8ItyHy28F
t6RqVg8jYTnp4rANTnZb0n4rot27Zwp7c8Xx4n+YGPGEY4AfoGl+sU9nUcpBITuaGC6u9f0wfTI9
lcb/wyB7nkTk94fAcr4Hq1S0fYbFZdJj2hBRC9fC3KuaK6O8uB3Yd+iMMhdW8XyUtWlremCGkWi9
TvmErlJMypEd3MJpr8QRL30oXkg2BBbTxGIXQ1W4SZvWxqGaNK9+1FNrvasgQj4wST8Ps8LD1/T1
JdyP6WXgAsRj77czRZKX88mZLadNzVj7+pXhooUn5xNV8YDUWtbpGDpzUX9qzK0xo8YgNb4y+guX
CGhtAtzAQsyf4OB8dAwh8yKF0psYWam+Zmh920dzGbOjDmymiKQUeh11tttfGfdPnHkxbcwhuEw5
eibMvIvt2UlDdq6hpgRP1fqpkDkqikWXFsVhMaxePzWj6r8IZGsWMvC8gnwSjO1722nQ0dLWnfFc
uhmMzDxoxA0Skw6IDcvuEGVygvU/NHcQcZt8Y8hjZdvqsQaE/LUsTPc7Yhn0UNdmbctQllOW3vdt
jkRZ5tNWju1Rr5Fw6tf1k6n19d1YUt6KN3jMa2SJ1P6uZ7Mz34OG6dBpx15vDa1Jl58p3WtFXOvT
/AXyBIUJ+gKmHctspRy6ZTkqg2kFGjnS5Tq8Ee2yLkDKvfwL+laUBB0/Ryu7mSzUEO2eEnJNXWKJ
6WVmXzyjHupjiu0RCqGqtD7mUzvS2WC6bjjNM6Kdlq2+qsnOb3yx86WQyGvuzG5JvXgD/HBfs3G0
ZPVHs7rvJy34sWipdd8hFORFKtWmj4iVSPdYbGRPsBid7o5ECC+4FT3k4r4bO/u/oC+oAZpjZXy2
TCGGW5PmbBrNjdG9F5UvylDHROd7pSxPnIzWpnjp6zjShF1nzB+JYfwPOOIM5b2/Np1BG0XMD/Na
dcZh1JA6OPwfZ+ex4zayheEnIsActlToFtXJdjtuCNtjM+dU5NPfr3plUYKEvsDAszDgUrHSCX8A
GWEYfk9r+JYPyYULnmfEohIBjxe/qFVikPQ57XEDsnzKltgn3dS+TnPHFrh+jC8dJL6lJ+0kuD/W
QDs3UhC2G4r5WIuRsiz8jzuEwvKXohrbR7V0ALEgun/jWdEuXFfsZwcSIQg/MPer42vkGl31eBTH
HHr2YZ68fF+nbfPbmPR61w1dtoFSpe7c1pgf6XK7e3Qwo3vPKK0PZVdMiKrVKEW4qlYjbr5UW9Me
lf+uf5g35dXVSed2IfyHYkUHeK2L5ahRnZtZI47A8ervqjLrT/McRb8UvW83y5j8Tg2hbEKaXUe2
XrQTkzk8eUXoHQYcqGjvuTa9VbXcRFGl313/cZe+H5e8x88C6AyS8/T66xKHcC6hcAFoSHvOplr/
GKm6lMNQ+2+x4dXf3j2ehLBh00QojGbN6tabBFBFpdaJnuocy1m99AzwOlP4AHJirAAcRtENaP+F
t5MiKrEUgmFSVGQ1IjeK1VEk0Y5m2P+XZW4JXjFvtoVTpu+u+OlsRHgRksAnKfOn31LVi45l1syj
PmguDLEs9M1KiKBYqt53QEfdGO8c1Uv6RcFPVjWpZABPPB3QGiKKGbSNjpYOvKVG8+dnXatU/BWq
fWTxiravtch0aP+lzgOmhHmgolnxK25E+xWUZEVHSrmpqiCT6dV2BwALjRHFYyr9a870pAIVskbH
JILQ+dhxn+1s3MD+emknvnuDa3xURq3Zd9HkHjA+6/Fm6CxgQpVRHtzJaJ+acEmz90dQrD5YUmka
CiRl9amqsWmx6IutYzaSJbQl7RNHS4QPdOAW///ChpNKz0hwQQLE6V7ex/8ke8zcGHjjzGMTGr9V
K7fvB8/6anaiu5HvXTi7KI3K8iZTo8KwmpMnIjfN0KA9Lsmif0vruXzU9WyXAKfeLbkW3ji6F+b1
xsKQJVuZmq/mVaPVbozwJo+uoF4bF3RdkcpZ6GCr71SekEVbJgQKkztTJTRbBaFRaBbQisvpOMxg
LYpOWPQqx3jXaeGtupn81ae71SDQJUtAPMmUZI/T1UoG+d0ibF4Q+bSOLW2obdIM7Y1r9vzbGWjC
sv8ozbFeawXraNRmLiExHh1QV3dVL7x7aCXd3hNFdSM/vTQUC0SxG8eT853eJwB/GK8/FgsysGaG
ZKeFjc0mBA96Ayp8vgEl2p2xwO++mXmffjtRAbFsy2w5LnGnfbRM4e2RJEnuUhP/2mWpAbdffz0u
zO1NPklyOKhArNUC5goOS1q58xFf5bj1qaqod4VRzN/rGBTF9bEubAwMlqmtkxXL/+Q1988xRm9K
UxKkao91MUWvWjrOwZjU7o0zfAHhLmfEKNAyqFCumWeisgaaxsZMU2rSwWY06Qd1gH3mxaW2EfSN
SIZUay+tdINIhyvWqeE7zUtlIVYCysmU6b9hMr66SEa0JO1cEctxpIJ6mB1H3c4FUtYxQPf3f1Vi
TQ8/PAD1gMxXJ9vwIs2ZQLIew75SPpbj+Imgpr1xU70Ziq0ONXQXqSRGzAvzaPUSe1MSEebb8zHq
xupuVuvkUw7gIuhcN3uxWoB+i0BPwHGFAkI6tLaiqnUUWfLhXtCxHv0Yrc+gBo2Lpq7hfdPrbLqf
DLX9ENZ0/+c0R7RF+l7nlR7d4J1deNXR5YCCSJyEzDKs2NONV9TJghZwNsGLEXT88a9HDxugcfof
xHN46RCOQHBUaahOz2MLbu0ODpn2V2ujyD1QKQi7Yz2lwE10d7LHT9dPxYUjb9kU74moCIqRmzv9
caONe0i6mDP0WRt1Kztp7owRoFTiILOYho5+I3q7EDzLJo0UA2RzMuRqQFSJYTMaOe2avqpRvbJt
gGsp/Jt7SBhDsRkGFx+tpc285mWmBxLBXJqqOyPMpuqhi0PtlwI+5Q99e0CYs5i8b70zkUi+/7Pw
FkOh5zZEIXV1WQDAMin0ezPKv4nn62OU+JqYX+cha3d6rN3SM7+wCrIE6eJkRO0CEbTTVcCrSLVj
8FJHfTEbpO4R426iMHk0vFT9qJX6tLk+vQv3LrxL9BNQUZdiaPLv/7kLo6kdAFWl81ETotjojpi3
ZZRUoOjHW9Y9F4aSLEUYl9QKCZVWU3NSxRRdPJtHnBVrwhinAWbdjgelnOIbs7pwwwME4GqHBwVP
ds2KnNRQr9tQN49uk/3sFjQW6Nd6+q/r3+7iKG9caSrnyFutNjCULzuMTYJ0rdaHe4NE+LFvW+P1
+ijnn41/2pXtZ4mcNd+O0T8rBJGgSAHPGkdchDJALhGULYlwNsLcvZFzn08ItyEQKlBk3qQMVxNS
694a8FDTj2WVwH2gdYuieds8XZ+QLKOfXuH0MOXRlwoYkrt3uuXsWR3NQbjasUjrr24cP0LAfcLr
pqOyhDpYPju13+u3iO0X5kZYQWmJ91427VbPk1UuishReD6WeVhtW9HN22m01e31ucnfvpqbjeY2
qZvktfEOns7NBMOVlBqN7lCYKZloHSS2MSHNpefUA7Rd6rrvLYbTP+P2BI7Co8jVvYbZTClhg55l
3qFOvOmRmiF22ggS3jhR60WTo3hkv0BRQFuwcKcTiwC2p5qOd2QhsgWUpp22P3V4jM+lrndUJpXF
fq70tDyYgDYpefW3KJhnjye/gO2PMjgMLvlGrX4BHt5mWSp5eHAqOx1AdBnQWKO5MA9IuIOX7SJx
58K2euyHqXzVMO7MKMBp9hcQwhN0k8F5bmEJ3VhwguLVkr/9LuI7qQNrk6+vIpLKVhI0K7XwENaD
8smCJdb7I43y0E+1ZTA2DhIsbeAUJupNOaZ7sEG6DLt1dxgaiGalBiM07yJcJQEMm/G2780EkSwx
1BnvfG/1m0jRC3tbInzyM/Ni75OSTsK7W9DyDbTcons6gCqv/TSmrgyjyVMeY4mZ2ViANBsfTogK
o2Owf+aWZucInCeuvUFQeAjviSjUA3QW09urkZPqUFiBO9yHhqM8ii4KAeU6BFBgcOfqMz4Enu4P
6RICHVZjqDEjklZbVShaDCQyXfJNFrrOVjPSrtoaimfBZlPnWjsUqZXfJ40Rf2ybQftQm/XwpOc2
jCJhZu6mq+rsT61R76Dmu7Spn+QIBu3CWsnNbe4hFULFo7WgZSSDRyOwTrJPtRkCiFyavvL8Qk+4
HeHbDLJC2E+Bg4ZxhgOJhiQ/1BFHfbWLNBkf3CVBjFPvzOlznDRWtilqU5/9JKqT70qXDInv5Lr2
07W68tGI4MdADNCxZhvdotVo8De2gGc/L3+sKDceyzir0ZvBTeVvA90ApHlljY+Nvmj5prLr8tjl
SpkBzsV+ZdOnPcZeuJS5G6+c028ALuvPizWHP+pwiCH8RUq+16FphPu8JiPZhJ1RxnhERK7hZy50
udqMtAHRa3qHW9Sg5+/OYlj/4TY1c12GozA3dj6BaU4cXey9sQxHH1oGDANK8fmHPAYymfWG99Jl
mKnvhKUrvyo19EYfdowBfWSM889dDzfcN4Z+7jaiirTOdwHSZVsNytRz29fpf4L+5TfTG2D4GeHU
WttKqHh8954yhPt+MVFfdIe+GTfaoC4/0M1BeRNUePtLg1CJmG+diM8F8DEE0mT/ZBsKZ/kxo2mX
+l7e5QURFsEzbmseda4mHvVpT7Zp5CA7lOiFaHGhQabhYLlrqyKPN4ORVY+Dm1WvwhQWDMlwXqBW
hEoybpS47H5Gg4Ay2GVj/tLM7QLXs9Xi/6xq0KwdmHIj3Bjt1P6XI7mibZ3JNP6ATq/EnaYp5THG
Pa/cJV7X/smKIvrbRZn0EMBxuPK1VNG+pmZY/bBqr/hU8jrHm67M9SdRlNM3+GX9az/SOoDzmGaS
5AdyiZshS2tCfEtAl2s5E5wcUbR+Uk3Tp9509YcUYEbrW3MHC7aeHWXZOazEuHGLKDX2Wtcoi2+I
CrimArfgi5kk+d8pM8WwAxCuPjVeMZebzjWrb1HYlI1PecVtD3hRu7/cxnGfTDMPP9FDgqpD0cSA
LSrE0G0No8lgO9diSrG+brKIgjngsAfMFrGtiMAvP6nqJJStWnv6Mw4vXHNJ3DrfnVCZx12haNnz
0GrhsqtGY8zwwIprsWU1YeQrXmk/hnQYvi+j8XsCd17zyUp/ySwpgce++glQR6SbWS+jzu/wCHhJ
1CL6TII+AkxXK13x8Uaoor0C6L58sJooeYGnEMFTGMKi8YE4U/Ns0HD91uaq/mccvbTdtWEVfZoT
yRDqjWKIYETN0VcoDWQ0cxVr8MZMRTH9YfDYLoXmps9KrKCEmNh99NmqE6uGlJogv1rlbfQ1MuPu
RcvYNNsy8bBQLLwh/zaEiXfouYD73VhwqfmaDVmzsoUDfUVJ6srPrbz5fD3OWAeF8tEBqWGxZQig
OBGnz3ERQhURaooqH+Y5oMgdz49HiF9qmt7KSNaB03qoVbhGT6MoMoBIB7ta5m0u+9Kakd+yLD3D
nshhENWQ7GxyLfoIpzOK6kwrEkx0DnZOT9ZXAbo8imxOBp8lkfJx1EqSTTWTOfu52bJ7587qQNBr
PQRLsK91cSPkuTBxBwirjuQSwQ9ohdNfxN2jVq4XeYcEPurBnV3tQ16Vyo388i3N/TdkZOI0S+iO
SydIMH5yqf+J7ylnaLXi9M7BW3q6tCEq+ck+nxPcbsw2U7dl2Zof274EZm8VNoLRvG7Gs6GCiiFf
y6JfFbCVcKOaFta3mO4ayD00cKtpr4PtP2i5KW4E8OscVS4VxXZ0ommJUHOXH+6fXxzHqERKNZKD
3Vrz3aTEw48+KcrfDfXipzbO0r/XN/s6qJbjSXVq/g8JlWbP6XhTYQ4wrjXkLaC6/iqcvruDGVE9
WjB5DH/uWxQjJ4DON6Z5Yf05YMAyZFULlQj9dFhPnxaEO3vvYKVcP4aSih8xG/KdSSSTkuasRNZv
Va238PKfjwn/1Igxt3EPSlOYW22ane3cQw67/gnP50LXitgdiQnSEi6N07kkVL24YWvrsFTJtMHM
LNkktR7eODHnG4PaBYjFtwoGzYTVGW6hrBY4j0N5d5eH2cvtL50dV/vY0IdDqcXO/fVJne8LBgKx
xXywnjtD+Ilh0o0ohGGvwV54xso+fMhbM3zNqBxuUbI2fYc89lZJ9fxTMiq6Bp6ULmFfrs5rqs0T
lUJDC5xF64MGuup+QLTg3QtG148tQcIqc4t1q0k0VdWpSq4FSh0ilZCWvFJalt9I+M+fEUYBqyIL
fyiUv0l5/LP50tx0kaERLBhUjWPs6cuGKA8seA/C7/pinZXDeaS44PgTDUUNbOEqf0O9ILTcNtOD
HK73k6EqyREisPk5qx1y4ySKgsiz4GsRfN/r0dhsRxRzb/RVL8yXnipIBtRJQAWtYbsZoqCtrIAG
QwnxJvXm8L8uKaLNZCnFjUr1hXyVRji7kmxZdhvW6oeZmqLlOs9qYGUqrxV2tPMTbsumPzkh4Jt+
DO+VOkn3uuYUQYZy+IOw9XKDPEr57DVZ9eQYlfvn+iJcOKA0wzyNbwC74CxXLbEoQWqoVQO9GcRB
bXIwKk7rbb2wphytQ2u9Pt6F7w07k6IfUQoXnbV6Qm0kCwcFAjjqtgUK/F5h+v28pDtCilt12gvv
KKUBCQGnVmaxp1evRDlMmaLhwhLUllr/8poG0bVQ9+50wU4Dopts5jktdvT350cbDZ/HELd21Cq6
6TXCa2LbLhZJ9RSlr9XQmYiJeAaZ5XRLTf1CoENdkoSGkg09QyrLp1dxn8ZKDpekD8g64bkKczfW
+Sdl0P4qaI24GL1YrfhcxfAllV57VDAZvHEUL9xgBBsGvVG6X1Ke9/QXlDFQsz62pqDOEQVwHNiC
IgSVd33tL+y1t4olkrCURs8wvEAlRboYjQgWMxxeTGOpPxAja5tWVMk+mxdx4y67NCtZH8JWzJRB
22r9AWdFYOUMEVRpprzqsBZh6WbvlTaT9xfPJwBp2iEUoeSO/+fGXLS0ri1hUmOwl+HQW824b+tu
+HT9212YC/KstJNJgUE/rVdoQH1IF94iAssrrS28TGdTwVt+/z5gFNkhByUvy4enc1ENvB/TkBUq
KnvY2Flf7zutei8+A2lv6nX0Ax15MIFEno5SoSKZ4lw0BA3KPFv0e9Q7JzHLzUDl5MZ1c/7ZgKdI
jpHsrvHHamMXeZVKyQk9CIeoDGaYq34xWPGNjXZ+qQECkoJwPCWAgdawI5RnpiRzBiOoCRofAbxE
d8JshrsGu6679+4DhsJanNorPQAosqffDvPXzkPaxAj0Mba3o16VG8TDb5FZzk8qo+g65XgJY0BR
73QUwxShO86MkreaLRAeEslz4mjlBiO4xh/aKnm8Pq0ziTD2BEcV2W40AmW7cbXzTL2Zu3BmoRxq
cc/N1OVHtx+aF0wbxSPSMAquGlny3CBS/mcsZkqGaAX8UKchO1pTnn68/nPOCFby5/Ds0wIDiH1e
wk1nLsN57vSgK2PrpaS19xCrbY9bgqyPObVr79qmEVueA7zetN6hANNYBwyA6o1Z6mm8zQ0DcSm1
16anWmnrb9EY609JaWSfDEM4Poq93bZV81t0Xhm2n+aO/HDwYZZsifM5V2G9o2SeEIg9BpkVRduh
N9rvvHvuCwRN+05PLXvTKRLkrFS3sHeX9gzABPrwUL2Ivlc7szOtqepRNg1ISR3XJ+5LgzTXWx9J
D/Mxb8bqw/VFujygdBenMUrHeLVlancBvZy4ejBFk3rIFUXxVT0cvmYU0fYGmnOfr4936S6hV0Re
QaSEQcFqgs2M4/1gjHowo734PIaetje95NZJuHCXcFURiZKU8SCv6zitWaK3ZBdGkMa8V0Xfxnu4
ZFSVJ+/dT4q8r8AdyP8B9liF3za2GAU6v3qAiFEe5Ao19CIdbwEXL3w1SQVhGJjYsAxWG9Kqi7oP
VYQtrMYu9nFSpYGHVNX99bW5sBdI9wEO0E3mFjlD9ntVHJa00wJyPPNI2ShHtKS270vk65Bea/ob
aKgLq3Qy3uoJm5pyiayevLYq+n6XRua80RSEEIYBq43rU7v0ASWNBlsMqk5oPZ/exWikp/jdxVpA
rVFsYlcfN6DKb3lCXJoQgbKKECRsWWypTkcR1E+JKwstEEWRAEgeRwK0frwr0/q9fVfuVjxRYIJT
SiPQWIflKdoecwL5JZj6vt2qKJ/4aYVU2fXP9oZTWN2EnCHJApcVAWo2pzNqIclnbqeqgYrPtr1V
kbP/SXbddRuu/GZv93h9b1q0Ub4XTZ1ZJNO2gnQXFqL6hjq3+kSaDTVW6aZo9nUtn1GnBFouNmj4
uYchyptm2ydu8dtcCuW35NegVxLWEms6GfxDuJMqW1IbGgOYdC/D+yMbGToRSkHOI4Nb3UZTPcRw
rC03yMzB3fbzCGEHV/Ibo1w4V5wYue1kekIx9vQjmmZtLGpmeIGizMhC0pLieveazVxbCDPWYXoj
DriwDSEbkopzI9DVWEPG7Eoxa1DETiC4VPZqp4x3kx2rm6mzjRtXxqWhJHCM4B30KSH16dQSWv2T
ZSZuELd4EUx0NnyTht8+tIq/17fihZFYJ1NKIPBwUO04HQnwuRin3jMChLzgoAzI+fImKw+L5g6H
9w+F5rfsiFOmJMdaDRWlc+3RBgzUqex/lJ3q+SEMmx9plTg3tsalWUklD/DoUgxhje5vbF1prTh3
ghb1jl3clelBlLRfZmG801yV6gQIZGILIl+CUrLH01lhhbTUjd2oAcTBfjN0KA9aQBhv3BgXJiQl
KhwZ79K2X4t49N1kL6aK5VEGxCswNSXb5Ult3kX10u/evUy4ptPYkDUQF0zm6YS8HHYVdGg16PMi
u/foMe5Gr/D2Zjh/vz6SfIhOb0GXVE4aYHBFcKpWkXyvF7pSOV1FbaEc98APssOkq9GuUlT6wFzS
Al0vaiLXRz3/lDAwQNSAuAJeAwHkdH6Z9IxIaTUGpWlXu1A1my8l2N2vDlpnN4Y6fx6lcwm5F7Ok
GbpO8r1J7+gQ1kXQk7kS8Nb0RTuUeq9P6GwUAhikHaQeNK8jm/B0Qpa+WN0w20tQh8sAryjvj1bX
3iqOnY9CyEd5F/EN5uSuT6/ImpJOZxMGoQNjDopuiYzabN7YfPIOONkSUg4H7BjBJZ4HTOp0Loae
Ynqbtl7QVHDREm9uE99NbWsLaTfftYiE5r6hlsWjnRj2jUz57D1hbBB4JMvAychSVjF7KCUPraoI
gzlB8K2IvNa3tfarrluvotc+Xl+0s134NhAMEAexDCa6WrRZdM0wG8INHGSonlWUyV7QaU/3SDC2
N96tCyuHxB1BBsIf1HZ1/fSbYhuLiygkqCAERu23idJvTLhVN1bu0oQIBKnK04eXIiOno6AczVUc
Wl6QZaE4tNz0D2hyttvJKscbAe7by77aJdAkTGBBcsHOWinTktrTiHx9oM2xuG8ilESHWcsfet2O
/iLVbt8jBpEj2KDbD2ibSZ1Yz/voxJgJunpWPIe9Zx1KK0PcT5prwDJtoj8hCtkxWIey3b97qek6
UumRVWX6gqt9BXyoxPHZcQLFVeZ7S2vqwOD3fHPbafk/hqI1YrGDbdmgWz2xomuR+2sbFgEq+DYq
Juce/A6+iW58i5aAlebZWZX+WbIOQQXbcNf7Ck+SGLiEGQa9OjnVS4ZUEzKUqgQg9GaW/sJB1zIO
vJ1wUqe6bR00/yr9t8ja6astxtzwa3su07s0DONy0+N46PmLklgfw7Qr6BZDBp58BezQ1xiBuQeY
2UZJMDmHYaDFSgauPIzDfotot7VsrJ4nGlna2PksIFV9sAWOXpL2Vj1zoc1Ig4um+KT3LvXzsooT
XwCjf1LiSAPIpNY2sCm9aIlTkRT5Cxiv/hbWbdJuKf1YAL1EpD9p8Vg+m4vSP5iFl33vB03LfA2d
AgSXy8aKtkoSjV/sidwfRcR++koLqf5gK075o3Zbs+A6i5y/SVQ06W6itaO/1p5WlVvYqWq1ydO5
v6ez1v0pPbf3wDV7CiZhgFtyYpfZ7APZCnmeKqtztjlCAJFf4J5Rb7qmHhjQHEvVhzkQR/cCbAzi
Mhgy/HUSQ4FAkKcCgGyVUB+boT741TS6495W5/betLNOR1i5M4xNkgjlw6KD2vd1U7G2YFuTaW80
g/XVUPPhNaZTBVY0Mr4aaLEloJzavtjbaaI126i10Hh2U72fIT976mMB+AUERun1uu/hldD5Xl8t
7jZKLYRK7TLKPiIaG3Y7c+AkIqNndAieqx0G0kODT8wGO5pweXAaI/tu9wtYQCVbqlc7NZPPKVHZ
n8lExAbUWKn/5yAQ1mxjBU9BiLS2s3eMpn+qcBKUmMXGdoPeqBuAgKPhNbuotGtvB3LXUD8oVi6l
EqZY/S10hQ3nWSFC5RnBgXHXlMhpb5zShBZo5QbUDCPWyvHGzUkSe3aSJPcL3ReIqLwG68cAgArI
7BkN4tbNLHs70I2bt0Po2r8qz86qjStU5agMOSyYObOV8EDR01EfzAjpQRTDNWP09WIsxY4WGWmh
0+VoQKg8L+necBP9ZyJwAYZpX8Y/WyxW2js9docvYCqHX1k+GXB+5yqLd3rS5r+asU8RNYy66AUl
TpSo0JzP3I9lhYB4t6ADzQuyaEUwgqz82pBqhcc8CtWU3MFq/hSm1wDaBOaj3CVqZaQ7lDfVbDdO
LkiYrC2g6TdKVrmBkWbpi4O33+hTRrPvirHr0m0eRt5vlUpP5A+LU31rbK0YoGQiMrzNLKd5SbSy
+ZHHM7pJBhTqO3VOxp+6PU9AAFOdD8GDm3u7xUCl1Z/zvMt8o1SV8M52Mz7WlHqtuEfz34Rz2qC5
6Wtu4T7MFg5Vvj5YAHhQbgXmFVdhiiZmRqi9Ia7q0wPqt+WXehCYNROGoJE6xHli+CVWyQ6g126o
NqjVI9JM5VN5abXCjra1O1ViW82VG2OPnZi/RypoEfrsAlI/s1DK+0hwv/qdlbee34RpUz2SiWFz
XbQK6Es79UR256HG8CKkCdRGaG4JmdVolM9CYPu49XrF/dqznj9wB4jjTWQnS8fip+1rNDvcYKQJ
Q0DlcGgeo6gdaeNGUYO/gaH+yrxxmgMvCaP+rnTLepAso748jJqyAAjNqMveSGzP34w32LeE5Niy
27zKlvCZSxRBCnPUnNLFLcJYgIcm5CE38qW3l+40RKB66BF0y2gOvMCqCKZluB0quJIfjaE2fmpj
Hy33ZtgM0ybSrDjaWlmSmp8mW4++hVMXGb6LsAeap0s7fKmsfPwaYX+BxPgwLY+I6LbuJpkiYfol
kgrzvadhFszSu/Vrn8+hh7Q5xUR/GG18M5CN9Qe1kLC6RYjfqIwN8QZLZfc7QqbGt5S3YdzosTl9
oi6ZPtrQGP5UmkNAPaAE8Io5GlakGtVj4feZ0gON8vDt87WsnuqHKO6Wflv2UfpjiUa721q8VSP7
R3jFU1RbybStmgG1d7N07WhjhyQ7G+FEfb5Nq2z8VQ3FYm9RhtafWr1xP81x07lbdR7mV6FmcBkE
OxGhY6FFxcaEp4ZwfZjh/GGA9u13DSircltQNPAeB6fJE86tp32oIiX5OlmF9qLCPrL3aCan96pZ
Jg9ZHdXevYcyvOP3fWIl/qgOubErvXLBM9irmM1gavlvtcPIFyisa7XHZMbSxucclhOGP0P0zDtZ
/RrmSgHF6SW65iMRjT3sbOa24etlssS+XbXDIKER84st8ujJEr35xE/qsPWoPaiKqj01f/omQhBj
mNAh/xKzEPPG7mv16/WAT+6tk71HDiZ7rsDmUUg9U9mqjT5SB7eOgiLp9bspd3WpHwypxynQ98+9
/mOUp86NHX82KHV5hiV7QRwRW4ZV5tQnWUssUlXHro9MUNlR94VUwLxvAY1zNWaUxPijfHfuyaj4
Vru4q9GQW7d+Rd/VY+ZZFe45ybgvuXo/InVd33ghL7yPjCIrBMSZDqiw09yCFpcRllZXweSXSiZU
qdRnkTjDHpjj+DCAqbwxrfNkhiYHaomU+cABOesusIXeuMpflEdMKNCdt4lEcz+rXcxveWPmG6Od
gyxAClKBYzmQRaHuIuf/T5tegO5XHa9oj0tf668G+Xy+424Y0PJGl+A7tzHle30hI926C0GQnxKs
pjtrzBSy8KpAYef6Dr4wf4xjSVqoahmqZa5+UF4OorHVuDkiMTYfAdwXx8hYvOcuG9QbL8LFoaRc
HAUn+SLop3M3VIG6B8cRuUjLobiNf8eSqgA9egyA/49ZAYTwPFkutqzVUG1Ro7xjL80RxixWZVa1
WdQKa+sZtM31kS48c0B6uAToGNM1Nlavz2LAfM9FUh8byxoPhb04WJbZynsLqmwb2e6TFTQi2zU+
DI1t4cBJ5VikqFG39AV8DaOkbQYh/sanuzQh2W5GR8KwIdWsEktNV9twDN36OA+aEojEdB8r1f52
/au9rfXJxUmSSTYv32vSQmpzp3tBzXVkoLIuPqpLpn8o4fhYG6R+lk92jIEJVBoKpDzRVnpssi5E
VNto49fM6LWaXng5qffC80q0cypzVHd4G8JV0nGtAoM81XnQ4FuPHD8ObmSeTuse4JZXxzy0px8N
HJbiBmP4wqVlAQyXPT/gA2eKNi3SI50+zfER96j+t6HGhu8sefHRgDVwmBOg0de/3oUlQmFO2rIh
HU1jabW7xeJ1iz1aMSocae/306B9o2zr/Xz/KGjvelQcqZBRZDhdIhcDQcm6So5lqsS7ecrxuVPR
jb8+yoXHDDUlGMxc+3j7rVs7Wt+rYxb3jIKhT7Bo5Bu6nZmo3s9jvdeBe3yhS3dL3e78C9KbkAgB
KY5hIJR0OrclXtwlraP0iNTwsE/HZnngtr7F9j2/8KjGIYwp0fpoRq7LtYlFO0KrGj3wai/adSHm
Q31oTiQVjn3jM55vQS5xxF84TfA7z4VZ0ihCT6wzgi6OzN+FM6tPvUW0CPe3wGLdnr5cX7Y3mMHp
AUbUnB2IUAWyQ866H5xWGFUoaE0HBg/2PUV2SiPQWw9qzcmzCq/a653W3DXYazwpiT1/9Kwy3BaY
oDxroUmulhXVazpUN+GWMvo5/WGyzQqmnAsZBNn6QQvJ3iW9MD0KKPtfljC0NTYvkYqfG6aRb4YJ
8bhdsqS4XKb2YO4cZ3QrX2jK8HLjG8kTsvophBXAy7hFgTI7q11WUMhfnKYkM8kTmxnH4fyFprT7
1+pF8bsoTP0rHInyEbtBc4S3NeF35KiYafiOOhi/OmMipPUA+d+Ho7P8zlMk3LaZl9rGpupzkxtO
1XoXnadldH5f/+3nBwSUhEphUcKPkAVdPWt4DS5UwpYwyMqUXaTazRbUt/Hux5NrnABW9mhIEtcx
JeL4BTdzGQZuWCDgVoS/1ch+pxMvZWOQkbTUwBRwSXvrU+jCWEkwTnEDN8bArzbCZ1p3ib8k3te8
rG48BecIMvAftCMZhnSAmv/q+cz4OWraQReaiyqnIBC26aZqi+I5jYb0L3q1uU+DMdxV1E0OPcT2
bTdY6rPuzVXk5zjXZPt3riQNPm45PjSkdj7x6qWFDx0Kbx6sQ5wLyInm4hzbqQxv3D9n+4X50rLk
uZBcIcRWTi/UQYlD2xvAj4d6rt4tsQ7vYVRuCQFfGgXYttSulMoX6+h5aupo6fmagRG6M+piYbQJ
J2240R162xEn51ZmdYQnskzHdaquJiNiyoOW3kZBAlZb78XnWHgbc6pfoLgGvWfeUTd9qNLpLhf1
fyNC+E6EM7jRPcXD8tRa5mYxskM/WHvUvw4tqmO7KsPPsHZuxAFn74v8nQ6IYmSxaQeue9/Yx8u9
zz4itvf29ZJkO1Oh4tpWevjh+i46e18YyuMS0+lv6OQJq/ugs+DBLUMYBWOMoqODSxT8gLQAZWom
XxITr7wbczuLC+SARB28zgRWIPVPN1QY6jSWQvo2A6pxQF5Mz1dndQ+VOPMxCwmKJnyvTP9bV/+f
IVfLblcowE7IngZJUnxrC03fzRlUpMyNbr3W5/sYtUr0GSlcEcCBDT+d3OwNhtqUgq+5aMshD8Mf
Y1cPNzgl57kmSm3gA6VaC5csD9DpKEPTTqprNVmQTlw5fmPGNB+m2G24bbThT6h5+bTTBdHzxnVC
p4X6PhqHiRzki5qDudle30IXdiu60hKaTK2Ex3D1eXuNoD9KxzSgNBRRo3G8/3F2Jstt41oYfiJW
cR621GRJdhw7U19vWEm6m+A8j09/P3gVUSqx3Jtkka6GAAI4B+f8wxMFOjo8rZ3+c3+oG+tL0irD
FvgcCei9nPlkQuJJjTk+5XmGLBjk711bxWulg5uj2LBWaPuTAC2jFx0xYxxTJz5ZTTJtzWHMcZhv
tY+y/ZDbQ0GFp5jJ65Ji6uVchtLWgszK4xP1NbxunQaFtXCwViLxjfNNmxVyJDGCcKwua0pmhPlj
4ianMDIJjuoYKg+T2VQ8q4q6PA7SIfj+N7o1okyKXYD+DLykeNH3g+KlJtkJsBXStr1qcUMi6wcO
ugM3G/f7++Pd+FpUXGjNEpUhry07Lw2ilV5U6OJUtFG8iWbU26Y4MT++jkAmJDOCYyIbPZdfqyya
KpsiWRActGivNPoxMXWxC4rqpY9pYd6f0zt6cBGpLImfAItvc5UsmRKiV3rbQOn3JEo9FQ9hPVTP
GNcF30Mx96e5k1x9cDbab6tWUhoedTP8jWc6ug5eHhZio3hpru9l6Tg75/OE7gfepY32wEjNi7RD
g5re2Gq0oeVbYcDeV9UmSMqO9p0lyWMFLjTgu6d2PHTqqKbnzoxUa0P7dLS3cGyqrYF3o71rJs3p
fBEH2VuPwuirpafptBIxbmwo+QYHt2KjzM/j5HLpK/Z1PNhjfFJMLz5Ewij9Ide59/IpOPTpGj/2
mjcIbfUdUAxpSpcUr8vxRFEVaoN69smNyanM0qt/ANjvfwcVMhaZkeo7oy4S7PMCRUl86uLhTzBQ
2QpCQuaTix3ArwDESppCurJkaXsZZmdWza2KUGYk6ID11ls52ukvriZtT5hJ31qK7jhAYpO9Aje5
XnHZdQEDAuodOeTlBUi/OmpjJ9BOQ9I5G8VpQJ3mIEB5iCLAjbT3yhG+7p7yVSmPkspTCwKBsrjX
50i0mG168ykqlNLctL2dvUVVUBWbMjSG0dedobT8Ril6bRsZZmniQZzoxr5rOy8EcCsc2WHVq896
GRvBPlExZnX0mHZ3Imji3D+c1xcOP1a+oICvUOyyF/WTKOlKXsT82BpJxcfOjZ+aPBhXPv/NQciT
KNJIcN3ynabrbYsgjDKf6ILFW9vAEF7rnHHlVrsO3RLaK0lsnC5ixOJoBXqBZE1l6ack7swtxqjl
A1Kw/bME4HzUYkqSKIg/tFSoaJDqLzLNSCvQFpk68zRgZORHlp1tdQSDPj4jLk4UwRFspz683Lpd
F2dUt8rmVHuDvUvCJPWpTlvo2sRrZgPXhFuYthQF4eTBNQOrulg9AQPQBCeBal4mPldNjMt0HvHS
D0e8KPrgsXGQ4TGLc2yn3xFj1zaxkUU75CKxAUcL6cO7EnaljBa8CWV5/PLW4pWSaFOn13DTbfdH
Td65GcP4wyQVpsyVQCCkuQIeTb8cBYHvya4Tuz7F06g+2BkSUzy1sv8wF0gCnscjyEZobHEd0M0R
taEE1SmD5+mPMW3mpmnW7CluXPRoqFMPB4sLqI6zfDkZTxetlSl5fWpDKziiol884W5tHwSAkk9K
1kQHbezs2EduJ9zPvMWflGFc+243jqBDwRIIBXGMlH6xiZy+nir8DqoTDgPWxtZFdlQQpnzU9D5e
aTbceDhYpOfQ+3mCsW2dRWSrDL3QXeFUp9CakNHKsy39M3NjBPEnXFwVKOMxCE1Fo6FfmSn06bEE
CT203+5v1RtTRgOA+wa2KaxJb3mBpm6HbI1an5oRMDfwn8jauO0Q7Ah0q2p113GUYyEl8yXjiZx+
MdhsuL1lAqg9qVHQfwYgoeETg0i8XVTZyepb42sZVOC/vNq1P9+f5407HPg6sVtK2NlXpMMgd5AX
ElXH27o3sGAuspcst63D/VFuraZUbQDay+HnHr/cxQPBMypSuzt5rdc+laM5b013gk7hmNXaa+Kd
bXyZlVgkYiZxmp4IHN7FDqKykppWn/WgE0t9m+I3ce4S2nSo16rOk5QWP1K1dBFa6kHjoNGGbBcg
cOVbiBzHP3ky4nBsJZypltJZvjdxSvt4AHgHlGLDRfTkVXq5HNADWKyk7091O9L3NJPs0NvAnTGd
SV/vr/yN7wtrCpgAIGfygGUpwyy6YtRHtTshVJjvytktfQdE6O7+KNfJ2HuTBkFxgxYrFZ/LCXU4
YM16aNQnhDRfAiyB47wJ/Lk29mmGmtf9wW5NiXIqaTY3BDfiYjCzdDsXBZX6hAOX+dwqgXsoRVb/
l1EQmge8L+PJUhwGF3n0C3WtPrnzNL3OdoFZlNm1K1nljYMBbJ9T7yAzSOVD3gx/tOQjc55bIAeM
UnnjJnHGHyjpxdvamb7cX7TrgWzuMgOcCFQLUqnFQBDesM1G4usEMDk9xtPcHxD2Vfd4e6+xYq43
A1uatAYRY7jT6H5ezkmh7yWBwPUpHMN8j4bf6NtGAkJMm9Od14k1cMitqf053iLeo5ZWjzNaiCeM
R+vvJnIHflfFwdfetteare+5w+XdYku6GaV1udNpPV3OLZ4nddLHuIEbU6j1WwJ66pNtpJV3ROXN
y0HW4lsNArUhKiUinf/OoZ6aCNnNQXJIeMEKfLVjrKM7U1Fnig6BaEEjaUn86BSoGe9aNOOkYJ9Z
f7bAJx7aIffERrTm9D2klCGtrzvvRUPFChRzZk1/6VUuTikkv9SfbXv4XxDlaoQDd5n/wBVYH6Wz
kNA+fDh490lsvOybOCCBLpcBVkGVFRPnvXaN8JDWXbVVNGXtCF6HxXdtUwmMoU/PXXk5ilNFGd4C
FBisOlRAl9nY2aCT+9S64nM3dDjY911/DOcmWjmV1zcMebl0E6BBy7BLArIRDYoa9gPoUxGxlqh3
bcfedLb3j+SNUXjN4NAhVZPgRsp//+Psg3GhM6Qo2anL0mDjziXKoC3I4vuj3DgdOisj82EpELus
TGj4mmVaqucncD75czRH+i62sdAWOJqvFH1vTQhksQ5BnKoQqhOXE6pEk870GbMT14J7yFMxbAVh
bWXZrovzMO2oO1H1pNtzxRCqBj1Mc1Hmp0ybjC8TRdDP0hQ89IPeVg+dq6a/S1Df3+8v441LDe4x
JpPQGOlFLOXWsGFojDlS8hOtbozae8QhZ6DbPemq3xTeWidP3pGLe4ZLBhbou6Ahh+xyKcNUL72q
sHMevWH6yEsSr2MArZ8tT0kPXdoXcE1QBFViaHNtK7pTgvM7zYkizVeO+s2J88ZBBNvhEbJkbpI9
5C3v/Jw2aYWmYGJGxmsCiHLXpaJwADAr6so2ksd6OXcZdWnoSWTTMr4rPR4bVmAkFFpY3CjJ/5e2
40udWyCku/81iH/4umfuB2P+eAFV4k04KrJzLumCl6seqLiJWLNIT7bVi0M+Y3iGfFK+7RDV2yEQ
G66czRsXnLRqlHmxhDIsrWx5rdFawl0BxQ8tjzc17SaUAyf7LaCqX2y0PBGoD2N58zpqU7qyo2+c
VlkZoquGeZEM1peTHcc4gAZppCcDsZYfIQSARy1LPyzZxrvCov7AM5x3P0/hy1FyxZmFWcfZSen1
aFvXRflUm8O00jW9NRfuHRObDchCV2CX0i1Sd4Drc2rA8e/aQDMeI2FWDx+/A+BNQI7lrQT2abFi
od27Y9/EyQmYi3NQzTE7arXQ9jH12QevTbyVm+7G1c3GkHhXSlI6ygeXa9cazSxw8KKo/C45Y/dp
6WcOOOopCO2vH58biFCauVLCidEuxxqKgGQHKtCpqhSgyyWolX2YBfnI7WZNR7TcEHG9P+SNjyZ5
iQQn6pMkm4vl9ChotDPs3BOgP2/rGo23FejjfnwUHiQUamhRy624qDn1kYBpAhDhZHa58rk3hHUy
y/Tn/anciEnv+Tu1eOYB+fFy9UJnVoe45kmiGk32LAxNOXZqOz3N+G1/0is1elSR/jjeH/TG9mBv
yKaDyQajTHE5KK7HRMG+qE6gPvoHnnZUEMey3uaBuRbZbw0FsRMYBxsScYLF6yFv6NOGiVWcEq+m
oWLmv+1yaLZRVK6BlG+OxLSk0Qexb3krxbSE0XQPyxPa5NmuRzfgkEI3O2Rxu0aIujkUopWk8zQ3
cT+4XD/0RN3BbY2S2FkFbw5KVbCQkiIJ/b5s1ZUb6tYOgUmKcRSrSHxZDKZ5oQ6Pri1O8qBvlToN
N5FTf26HWAFOqk57VSs+zAtH8I3wwvwYGR1huQB/JJjFiLKzmkzFqdCTlxTt5I3oJnflkrqRHxDB
ACFTc5X+DouLw5pa9PISszwpQ50d62iiD+cq6iPOX+k/SdSKlZb0jYooTTbpckQxG2Fkd3Gg4XOT
6NIXPtlDnkKq5ap+MaJefYbiFKZbpZyU6CGpYWrl3GL6sXejsfCTzluDbNy4v94hXVCR6X5dAYLg
xlljNNjlqasM7RH5d+cR3fkPE+KlEKk08ZNqCRJ+ffkR9SKelB6PDk554z1URpc/2HVb7O7fJbe2
55+jyLn+sVWmojQir9TLkzOF9uTDyml2thpTGMtT8ygmKM0DtOe1F96tI0iiBdUfhq+8xi6H7UFf
BDpgzlMo3xNIPUFGyntQBqU5irWe2K2d6lBcloYxFFuXqYiKYLYaqXQfohji/Qj/gSf6UPqiwkOy
IptfyZxv7A+OA/0x8FHcm8vnUA1vEsPCYjjlo2cyt6naukq01oa/MSsKuDxNWEX0p41FFNCN2qlF
X/YnsqP6IRYgSyM7S3dxE6EMPq8iGm98MjorUnCM4jxYuMXxs1ozb+Oy7gEZkJ33WAg8NGaU7d3W
tvb3N+XVAsrwhpGgdLuXaNrF1nfdPm6NTDGPKZJ/KSfdsPZChVf90RRhMc5i86e0x5updtnnVZWc
7QxgRhC3wcoRkzf8xbOGUSSviKcx/fIrkczcyHHlJHM8qk6eWY9lYqsvrT02GCdrefPYm60BeDms
62+T1cQre/HW4FJRW4r8IBGwrInDf8z6uU/Moxuq+V9WN+LNWNV2qm27uPe8hz7WtYexH73uIauz
rvzy8S/JjkHxSuop8By4POcqSu09GkrGUXQCuUt1UnzLCP/Ld4TSQaOKxwathsXWrFzo61yjxpFH
ntiYUWLtECs1VnbL1VXJOYOxJHGBcKgBDy3nYgWOVzrB0SpVcZjC2Hk23BHSd1a/+9eITZ/G3ev9
Bbw6dXJQCBHSGg621BJpoYe6EdAdCI6eJcYvSqFkGypY4ghZe61Xc42u5zomUaGyAoCdhHkxwaY2
0toYc+fY23BaMRfsD2Clkm9abinoUIbZp6BOxBOq9MUhLWvlEAvbPqReVu4TT1W+970WdYchspuV
E3R9H/DD2EH8PiqXiEldrnzQTZHTR5gClHiW4wQfl5/nyV4Tvryx1CCaJABAIoqpml+OMuhm07l9
5BwFZaD/iVlrHzt6Qv/MSaev5DLX2hbvkQ+NL/SsJZFhsWON3nElF4+xBHbUPC9hm2LBPrSbocSk
1R+UXG99FcTJWxGq9bOFV/a4QTQrsDZ0WHSH/yIOnzCAqfothsfiO8Nkz/AoS5jgkxf9xmSkqTat
7qAuNys1Smxero+o3RSB6F7myfF2SksxawopI+1Hy0hin51sBpuc4GEh0KAHP6j0hIYvsqyrfQxC
qAXFEB38FrTHWvPgOr1jSSR+ElwTT0NAC4vltzw2TmLYx1npUHt2qI9869qpjP3OMtq96yXZA0HO
fNLEMP6aNb2at4Ouh9v7B+7WXuNVAMBZkgNIvC5/Rmx0cMgzDMQEJkFSZyOGQD6IlVGuEfvMVtaZ
0YrSEW+6iqZV01EhMb2jM3jTrqhRCqAsZXR+kVU15itRvhdpM34N4OMDOSq9Z/Sjk4lCcT/8MyFV
/ePj05aKSKgFy2t0WXdM01jVhhTbVz0CQA/8Ut/Vw8c7NszalYrEhGzkY5YY9z5NReRZE/adAJE3
xlyhq1e57SbuvLX0+eZ+IuihHUNDmN7uoqY3WTOUnxyr0DqFKednBfSuaZisU9ur2Hw1obXR+imH
LOR6fpe4KEc4ndM83F/XG5eKlNAn+4SfQaVv8SuUWrHLKshpEzmV+ReuE/2rM3lIP4ATi1a+4VVG
KLlHUu6ZETG2WI41pQGGYXQCSZvqFr0zV9uhmWwmvmgNa2POaT+uhMRbs5NuCRCykHIDdHN5WAx9
CBsPkchT6aKGE1pV99AmwV9YGH1YsZC5wdYDRISoJWiUxUgoaoQu9mbKcRjbQvORxlBg1vaGgvnQ
rP2HjyYL3/RoeLBzPC+nRV7kTHOqK0fU3YznNsiHXW705kuChMtKaLu1gjLWEOKhHOhLuImZ2UKp
TC88jfhAnh3FjA4Dz9ldELTNyp1zYyjSQK5W6hAE+WWlr5WAiCxLw1MsKeajgmSTjkroti666uP7
QlZKcToAi0iFSv6UP16VxjBApPRmcVInrXyY3Nl8dMXsPbmAeVcSXHmALrNrWWiWyREq/lyoi40R
uVapx3YYnboeY2e3Fs4B2ZVK90tVGb60alH8BCgq+k0wdv03Iby1Yst1hs0PgHxk0fmWwuSLx0on
zRTmwI5O09wGe0dqYwgTwTBEubaTwnDkGhtSG3tl58h4uJw4GbXkQrJXUQu4XGNeDSHUMuirWuPO
3tY0Wq96mD0vQ0EnNfSvhVfPHbYhc/K/+1faeyS+GhlQGkJsMnVZOr2KunWCgVzvNNqJvh3AeO9m
rUM4r+iDbRrrv9MueOGWQ1tpeoZevXNcZYfQIuAmTeT72YpyDCvDfh/qqBZ7uRetpFe39gQlRE2q
ZPBB3kPDH9uP51ZhGoPBteTV2ikNhfkzH4z0h9316iHsvcp30ck5o5kRvJQRAkD3F+jGPQxujB4O
IB/ZLVgkkhmbxVCrIjg2jVpu2DvpK3Z1zSN6N8mPwsrE9w+P59Ak4BRQGENndRFjMhdDKB5HwTFT
cSLLEc/eITWTPMfukB/uDyVvvsWn/3OoJSCwwVA1gR4ewM3AkcstJ7S3UMH7+E3FKDxbeYlQeV6C
Y7xi5JqKGcXR2vBlzFR3OytK8XkaMY29P6Fr0Bg1TKwroCrxzQjT8pj9sVfyxonyVs+DYzwrJd6c
YL988mnvyO9LeWbl3j+RRcFDjerqocjc+YCRe4sVaOeIY5To+jkoE9OPUX/67oS193L/9924XYCd
oJ5IwUUGiMVeUoU91KoyBse0i/dmAQ5kKIoXZxxOKoZA9EOD56IVK/juG5ECIDRRiSQY2d5lItGx
TGFl8NKdBO6dnZHbrxFgkkcnrs3/MhSlCYDBJNt8icvlb6goefBulCM9yW+2leBgBhRy3+rB2j19
KyHktpIoNSQxKY8vovo8qH2LY15wRPR13kVDNj9pOZDO3MlgL5ph+6y6RfsQiGrcu0M8PTQDhMP7
n/PW+ZEiCpLyhCnHkks6emFZViiFHSsHFTjiVrCFLL9mgnzjAoKABoVLkvBALyxCklqk8DMS1zum
zgRciG5w+dDQBNwVBkdoi2JmsfIZb47IquKY8R4WFsHIyqkudQpXXpk28c84rM1HrQ+Hb9MslEPg
JvXX++t4a4dCTwNzgm0PuLLFDDut75Sg7RS+pfGmR1WEfXYrKI3Eyn+48VAZBwUhs0EGu9ygXdDH
AMsr6K6gobf4g2ENJZQ19u+t9UMVVj5/UbiCKHY5CuypfJrBex+HAC42/ebkUXX65DhmVfQltvs1
Velb6wfEiZhLhKJqtlg/dC3HuAQyeETZcPgrTCj1FPmsvwxIm6ws4K2hYE1LySggHazj5dSiqqhd
xXaUY2VOxaNdJvlfDv4iW0wk1oa6dboIgRA9CYe8LhezahAuRQ00CdEPiOxTJ6LmZKX5Gg7p5ijk
FiS2sO14yF5OCA+i0siRojgNGPlAljDETyg2ycoOl3FnEWnheDKEStKO3Moir1Vz5AnxirCPZu7M
j43ieTsHEUHE9QtzeEGIQd+Q5GRrV8fV1+KhStCFvyvHvmJXBVUrEjMb0UgDhLgdq9B4iJXS3eXQ
KVY2xtU6yjcx+4LrBxoFt/LlOvJCiYNCKPXZTUfnyfCQhavKYVjpv17lgtIBgZYFr2IAsOD6Lkex
B/SIkz6sz0GqaRTZULUrN5PQqwgnqSwd6WSUxqdSi9V0TyobaxBdlXqtQn31NfkV5KKSmUUAuqod
t5TmPZyU+RW2NXRbsvoREystcZ7jqRbjwYgdD6xhZKOweP+mvDF/hL949/FVyXKWFAOvKPUxmNXm
DO4PLcwoVnUEL51B27mTrj80bhPsLTWz/zWTRnH2TeaaK5i26+9M89IDK0ogIhdfFn3KqKuD2izy
s5aX3m8giOaXBEbHypv9OpGjnCZLV9RuEZ1Ai+XyQ0dkLGVYjfnZKNr6s1cExq5Wh+oHOBvDtzMR
e2RuU0/ORA3/52S7PAk9DSOpqXPavd0VICUTpX6EHJAdoyp1VpbhmuDCD4TYIvN0bij0Oi5/oDGk
WqNaYXEWsFGRb8BFfgsVP/lSCn5FYkzWuS9NZdvTy/w0Ko79OOliOADh+nAW7xCoJfhBqmGRH8ho
9EfOm7jYyruiLM5t087PVtK5p66OrJWTd+O7M8q72907S3AZ05BUL6a2hWKmONW2bpTsqRbGGqP7
1rKSdVj0yLn2peDI5WSiDiWqQQzFObG06dUVsdhMfaScymJw98Zc9Ie0b8Jny4MgW5nm8DULu+Gh
5+n84ftMCi/xFCeEQw2zFzdNW2p6NvVWcqaCb6OYjOrcm2aV7Y/7B/rGsiKxALIDJBrwpmtiGM8m
1FXSs5O2lPbtykMkZ9W89joOkD++IzFBRdJBXoSfmJytdKM8PSc5drw+TEztOR0nC/Z1no5v96d0
azAk+tiV0oORW+LyE6aJ2lrTjCxOPunONxCtyhPZmPcwlHO/cgpvrR7XA90QcmP464tDGIDiH8rB
K84eEtzG1FYbxa3XLC6usjmpjUL7ABaJLJEs4Z29mydOYWfluaEw/NsMbW3fjvn4bzzP4VY12ZIr
63d9ySP2RP0LricHmpEvF3AKXQfnGJGeA4zIFFgenjZCQSdL2SSTkeQ++q+o95lR7jyWge7h6Z7O
uAFlw9AgoSVE42CslGnn0EQLzZ8nGoGw3hAB39RDYv09xX0HXqKtvL8qiu2nqh6sh74e2miraVVt
ghsJnMQ3qzE40UCpVF80Q/zcuR390VSYVGynYjZ+xkUPDwmfr4CqYKpWiH/QYUQrI/EcH0R8FG5r
tO5iP+mt2NyGbVccq6FqKzDeUQnzr527aVsM1fjFbgw9PBhD37wZUmjVF8DKal/tBjfBo1yowxEZ
VmCtKVKTJbLb9dD5bq+Wmj9WIoIUFgxVyAWc5b+yoQ+gv2EcvnMyvdwlJs2z/co34hNc5HMOJ5bS
NaxOafm7lM8zayTeRYTCYcmdiVo8OgaOk2S01bI1fOWN4/QumQNkHYYkEKLL3aDwzBADpPSz2sXO
zishplitCofUXONLvL8TrmZFlwVlcfLuK3xghdrYMDcMZfH03jbQYh/6MbV3Qd3hWGOU7qlS5vC3
2wnt1fKCeqcXpvkaolbwVrqNtsmKXm+QhYjDBwQtk2eUxbJNHmeO3yE2Rpo7i0doLd1pRrRzZzqJ
8TfKE+bn+9/mxqVAP5/aLZbgNJpt+e9/xMOgiFxTBF55diM72IShlmzBvq6x5m99FpD9fBFa6w7b
4HKUOlU0CMoqt5yO5NpopL1fVK66V4Jijc5+XaJ1QKYh6gaLlSsIIvjlWAbP1tmq6waFCBIA3w2d
Kdk2be69hvOsNTu3KNvi6HIRdn7pje5B9cQ0+DxP1a1eFYJ6VxokzqZ1uuDVQ//od4PKeHnUZ63e
dVZcddv7n+DGlYmgKfx7qQRDPF+EgCLIHMCXdX2OC3f8l4adYft6j4YgV5c6P4W5s5o4vN+Ki83L
3Qy1Aa4oHZHlQw5RxDrP7VQ9C5FizVC1EQgjbkB9fgxTYVTb0sat9ZCwKgcnFwEfLXStAEFXA/O2
rGqJ8jNQZjZwMw6W34Py8qBiWNHfaMIlxyyvptE3bRF8Uux4jA9qbk8/Zh1LND8YKaVVNoYS1BRQ
GvAnNctfuN/m1zDJule01TvobA0kecOKSvoJmKqxJIOj9FzbbvPVtLIJHNYof3qqD/2L3Xv936UR
ztomhcb0xRIUFv1qLoa/Uj2N35w4EPPrYCtxwhUcJF9y4Nl/TYMpPiHO436tGr39ZYdmGW/KZIif
ci2MlV3dBd6vOSntaGP0YYg6cj72/9Sh0wx+ho7L65RkAFNsM/gCK77BHcCazV8hxCTijaopZzWO
gp9C7fLO78UEcFMLwgw5/3joM39MKUn5tICtb6UXldm2rMP+qyE6RPTBLKR+FwkWB3A+OIA6gvjj
axVLhfR5je/DrDkNCsWZ54a+S0tZ30R1PT+3mdP9w6vPqfy8zttnR1XCYGdbxdAdkiEQzb7LR7fb
1EnW8NmKxhv8HmJfu3VEoB0IMuhyZKODvGQcG3SMq2aYNzE/aEDDZ8BpIGj64W8l6+nqcJNn9ZMV
Zsn4jCFBUR+CDl+ATafGKZEoMN15w0tT1QlwnZcfRA/I0rexhGFXoXubbaAWpm/ugHqwbySa8ylN
BrRuQGMxf220GxT7ZzfaxVaivRGrs2mbm7HdbghpbbHpqjIqN5pbJtou69242o5Gb2UbCITZY5Ma
drEN8GtA7F1vlX/buGeyTRQoNsS6Qo82IhjN3xAos8xXAl0NHsU8KO6m56/Ozxu7+SX5MMIvu1jv
dmCBUt0Poji3fQpUypMzJlO0R7ysD/axooW/LL21W0lQmtQNHw+xetUI+J8jm9LGh8mdqggzPbP/
HiMTNmw6Uj82rNZjKREVqH37QTkF8REkSPuKCGz6lrhO8nc/D1bvk2V06e7+zXPj8udtTGUA9UQo
EMv+XSVhP6rWqecaotem8kT8GBSrt82Nyx8mAkbzpJwU+payaMhdgvPozflMJaTY8RKctykilNvS
0f5DpiGZauBqSeDplS/Cf2EY89TMmXp2ucefsgIBKC9ppofQQ739/trJvHJxg1LU4CFCsw1tj6Wk
HDKioiGdnc+6nlWnlE7BNnDVfhfkaf/LSVyoTJNV/bw/6I2lBENC3ZJOly2xQpexrSwo489cbudY
VcuXXAEE61PQKX6EE72b+2PdSKyBL5KtMUla50sS5Uzu0UxVrp7DsdZ2yAPiJDP0U/+PNoKM2maw
ZR5TSCbHaHKGk2YHTbWSN95aYhrcPI2I5fSYF4ExQLuhzzqClNU6W8No1L0rms+xmfxr5WmyByy2
Vqt6xycvvirlIlQpqBAQGpeiDQ5xsc0adTrj+ROgEU+U5FrHgcTx5zmrpw14NeV51qwI3wl3Dmc/
goj1r2Lr2uT3rNeXlmvvXzNtcmVlNa4PK3hICR0Cnvju9HH57fsKQ1g40PM5A6X2i0dY8IB/DDfD
/c9+nY3A5ZGT5xRJMOSiljS5ThqGodudGxzhN6ZJf70oshxZ78TdloLAdX+8G9NiPNJn9KVk13Px
kdUE/m9NYe6sBoTVShhihxzPGhCZyv7VeWVeaNFRJUNthB11uXw4bYiJTnF9LumOTxtdH5QTtXgc
tTQlTovdRCJDH3/w4uYp0UV4ah0EbuCXB1a3teogyjZAhdNy61ntOO6tUdPPpjX28R54qvM1NzP9
W4NUqrNV07KZfSuOA+AITas32xCMaO0bvS1eMR2pOTxlRHNqTLRR3YZqFZSbyDOL33ZYlarfD52b
7KpCEb+CoKdW1xhu+VV3pkDfKGrpTfvKcRTNL9tuLDc2Zp/NJhkVd9y1GGO/dUmoCtKnTKebG9nA
F8e8R+K91az61Um14TXnjcs7c+oMY5/XYxMzy8T4lJFejHgDAc/e6lgi/XTDqHlLddEku27GqMHv
Y9PFIcn0knTb0qmZNi2ZWe5bo2u/VjhcJZs2A8l5DieFMl+QRm7i9/yyCEYn/qTPiTfX+hcWHbqD
ktjt36PwdOXQCFH9nrI2+hmWdVf4dh3WABXGrCXvDCq0hsBdoCftyIc7FPJw2CaVURQbCOr5y1CC
7tnQE+nSTYKZBbzyrlTOQjOnbwoomF+DZg0PZjmFoU8E7v43kiPqe9HhDtjlrZLuvcjiE4h6RkFN
GVS1Q1XbQ5VRm1tP3Qk2lHOIhr5FByhUtPk8Jol8PLSoRG8HUIu/g1SPGkSk53ig3po2D6rRdfUW
zGbxd27VUe+ndstjpIvM9JVcoqt3al9MX8vINn6yqyp9i4KLom+gFif5xjZm3sgaMt78mfQeCjxK
TxZ4/+Rd9delmR21EygUsn5oLoJlZ45aq3liONciGreCusmR11Rc+WEfFluRBvPnIagjvC//QxUW
kB4YUw0eDB9mqdBVO+mg4cc0nIe80nyQruFGrdo1AsCNqwy5B9438iq7Lnj1STZ7ie6259wIokcI
CvWLIYsgcTalW9DO7UpKcOMqo4QHlIIsB7T8snDY2co0m+Su53kYFFQrklZ76JVyTQXwxjAUCnEv
5vkqK1+Lx7SShH1fGjHD4It7ng2JyDCRmr6/O96V7C5DIYULtoWOYi61ySVOu3KdGm0v0Z3RL8LI
MQta7Tv+Ynh0oW7o1D5k4/HsKl39phZ5TaY96iQ9nIAs9BUntf/XpE7wF+1xs/NNparhCEzC/K5l
pPGb2UJzyJ95heUbUy2cCFL9HP/Wg1o0RxObxbdcr+Joh5fVnG6HVuE13AQTb7BMURFJ7fIpHjdB
A8ab+lhXd7vUGTBlauMK3XalD59DM3OfBzVpf3fpHPxrdlWyZyNWjQ+xOJr2ose4wg+jyEu3ropW
r693M5YlhLjOw5iJcsCGtLnDlwou2hpD9zq1kegeoBjvDCYyuctoVGFA1qRCbc+i8pCfdzulwVsj
io+N0PUdwhnZv7lZu1/uf9Pr9JFRAXeT30ho2FK8sMZRueprgwNhJsFXMTnNI57y1hN8ynElW7k5
Qck9pptKS2DZe8ORJbG9eWzPPK3teK+Ttb2YeDZRarQ8apxeIV9ya0W5WxOEVQfemHUFI7EocceJ
MSRBoLTnkjLN6AdqGTzNupF+U0JLP9xfzFsZBckxlT+4z7zpzeU5DOuUPi7RzjVKa9yMbmD6PYX+
TWdnygY3rKn0FaNr/FgNqz3hQ/3cTmPy1PFq2Oix6u2Dqq8eki5S3yhnKdRf0ux5CPP0Z+ClwIlD
r/pUYVj44tgie+RsaKeqNLOVL3VjzUjvpWQm4jboCCwSMMPuI7eb2/5sYsh25i2ePPAMHfH3DsXD
/SW7sSkkAlcCi0mwqQde7nq1xiRy0Lv+3OgaDVlLjTLX5w1MSUSlYGcngbLNTA1x94+PC8aY/QAe
F0KRDBR/FDmtioJ54P2fs/NqjhtJ0/Vfmej7nIU3J3bmAihDI1Ik5fsGIakpeJsJk/j154FmdkdV
VKiOTneHItQ0WUC6z7yGcU2Tc1np1j+4A0WQIJH1rdca07tWNOWF9fEdAX52gIZh+K9DGozdeV1P
0YTIg8qZbtNWGl+swl058UTrFbHZzs6rAeT/59xR8qnq1hWJyuI46TL4upVaKO+0CIxFJRWFv7LZ
lschX3J9N3hTd4/POxbUPcDf93WWjN1+Sbz+Zl7N9rXKhXg7KJncKzNT72u7rL7mnj9YkTmI915O
eYQ036zbg26gVca/fs0vLyYOxa11Bl6dTOVcSTTwl6xy1nK+bUXoY8naZLSZrUtWMi9v9Q3KDe5p
g4yDrDmbzNQblWHXQXlb1dOBFn8Hq2GW71PlWtct7YcLD/VyzaJRRosJRDegIYQbTtcOu7FzAdsX
t2OSLdwvy6Ewkg7Ab1VFRWK+Az9wCYjykiHjE0cg/r8VZyEbnTdM0hI/ntbzq9sOle4qRlW+eW6W
dcVTvTGm8Woep9zAIzylg+UgAP0RRhVS81Yzw6LC/FOMe/oj4287VUENAjsP95s2/KbFfPoqghIc
IcVzhSPdRA0HWtZWYv39zXo6yllT26zwLTQ0xyoXeHAca6EL8q+0vLXIFQC9jdNhDsf6wm79SebP
LUUjHVgA880xcfpw9arrrh8LdSsn+0PZmwO+jCMQc8/JGgx+i/naVr551Qe5/mCMphdPk6GO0hjd
2yoswwdd4T386/308mTePhKZOBio7wSQ048U8pSL72fqtgSaBLzectEaNsZ9WA2XDBJ+OhSQJ0Ay
JP44DJ0OldmBVzRVq27zDpplSzxEsbtTMLgH48KG+snq5rFoDX8H9W7b6nSsprEtmTaE5Q755o7C
a/KhocOJf8nSIhBRIJCbhGpPM8SijzYVeyHn5d0gvRJNW6+/MPE/e3JrEzzjk2z1ge3rP9wNMhVI
pTQmOWu2ilvIZ9MDzm/DYUGs+sJN+/J8pDMOnBmsKH4qhEanQw0DSX+qK/aPtFXEd8nYb5dLq+bl
gQUtAggsbcktzDuv21lBMdSJyX2eTUZ1VP2wn73JiVZFGi37bDr0cpUXUsmXZ/LpmGd7dhMiKsqe
CxZpDPUFfs2IcGT9Gu/T4q5ccvPCff4T4AvLB5YBJR3uAlr/p29ywlJZdn443sLCQTEF19k28jOr
vupkl71PGrlQ9cgW/yhnr3k1Ln5ziyz5EBtqHC+x7X6ygACKUycF5rUJLZwtIH8YoKOs7ni7DBig
i2p9hcZus/d0pi899k8W0IZJd5HPpESH9tPpY6shnFoVJOo2Eb3/toROn8dSDvi1+4PyKM+Oy/xG
eotTxGLU9XvhB9N75EmQIy1tCkrx0om23muyHXxtaW1cMgN7WTNmXjiuKLJR8odVcPoBm9pf7HGl
eOilLnCL3DFuZpn7r7sZLfPa7idyR3M4mmY4xO5krm9+fWD+7P1sw3KCUUpEz/B0eMKCBk+kbiIB
d6ddmtT2UXcQfX89ys8mfKNWQuekWwvZ8GyUFXzZVIfTrbdiw9CV3YwjcGVGI5SNC/vqJ0OBiKYI
v4Ekoc6cTThOClWTkO7fuhUyrHZafHL04O9cOl4XTuWfvDpGIotBNQqe3LkwY+Kn5uzQN7ydV8wV
mrmbdgoX7wujvDwnAioXJKD8AWDt/LDtMb3BMp5LNmvWbt/UItkPi2PSpVP5jd2I4cJUvTwLeaJN
tAP5MvgA53UmRYG+6AqyUAH46SBHnQE3bbtdvuj5xp5r72kohXGBEPBy0mAioXkBMISj6YWEJxi7
voCehcOrWN6oDoW23mo/4tCRXxjoxW7j/GMQdDR5OkT1z07BttNaV7XlYgcxTJ8S1dnoRgHliaxK
ird51Sfloasr/75ALuVVJkV/4fW+eFJovVsZAQQisIUXvYJeUD6FNd7fyr4MoqG0191gSTsuiKYv
rJwX65OhrA0kYQMkYsyzZ00MEcIaT/tbFc5VnC6+Ga8zzvW/ubVpUdIPxWODP5DjOhtlpkU7h6LJ
b31DeQfock8+PvN7laVvfz3QS5QKIzFn1A62/itay6eHyFRjzZQ4RXprlUCF8CzP/A4fsQXpg3bR
bRNj1l1RPF91mR6CIS8fB926b8vUcd6E6ex4G36g8MGd1X6NA8eY/uW2k97Il63vwGJHJON3s/dt
WdOjBVbD9oWXdfqRSzwncycNxI0Gg/EZHSopsAb38tvMUfNrrPVyL+6MfrpgevJykVGeBk3L/mVo
utSnw3rhjDRJm+a3le02KCUNY9zlDabjbVZdAENxS/DLfszZt1YnLCmKOhy7cFHOpmVJ0iWbndVG
5LeoPucwLR7XZiETt1IX7+2wMqviSq86vUkgTE0x8Nq1/iintX8y5WCJRxtdHedhzNP8usxF3UWG
pb1m5zq1O6OCI3qbQmkowrhA6FOhp2r4KkpKQz4jeZm8nt0C/INRQzaMCqE1CMUaUTHAERLDXmH4
aRDnZV0Yu7WbOu+VCltzQ2oM5GIIKHfljXLT8jEdfL+Jy6lN8F/xCns4SOSW0Stu12m3pHPv3oZa
6vchQbW5E72XfJOTpZ8cCUo5NhUpj1QaZ7swMRdkj3Ax/LPpJmFcZzUSKGyIwhliP0/dKprMMR/j
zPIqN8bEur2aEyPBwCjtd+wb+0vtFPWm7VEOr/AqTK04reouiWEEuQuai3iUHSaoWbjYrDmolXqZ
ghssQ9MvNGJC95B6c5eT1EJciyup3eSqXAXolJw60X3j57TaiDl6uevd1XvtJv2qrkK8vdfYdcBQ
7L18LD4ELdYjV8CwPeOgzarDllKOqnlyxqKTe4Euz3thjEASB9SXeaTSGI2dYdMJ450PMmezZe6X
JJwTNhhsK/QSKqcwo0C2bc+9bGVfK9gEeD/hpYKml1jxF01qNX+q6lpmuymUOPToxRUf7LoMDtYq
zY89eiLzQVfw7I1B1OJQ5XX1BoM6edC5GxxKXRvZbkaB9oE37fxp5tK66cfev7bCOdxPozk8hvPc
vCNPdg6hLOrHRi0A630f8lnX8PFQjnmvPWuSMeJ7LB1YNUj+a+cZwSMOGmNVn3ykx/7sfBDIA7ZF
5QGbZ0qRrdWMnxrLy9aDQDFwpiyeZx/qTBVfKZsvYWQVHHC7pvMHiNdjV8Ue8urAorLAXmJtDZmD
kWoNQLtHoKLdWY0MauwbbU9G5WwNz/1Wn4IjrL51bPBxR92o/bQGWfaBBmzLD5dwjfZ2myR5JDDh
fpDhMO0Xufaf6Khanx28Cj/xwtKSxvzqvrGLPGj2pdXOwGGr2q53oJIKL85607md1iIN4zyxrKOp
U7NF22RYGiZr1knkyJCmNnYNqnjsZlh7UV86hoq6ALpWL3V35fmdUe1rPAs+12G3TXvblgsshmEM
Iq8QPXPdgsCPqyBo9HUCSQ6U02gMn4XXVx+GNVTtjryPJEULqp1HG+7lAyFPNUS9BjMU90Miaeiu
Rb3Ehbls73tRY3HdALWw4qAJ0q95mZtqv+KknMbEO9M7k8Okxik2me5T4TSf3LEfmgO0qPRNnq9N
EKdgFcP7DnDwfZj2+taqbXOOMhBaFrZV4eJFTYgTdBS4mMbs3ay2b8koEcqQSVrezURGKwznma74
5LSgmHpnKt9nC8qUcY2mW3lDMivzIgIWjaiCq21n37EJx1iZ1XhdWtIrIFAt1tMQIE0fq8pSX3Fi
dEdUzTJkfNKBmOggeaTwGArVL3vypkrtzM7P3rARR+NqpVF9L7285kxMkTKI2rEeHxyd6HlX81Bh
JKWWTtzrJMCPJpunQ0eGlEVuXwT9filclNo7iCdRi0/5sveVvfaRIltFxTkJUisKwGl7e83piI62
koETLW5mToC9io5tMHL6RkE4AH2EgJ2+nbuitKJiBBAUrwsHbGysddDu09oGapwVCKrVWWk6cSg8
90vqFMGbnlsguZumYvo6s4QenVWsqB+7dEDjxC6G+7LTZkPTK1/ujcFvmVNle2/KblL9DumPkjq1
Jyp9tAYwsztf+8l411XIzdypQoMpF4nJzQsGvrsPG7P5OJvd6u2KvOs+KWGBQqccgBzCAFZQRgqT
EMg1EL7hTySy2lHD1HVs10Wn6OYPGKuVdpLtFefzLrXWNItHKwQS7+N693EKTPC7YnFH2Ixb/8yr
4asf6yo3njyO1Vsbi7JmpyiV3gOvd2oMECi53LTaMkrOG6f/6CVre52z22mvY+BRRSJrNb4jFUpb
MTA59vtopclrJ8gsIzKoWhwNTdgRZ7M22Whyth/bpmVasqrL1A7b2MqLQBeqp74r7fFAnG3JiN3n
PnN9dw8UcFfnyuTsGSJezfwXAKtiOIwJxdLXzhh2TuSFhUp3YZWwn4fAX9vdYEj5jda7xxfFEnSb
2yyAgHxcq5nrFsTTq2D06ZW7rirFDix+GxyLwsf3zdeL+OYnmv9tFfx7oCZi9rtmHcaRpmmVZw9Z
gYbmYU7wEjrqxlyLzeVmfEYSzygO/Ri2boz2oXKv4I9xHaVTb/h7fAebYT8Q2/85uEb5lI/O/M0U
kmbGCi5Dx3YuwCP4CrWAPl26z6NVtV/hXRT4bjdoCESqt8pDbXHd8e5S29ubbqabvVW3Rb4rzI50
L+wdYUcGClxgfbtlee0Yaa731CIS88omuSb5rPrhiHOH5oikR9FHE/UPJ+raDjFtcy1fC88eq51r
1/5XuRbhxwKBrT/bee29nUkTqjkoWAlv+zwEMlV3SGNkdHRhQqL6vg+xtTh09kRJoxQp+Niq0BjQ
jmudiBjnCFvtaNzWD7AzCytec5DFluy1E484U8l4BiOZxV5no6JVuYPtInvU+R9tq3HuQegUxeMA
Oqbc9USBqHs6Yl12tdsnwAG8ogOPjKDBPYwQrjZsnzgKu87sQXpkNHLjNenRIMh7znV3DqYGokcf
PhiIiH5UKhTv3Eq6fdQJaS5gghyriITpdd9GdJA+GDKobEDA3vwqd01e7iKVuO9HA331KtTis1la
xmvTrs15Zy+jTmLbAmjiDWv5xtIWsh1ytEEAh6pbrR0NyfRbOQ3m23U0yi/CyINwbw9Y+UUqGNpv
HpVVO2pJCKto8Eu69wCasVrI8Jt9zoHoYL425TqPmmTs0xi/3Q4zNKXrPcYygb1rXDKTeB5tFrjd
mluQV3EU72SdJwt6ARVFtElb5cdmMts3Qg9jGvvVpleZtqb4UqcVUJxqSrwrmfjyS114/ifNJcP6
lyNdUieXTR+Pg2sm7Ag9dBFqVR4kRapfFEaDcX7OpqGtr2ZaZ99gjlQs3kRN1tWQh1iIuDpUQ2QC
6n0j6lnvsT7gd6xG3nSxX6fgAMK5aeG31jYC7GbXOgQ71ZC/DiEc0DubsZ9r98UyrTewX5BkQfCv
fjVltvkxENpKCSkm99rQvfJjt1LibWMsPZ4Haq6+1smMt3RrhHV7HMiEnlwlDTvuqoZLMFE+IKG5
wNziqkLn7NEZrdGOR1lmH13VzirCZaEbohIJwRv6pMXXZlwzf5cjV/KpyILpdnCLktrYSmkv8iGk
ug/NNGNwsCSdW0YpYq5/BtKuHxegyyJaFhqIsbTSXsTSJzwvtBa4h2EWaF5RfBVx4VqLs3MCWVhH
D2uxL62Pcsl+hCXxZzlWhEVcv8ltPbVe+dgnDmdAJlclYwOa4J8L9Ye3OqvH4M/Ky+W3tmlUHpsJ
wozAd4HXxLpCYyzyWZ05skO5+36YQv+Tpfyqv8qSmVQUxoC77p2qlPeyCHSAxi43J0iqVX6BEIEA
ha/CDLYW2LIHXwcCoNfUuS1momX21krzQoCLLoqnasRPNnKmopuYa8N8S63d/mtE3KQ79Jafuns/
07DCqYuHl2RZXghEbokhkjbmpi1Gk/Ncy7oUVOoN7pebPJuzo5Gk6j2VUPPOGYbqYa7xsYlmx+9x
msrTdbOiWa4oanWffaeYNrdn93GgZUrLsHH1BdjRdyzFedIK2AGcLjkyda6zpLWtp2nNvcm+oZSQ
xunkjtjKLtzwiSqJ5V0zdQ9DEmCXXjr9sVfQAqrOTA/lqsPYWArzcRyn8an31XxTOPlwTA20RAOD
NDda+2E59FQF9t8LIP/1dfk/6XP78K+PJ//53/z9K4WoIU8zdfbXf77unps3anh+Vnefu//efvR/
v/X0B/95l38dWtl+U+ffdfJD/P5/j7/7rD6f/GXPulT6cXwe9NOzHCv1fQA+6fad/69f/Nvz99/y
VnfP//jja0txa/ttad42f/z7S9d//eMPamE/1IK23//vL95/rvm5p1HK/POLH3j+LNU//uBCCP5O
oRdxhRCsHZZLVKDm5+1LZvh3eJsUjZABB/VFE+CPvzXtoLJ//BGYf6dfucklULmCzbPpTMh23L7k
mH8HxQvzHPg0vb0QEZ3/efKTOfrPnP2tGeuHFuEf+Y8/vtPn/rPSnM3DclMSoCcNlQulvbP6WGK3
maGLkIClM5wUKolB5JmOxTB+XBxFPEim1ZXq0GLJOzwYhlq9J26UorgKiyHUD4O5dDZxMn2roN7N
dllPV0WNtHdUaUWa2CWD8Vi2Yfs+SyGmkY5z/0fNXObuvs28xHt0MjdJDnQxBK4JZtMEgxMTObaL
PMhS90DLjALdoH3fW+OTu05wT0CYGg+oXsmv+IEJ/dCJsLixusVcKd8YrRHrNvecI+nEbMSJM7of
zdFWkOWLMK13xoxIXlQuXXXnzriFRmWOVAGbXQ121IxNYURe7sOrKXK3fBKpA6nPKKauOhjWZHrX
hlmslXPwpOZVVSLsyctVOKT6kvTWaZ3sX3Pj4jkSWJxV4IXO5gYLC9xGqN8RdrRpMRD5DINkQrrw
ti7NIb9QKj3rwW3jQcNmrVEt4z9ggqd1uSRPJUtOOQWFqmJ1oKylQJ3R9XHmLwZEr4GWY95ntwTr
uvq6htJ8O2GgAOtKsgR0Dm/sQrfktB7OJ3I5pJHW3PCeNDHOG8u0csnzMTTMI1kYhHCOaK3d2K7g
at3CntejX8wZBMCKshdUP5JrWhB+euljfH/TP+4SQClIoNG/Re+Anso5lMDzuNRFleiMHFNV3q7N
k9Z6XTYlFDkS7tk4OAl00WgDnZS3S+rZz4ZZ9TtzEZYXlWVnrZ/tdJLhe5Z84JDCUh5DLxRecG4A
SxCiuSa9S8r9RJGjfqQqpZOv7kS5isTBUjN8oh+OqH8fBD9ufA6QH8qiyCzwOGDmOVwo9ONud4b8
QG8r07lyMYvI86D9c0VLrN57mV1dYiaeNoi2gdyNk2hamBGhEvt90f3QjXdB6rJGkppX5y8URsQU
VFyy9YJkVFMDgYpnt67GC493vnUYlY2DNAluYSjPnONt6mDuuwauIkw6C5B4RkZ+gDyGancRDheq
6C+eEOUrjIc2NWfUtAEsnG6bFDJuZZUVtYzEq5aOlKi0kiulG8qeBJyudavGGdurC3vjtBPGiwU0
BcHLYo9sKI/zwjZQ9cCuJaExtq4r/DdTlg91AkqSIlAi35s41R9U7XXcXP91doP8uHBevFmGpd1H
sw+YOWDzs0MCwuesW8tBO8Ex1rVHpWpe7sYg6EgFzNb5+uvRtg7Eycbz6EUBfdgwLPgPnEPDfMKd
ifZlQdgiyvFqGDofRqJtH0VShQ8SNOe+Blt/g4ryJX9rCHMvBoefs8GHNu0D+MdnE5skZY8aF+bg
1M8W3NjiMnRk8ySHZi0/VwijwPjwUj73MXBXiv4ZJthIX2NWVzWKjACJg60YqTxir7YcPP0AAWVq
7vRkSy82mrGyXveL8GYuy9ICiBaFAJZXdKvk0h43pkj92K4N8rfebOoMCggsf/3UKQMXIyvxhPe4
IiWwfrPzvoMQYVD712Y0zdAW3vX5JKZnqChr+m525gldYGpLRXnnzLnl3OOvaPaPTVh7GLZa6YZh
nCs79W9Lw9faimdzDpJYz1Wr72XaOvV+QThs0IcU7z0qgqPZ5NaHQrSwRq5DJ62djjq6H1bvsrUi
c8gWqLsLKQW+WVFhr8v6cQysvNoRzDZu5JRd6jmx4Y+ZCNBZq+biVqWGnd0PCE4UR09D8L/id6Th
esjE0iZTXDJy8QXXPJW8slJnqHYlKGWODml4ImjvM78Iivp6a1Mv865b3CXcqXWqXe72TIiypZ9v
Je4ebka92A+1uVBm+NbYHlY9Vz1tVZHvWsqoJFONIG3y49FOtGNFCO3o5jrNaxE8h6IOx3cWQhL6
W+m5nZ9GS0un74ugmwRjN2v6Ps7pM2RqH24Gl8/ENz5cXMrQxXMYVlVzI0i2QLw3ddFbr8TSdB7N
j3TN2h2GscuMYoMqSgQoZjkCASyCpvrgwFWfo8EDZ3pjgUZGTiSdayN2005N11kzCXHvGRotgkhg
tSnfZE2umwcimO4bhcAAqvwg5syLx841y4/S8dOMm70yJip+JQY7d8SGOfznJgzt22nReIDbo6UD
Fq6XuzdwmgmSdnnjpss73Q0LBEx/a0a3Dkz7wSwrP4bxXMzuTeY3w9vcqM1w30LbDQQxUjp665eg
EclCnMmUtVFRBa1THmdT2o16JXsrM71j1+S0cnbhXGarhufvmvtVKNrPhmzW2xnyoH1cZF1W13PH
vbLEla/yMUhvglS4fr/3i9Ap3iJbUI/vVwAJeqQOXxjZ9WJLkbF0A7NeDuCGKkqE0jDylfKKO9v9
B0uNIFvaKYXYG0HP8dY2WpcKknU0Orifwl6fleftUofyxG6wtVNc28tEBUZ1nUd5AqaUYT0EnubN
Rm3XQxunjmnm10xu1u0d8FvGrk6H0sK71iUsNWZq1n8uoMaDg9u3/XjfWW3XvFp1YOo7rx5n0vLc
FlMfl9bc+1sTblpegXQ2s2Mw+2Z6hwANiGG/yimk36HshwjFfp6zVumYxeEs111uqCT4Ug1pIt8l
FPhRCkEtCekbLuMZNwsYWUmYvZOTk+dXniO7ebypgSd411OJPAV96oWUyXo96EoALcLq028f2yBY
pNhV0uakQDPAdKpPep4t9WEUdUBJdRWm8R7WujHSda/b5VrAUEjuBC6xTw7a/85XrVy/unQhnh7X
5FGoxXDYksUgm0e0eNbNhieWlSJI/EOvRR+3TSmvZd3CIPeRcOkW/5JY88vxINL4sHW4HYjCz2Up
CqzuzXHS4aFM5uwKYpi8an2jjQKbQ3pdUSn/nbtwez6EG+EggY9jwYEkPo0zROJNk5qD8NCVbRCz
GpfDkkE8cFQiqV0HJnL7SbCjWNv+XmbwfehN5d5Cu88DFuec3YRjS1xBu5Y0bcxkdlNyVNATXKqE
/lLWfzC8SV9XFpMTd8PgxmlRY7xX9IUsd17bmBdQMi9iV4JKUEDYr4I52mzBTl+EmdqC8lqRfMt0
at8Uo2ldu35+ySHldHqJr0CmgMlDjQu1F7yzz0ZJxLhS4KyGbyUXbhfNnTDksa2IK4+NE6RqNw4h
feRfz/F5woMgPPIziIdsbsFkY2dz7CV66VpfJd96dtkUV04Di2GwDEDqZOrzBAShVHTeBrWSpSZa
XQdJYeiPv/4ULx8dKzTg/oQ/BuHlOZdpcb0+CexsC3yyhLTs2C0pLLi4qQJ7uOvJEhF9sHvb7n9z
iQPaRVUAyTuXSJpca5v5H5IFCx6vZfWOc2VPOdb1NJ20OgbWaD41nI7ZsZVUEVdrnbxY5W7+e7r8
2zI3YHXwD6wHWJTnomfCSr3RcXP/gOSUcYXueH+TWnN2nzQEShdm+jSO/j4W5Z1NmZJqDhbUZzNN
63Sl/VP7B2Ls8FVKpEWf0i0fOsRV9r+ezpdDge/flhNrmb7OuWZhNRoTVhG9OMxZ6mfYKxYVDBaB
dIVhq+6CUN5pWvL9qOCChemwuXBS8bJOp1BbueVCEUyPshiC62IoQxTkodxb3UgLJGjw+20LYV84
En4yKn5epCXI7oCdO5+5NJAEv7YD4oLq/mMLF/za8/S4sxbDelOJAIqjmNxL4NgzFWYeloI0vAsT
eaJNEGOrE/64XoPGJwxBgezY+mtpYO84zQT2lkbrxDJr7xAaqUjo7sP9WfdV1SGnL7XhzxHs8SL9
PWzp9mk2QssGSMc6gFvpbEml45SknUdUNRammONupJL/fhoBM7iwpNXvvvLvBxUJL8RYujjnWsLF
kJnKGmV/DIJhGg5gmHoEFEygs4jo7AK/llTyoUtdOCJOzyYeEh4NCSinEncRudnZLe8gh79kfSKP
c7kYbwrbmp+MRs5Ix4yjiKjgeJdGPD2Tv48ILZQqFBfgpuZ0tqKN0oTzR/h3TNEZtYY6fd2Iwj/S
Ue0+sKg/Wk7RPNUqXV6lhHOPv967pwnwNjgieEDQueyYVIDQpyts6RyjAsyljkjOlZ/LymwoV7by
LZK5E/0UaaLz2qFtW5SXFL7OGiTb0BYscvJuRDO2BPz8AkwbkWbTMh2nMV2PeaAAjyx1+HVYp+Va
5w6c3xk6f2h2+b6akKH0Shy0SsMNd34eCNi307QbE6uTF5bAi/OMZQQcnam0KcghL3v6Tlrkm0Ac
D/oo+mWKQ3fsjkKun8FBXDo5X7x9RoJ3AfaDEj6dsbP97eY9ukVy1ccqH6x4aSzjZs2kui4LVwDF
yOQraDEYmPupumQT9rOHxPxtK9AzONj3s4d00gaMXqiRVXKI8dxJlZFdpZ9D3u1fv15j3/fMf6os
zPR31XF47hRaDGxpzmbaEXLBTXI2YePYEkt09BYNNbTHBlLedV95Mm6tBCOloE/vl1AjKiUBYgXG
YLzpVu0d1qr/gFpGF6ckanFYmvVdXZbZcyO8S6fO6YwQbYegknlkNFPY/JSjT1+LquuegQIIZDl0
x5tKLAAZhagEB0CalK/9zpdP9WR4IC5CPRv7X7+q8+E5WqF4hxi7c50iDn/2psoZ72z06NfD3PrT
dSO65tHtp8+lmU1HKghVLLM5vGkAUx1+PfDpBccdsw3sE+wCqEB69/tm/SEycmu5lN6SGQfoyM1f
lSjnepf5g7HEtQ2YLeodb3qf0zR69+txT4/bbdwtoaJrBU4Xlb9ziVHTKtvUH7RxGPPAOlJ6t3b0
4a0jZmrMtJyr6/+P8ZhjNjbJFVW/0/nttL1Q7KGgjj+hvPXXYL4TBb2cYS2+ZIirXDhef/Z4CFlC
IzZpgBEmnQ4n7G6oxqA3Dp7Thq8R9iBrU9noglhqO8puHtiG339Ai3ItfWcg6ZxjpyO2yg6B/a3G
YQaIszPC3sJ9sRz2Ntr8QGWdS6pW24r8z97+1wQyb9ATIKi9xD9Xjpjk0lm8UCdPozTT09PM/wEe
o4MLbeufDYUBDDxS7iobGbLTRwtcm/DZStbDCmByLwEuuFHbLsG+TBbAPr9+jz8bjNMROi3HFyTW
s8GUOYN6DXJ86+fFfSXdLHjl9WBGGqp1T787FBfgtvWIa7kIz9Xr69nz1rlwjYMFEmIfZti7GcCS
35Wy938ret5mC8c65EZI9NHVfBFrqNCtgaOCaS492e1dZ3R2Q1psUDmyfcPN2j3nS3nhbHn5KvGd
wLyPmWOKUHA5nbfRy3ATQSD3ELS5H4LLcdq3i4PH0DVxERbKv36bL49QqC344HDbbH5C57e3FY7l
lE25dch9MfavzdbvdUT3OihQPRkkSpVVZuEaSRU00G+LtFvsS6ISLw9TKghbt5vnRcvivHLjgqEA
2zyaoLZR6TAXMLpNV4E5oRAQd4Xv7Z21qH5/ardMj8MGBicyKGc3l79uxJ6ZQXvPz/dbCeA65ba7
xQ7U3PcIpu/qUQ+/vSWpY2xuAZtcATiG7fz74drg5Y5OYC72IS+8j7BH54OpGyd260C+/vW0/uyd
boESy5d+iX/ePBYyX0ZbtPbBsAnGrQbAMHkTMWJVrsdJAFS1RedeKEz9ZOWCXtvs+jCwIGk/qxeA
oHYRYZA2t5POELBq63js1/JKVr17Ydm+vCmYMoOGAmxN7ovzNZPbFHKFp81DXteoOuXCvp/9fH6V
wI19qqy6vDDeTx6NFUrc56N/6PJaT2eu9tpJ4NvDGt20+dCtWh6crP6r7Bd19euZ217S6Q1BBEhk
5/FwaBCehxb0juayHDUozTBXH9E2hUhgVE1x4WZ/OQyVB6p2dNJAXaGndPpA4Spx4mhS8yCNDHtK
bvnAhtVk2R9+/TgvzxfqKuBqCJIoInE3nI4ThGIRsnDMg1EFrAkOosNKGfgvI6u7eEqmYU99azoU
YX+pQPtyiWyAHXdjmREgsu1OR14DoSDcr+ZhcmZxaHr7W0Bv4JWYrE8gTb3dr5/zZ6NRmaRBubkG
EVKcjtaQN5gpHaHDYjc9GZc/pnuFomFsV5V/gyCSf4kmez7iVl3fqIkUdajQERCejghFOWnrdFW0
x0K0n0LzebT8m8Xrkog29PybFzyjca1TGAP6AjjKOXubDV7fIaBMtR/FZFz3xIRHgf4nelFVUDS/
GZV9H4xIF4MHEyucc/9Bl1S1zRSDdaOVHa0uNHYIF/c365QusdG13oU9d1pT2CrL3ynN7GsUVFE2
Oos7A1AfyTQ5ao9im3vdpB1IN9DqLv4ddXHLePIuWf8vZ+e1GzeWtusrIsCwmE4rqUqSbVntIPmE
kGSJOWde/f8sGdhbxSoUoZnpbgxg9Kziil94Q+UdoFyYD/yv8pO3ixwfeQSH/QOH9mSr1kAzwz5S
mm3jJ1gxg5XejfR3V3FTTQv7dH6RkaMTWfM38QwZ2zyHHtwOb6veKLZ9bY2PXQTG/64oEYO+tsIi
vrt8KM4NBmmfB48KGCdxdvghX7SGFsJnC4osusH3Idu6sPoOjYsE4qeHotwoSxEmmxNo7/FpGAyv
FaUlCuwig7IC8+13KsyNvKb/15fZn0+PxkPN4ePtYTRndhri1vKAg3H2fFrqO7Ik51dcuhGEvEz8
d3mo+UvOgvEaAJ5hX5BszyGBEdBfiMZ2Az+qaa6t2jqQWogtYkykRSNswqJAt+bymHOxFmTSQbFQ
DaeYaLBd5ndL6Bg0qJO83tqFm90pJttkFVhVs596+rterGk3tt56O3BwqremVDduw0GE5QqNj/R7
kgmafUkOrfPy7zozFxYQSwJxBytiLobZIrtxk+E20WwRHMkgokxusi5FPm598Dl7K63CXVUIROw+
OSz/d5ascFKvJ3ozZnd7EwnfACnSb0FLoEJLI3slKtNYg9maDmpTUXTQmoX3+eToyDEl2JCVIBOY
mxLDk1WGIM77rRiT+C00WndXEy8c8kKtFzazfOo/RhysMJAlyresOiWdecSB0mEemGPYb3thgmYG
mfAzbd3x/vIknhuFtJ7zqZpIAM3bhOE0lTBUrH5bC0VIxnyxVlWvXzgt56aNhI3oSWaH4PuOd0iA
7Yqut3a/tRHDuB70uNx1EPORllfQJ7z8RSe7kXmTVG3qImCGeYKPxzLMpjXKwodWV+oGsrVQdUpw
Ot+DIvSQFYWBlLTtkjrXmQ+UNWhZaeWWI9Y4HjT04kHTopZBsYfZqLmYvnLzjFsMgj4pD40SAI8E
uFN066Qn0Dyk0YuxyVqHKm6vj8ZfRJ2HdB0ZmYfKSdj8yIU6XHlkpM+XZ/XcB0oEJFAzWVk7aToG
KkyjSuu3odm9GW2u3bbAVqiriXGh2nR+JACRqs3rxDceT6VIMyrapsERC1V/P8EBXCMW6W5SWucL
N8g8CpZTSSj//4aa3SC2FygYxo/91sH76Day46xYdYVXr9EFbkCCecEdmpqoylR5vxDbzHBzBDdy
bLDpgCIp07Ntjj8TO67QLtoJlQWkHVZYgfcH1/eDu8QeBlDFKSTLVRbW5n0O02NaWc4I6arzhm9q
jWYgb0R0GF2v2MR5ipIxTJFhRxarKgtTdOZ+oMvOE8fbjf7ZfN098kZo5YhBaE3zpqF+8KODJbJw
PZzEzMwFLymoDbCa5OLG8VxMVhJTsWHJ686OsXDWLbQfPOPWgZu0xUJFW6gynASWcjwLR7b3vAAx
m+PxQFMVSZp0jFcK9FEamtlGi1UOdSdtAzW23nF/+GssIKJVUgxLZmxnbiiGJ3ElCKPaoM+GbyF9
t14Ihq20huSLVmp4VNeWM3yx82pyoFkn7bfGbEyxIClxdprJKUFNyE7ZHKwxabCaO5UtlxhJuyGZ
dW7qxtY3SDdXmy52lvoAZ/a4BTyCXccxNkiFZuerqwEzTha04qIsEw/ioBW9UuQ0f0CHGBrYdZXY
jcBv/3ZR320K2DTlRlFF+ZrDTK5XalBAaOwgFG07dYAEBTQ63/jO4Dx99nJjM5AfUnViPUDMzPYD
tpuUobtuq3fkowXeJ9rWrLRcw2TDMbyF8Pt0GWQIQduQGhA+Sra8AD+UmzhshlWAbNsasdpBNAym
Rwga3DJeE/C1irZwoZ4bT2r6QwDjCBOKH4+nFZAYu8npgM3HXQ8mCv3kn3kSttmqbiMXLBbrlC8M
enqLU0qT+T21ZwOsw+wVbgTddPxQ2m1dhPHVhK7lbxW+5ZOHAMyS4PXpHeWg1cxfoJDYcMbsKgU8
h4CNmozbIGjrV70TBlBhu/99eZPMmB/yxj4eZjaPteir3gqncduBg9rU+K89aJUUDk8Ijt9KAybi
Fw3eqLeCS6m++lMyfFdFmP1XhrX3SckeYHMyJwbBJ7USmeXZ0UrI6oycEGGneQhtoFfY7PPAU1cj
+eX28oef7B+K+Wh+SatD3iviquP945f+5MVxZe7ysGvvQJIJeP+AvSCKZiVy3zj3fHpATZXepbQt
cJeet0iCPobkhTLkzqnN7BbRIvMXVgDujeMG5pegRV9q4ZE7eQ+IqOij8Q9qbxoze/yF5GtJg7K2
vhs8Nf+mh751rxqx8eYLKdCSggalFKfSNLn2W1dN93WIRsTlbz4JReToCJZwX6KkfuJJQ5znGknc
6Ts/C8rHjNblV5WSwINaN/mIz0Hkb+pWtaBm6OXCxj45qgytS9loKpzSbmQWcNlB3wrPQiiMRork
M5luvUUzuT346Sjchc108vYxmEl1U/qh6zTBZvu2MOzEFFOh77pByTYhkON7ZvQtHf1wY0Kp2yOR
//mzQp+Au9alhCQVu2YH1yzUoucV0pHNHZWbeERYc1Mi5m4+5L6nOguv7JnNBPgTPeD3fulJuX0w
XMUUfWPsyFnDjdDH4WYqkVLINaP4zyj6aoemR/IF+WmxQkk7f728kU4uQzYKCFToV3QyCNjkan94
Xfxo8iaEabQd5hbptdfa3mFC52FhGWegLqaR8IHNyjLSHQLGNrsUkAYXKbrWYqcMqvcbE97+UIfC
e8Bg2bc2TeuR3KFWmQTbZDLx60AKo/tDrdkWC7/kzPciDInkJ+1bWc6a/RCU6My6oCOGcqlv/irB
mB26pC4XGjend6CEF3E7vPcA6XAdz6pVDU6TkZTtoNO/CR1K0Up1WVlw4umt54CH//Qq8nKSK1J+
JFKdHxMjtvyOxETsCBReEBfSN6biLHVr5I8+qjCwcIQDyP5y+RGHzq69WuHFgPMudgKX13Ve5ggS
pFm9d/VmSRX8ZP4oLsDG5VsANhILymvhw65sMGWzDDiKu7AHob3yfQBBVuZkd1qdf/eiuNtcnr+T
T2M8NqULBlzKt837p0S1YWNPjcb2DLyfKmi4DWD/DLeBqjK8hcU6udMYTBrNS1MxWG7zBptipyLH
tk/bjXo2/ofsUf0zTSbAyMYUXJOY0X7PkTq//IVnBpUVY4Qrie2QH59dpGmrVPAX+EIgncVt0bkq
ku62ecX1am0ttx43mNQsYTlng1Jug+LJlqQgxSJS7zhexhp4tzINqvVYhOFb1IPDwNt2itcpFLyN
PXTNLyzX9c/Fy/8GdcD2wLbVT/UeO21MhJq21mM39OpeqIGOlMU0DffU0gUyTrH/yXjg34jU3dip
nAu6Vcef6fq5jxZDZj7Cnp6qbTZWaJJYvY0yPY6xX8G7AOkzIpNourBtxJDguny9vLyzeOD9J7Cb
QOvSRqV+PnuUKWE1alLz0WrWIGeMofU14Xa+HmwsbNU4Rm0txHsNbbVsIfqa8XjRamaRSROo87C7
gDTKs/zhrCK40jmx5zuP4eDF/ZcoY0fcI3FvTisHZf52i7FxXH2t0cNYj1brGNuuGIN+HfVa8DU3
Bz04wHFS9p3ltdNb5Wc6EkJqY2Xhrq5tbXgBNoHKF3pPgXY/YdnrrItetW/7NALOcXkaZ/cO30J0
LJCRhYjJU6XKaf7wLWWVI5+Z48qiFnq7isy2iWDd4VO2at04/qq13hJnePb8/xuRM0ncKvku8xY/
PHBYTIppPna9glm3UJqHQWnGXROk6TUcWG1fG+p4RfOMs9pUweewDO/Dw+wh4yK15LzMYh01VxrR
J5716HZBe4U1TbPxA3fY+QEKQ5fndp4QybGQjgegoFKfloHV8eQGhYCAPRTWo9VXCfpVZjvQQ9Kk
Xhk9n2bTOejhNGqrfbHdPHP3Dcdtq/eYja2SsMj9q8u/5/RykotNwkDjkPBnvm+hfIguGTXrEXG5
7jsc8pIG15js7ADzo8kOMd9M4FleHnT20PybAyYcXpWkRMxLB4OjIIxQNNajR337ClON/jmy7Uhb
114uFjoC58dCJYPQGSb13Hll9CyjrqLYetRyPfrVIy20yvQR85w8zxbW9vT6kWsrMxIAr/SyZxd9
6ZpIZ7Hyj4nVIU2EGO4KnYNqPcaomJm+svanNt3pJvqkl+fz/MBo6gI5woFp/o2BUXW66EzrUemp
+Q5hl+1tF3NoyCXIUrX5tuurJ8/U0oX7dgbklrceATuDwsiga0+H7Xgzm10bmiLApVoMpl386NAi
1VaG42s/DST5klVu4l66G1ODoKxMRWlv2FuoiEZW0ac3Apw/G74vtPQKJ4VoayhNZyw8+WcOHKVi
Fb9A5MaR5ZnH9mHe5JR7B+MPhbE/nodspdlFgcQy6Bui33GFRpNYi3oqcMkYwNkOvnsVFcg+XF6k
041I/RQOBXEHRGGEz4/nqgnVug2CznmkTB1ca0033NVlpzyNvYmNwuWxTk81UF4Jc2XHSzjA7JIh
NS+A+YTeY4xI4o2nGdXBC1Ax80ZV+TVpAL5RvV861afPBkEVtRXSbhpjBAHHHxhNvp1MOAT9qXRD
ua+j2H1EA46SpBeIlkJlO/y9/JXnBqQcKLsrFtj/ObTCSXNoR0KN/nS1Of7WPb1GE04HzBFr40Pb
qM+Xh3uXhP8Q+rPbAcxTzReA0XQ0DeWsf3gXiySi+WDb/p8SmTHrvzyNAaZrAADUG/y50B4tInOr
JPrfmvj5pjKQQF2NdqNdFYHjbTurjiP4tWGb7Mweg+GHIqunhSk5s/Bkc6R1lqRVEJQc/8QRqT0j
9Grn0asE2TOiaV+RNIcbj1X1i0Cba1UFEQ/M5Zk5s7UlWA6gJ90nx0Q46GhiFEBxkzFajGpM4SHN
Y/12cgfzQVUi2iyXxzq969hbxHbSeQWxZ1X+lg+LoCQ08ANjiv6odhityzrvrtIKNbmstP0bCwPt
+1Fr4QvE9ZJN2elXynYvslnUCAx8++bL3wQISrZB8gdzHWjbWoT7Yl9ngbqKUxEs3BZnNhujUVUH
pETFgHbA7DuzyG6Rv0ENUTIr1llTUhAoRJaWd3CEsmYrmtwcN37i+doWK2zHfho6vLULUQ3eytQ9
9U1tEai8GYuupMqbuE70I0Z/bolYejItdGWo1WKdSB+A/szsDQhpTkErbYJncGEufjAt8glEyaO3
xX2i+fHJ1ZeRCi0HiWKm9TVnYk9xWpl95AbPqe7Ft50VJ1dOmppXUhIWh3LF+FlZ4a1Rd0tw15O7
BtwfGE2T+JQ+Kt2G4+XAXR11ZgRFniLeh6dMT6YbnBWH70VSDk+RFdsLR+r8eGAaicOpTM3JaE1m
U6keYv0J27Fsryeu8rsbsmSbYUqC66amJguku3MDksEAAgAjw1M5+0DbS/oQxUbxNKqF8wQRy0IN
NUfTqkak1ejEUvN/bu0DwwVnH2n9gfgKW3yukjdpNMdbU1denLRqET7qy4aMRw/CQ+W5YXZjVEhQ
PifaaJsKOhRFk9+HtdU0/2XGWKIDXuY5V2sW69FSr4l4nNU8uuklL+2d2mqA2juJa2oVMFAzpN0L
AkKBggCUWwdEUnWCQcm6HzLH9G6dhoKPrzjJ9E1UVKdX/CnJnRKZAUrKvp5SNoHGuRk0M+2/NkWL
gEFmC7XeV5ndZ4cBDhzgrmzI1GsyZM3cTxQDw301aiq2VdiGKA+N1w7GOmwR59w61PdfDGIFhJWK
hui873Aguo+TtLaCtSIUivFbqzAqBM+hU0c/HbQrxgc3aOxH8B0qTVMRikfykwiJLdH57TZyMyRQ
ayxOn4OmwVizyGznt1Ig8yElztDL7hHsCO5KvaJUgUQo/+raVElGvA2elEl/yH3LDO/tKGrvvaby
hr2Seel/YIyQPVcmS4SbMcLqbaMginYz6o3+A3GvRvszogdZIbSMPP035I6HG8v20RidqJAmWwu8
SfqzFoOqHhCEyJG4nugT9RuqNtEtUrOec43Kr4E4tK9UoMmSKoYWGxYupHVzDEr08T2VbKLUqmFj
TXp+H8U9smO9FsbJrSPbPSyf6/007bbOdrWWj9bKtGLxe3QQdNmEeRHXV1iIKrdemg7Igfd0mX9Y
5Rio/RZwXgH6D7NnDLf2eewHzm6AGPswKZEqXuKAxixYbnTmdm6pGG8iRMYYke/ccdt8Y/UIti8h
Wk8eRRrjYABksAcxmmvq+HbSXMQ+00IdX7gimqsg6dsdYp/+TmbVaLsYNrr9YblRwz5eSAFORkZh
EEgA3HrA5MjJzR7F3DLaKh078dfq1bTa6W2t+BuY/9r3BgOin1VHUc9f2cCX3Ssk/mP6p5dfhJPS
AYEHBXUgX3Sj0FSQP/BDPDAi9GWmaea/4Zdp+XgqNM6D0msTgVhafeuDLIpoJXjVNsLE+Sev05LT
0knIhWgGtYN3bDYp2Hzuk6nUMhKX+JnwXoPMmgr0TrMxQ8JXsb8qmNc4a7N2C/eTL4Sk9Mg4Dw8e
/iPmYMrEKZuhqFTrecTwdldOY3kodKe4QtlhuHdNrHMWZlrMLkX6BTqVPcjwFLg0zHmOZxoB2AkN
lMF99ovQnm7sEYUfRb7RC0CTeUBBEYguF21M25SZpTsbR1UUxO1rxqFSFK7EUHc/zNxPX/WiNZcc
G+evnhyLsIViIcVW0NLyzz/sHn0U3hjqvfes5vm0j+qpua5RbV4TPo3rEl3hhUWbt4DwapT+JPCv
6PQDKZkD0RInTJLQzd1nNzGD73bndt88pxg3ndo3h1ENbR9YEjWDFPDnAUjeE1xwZX/5yJykxO8/
Aj0Q4ih2Lmzs46+uOq0A6Zy4z2nZ6tUGTSJnFRLh/QyabrzuR0dsAyuKX/rB9171YOq/JWampisz
XfS5m98f/34K3RTkQKgZSw3TjwuQZK06TE3nPhdIOVsHt+tQdOjwBfMRWu507hKtnK5zZMe/a+3o
f788E6dbWmqQ/P/RZxNhDqAB2knznss+CzdW7Yz+2giQxV5Y9rPbDNwBN6SsQcwZWqOhDz0dDiYc
Pb//hFtpOwzBzCuexv7GCt3pc523911myTRcSo0AIpq9B3nnWKPrjs7z0JvGD0TJnI07jv0atpT4
g81fuPB9544s0F4iYw4tabKc5w/HqAOTBaLSd58TvzLv9KHyH7PAGQ6TiDAmurxm5+aS3julBthZ
dMZmOyauiAgrPWSsoLOHq7y1kpvcCJ1pBVfbRUInMY2fl4c8s02kkxTZDWUbSByz6YQX3TtKlHvP
2CcgX45rXuXv1JinfOHbzpwGBpKLBs4OpsEs6StSChmimLznWi1yhKY892kyindjGm+vo5W1LnOv
+oGHT311+RPPrKDMMkxQsrSoqN4cryBCoFMoysp91owej41JnaJ4hWrUtFWHLp0Woob5m8mpB4ZL
Am9SkyXjmEUNVogce6L5yjMkYlHLguwIrBkLmRevUBKiiCZd+YbrPVz+yDNbh0se0g+VMXbpSd05
EBYVZpPp9Sr/JW7ybk+qiIrYECpbM27LheU8Nx7kbzBdpHCMOesV0wysEk0dlWfFQsNdwRVk0+X6
mGwVJ4xuBbOgLox4bhlRlqSvQJ5Kh3u2jLSdItfz0NX3yynwNw422WuEYqNsnQXRUgv33LGAogIK
hlxJ9r+O90xiopBbBJ33nAnITVtk98oHTRumJT+3c7uFuIN8HwoB22V24t2uKo14sr1n9Prbw6Sj
4h8ncXgNVs67tcspOVTj5C08kucGBd0okz+gXCfUZUiEuRvXrf+ikCmsRVKBAPUyax8EWrlvi1Z8
KfQwurq8QU8HhSkpO9M0UBHRnQMAe69TQ0+1/Jc2DBAnxG6io0Pk4+foDH55m+mVC3lF98Tm8rin
KykZmkRA1LUg6MyxXFSsq8EPbM5E3BgYDbEQhCSUjN4uj3O6PblAafcznVh20ac93jFWG1kpauTB
y9Db7q0xpuMq6m3rXujKEmbq3FDIyAJVhzpJr0k/Hir1Q2x62iBkqD69HRU9+hGkHR7YQ558+lrB
4Q5zPipdwHtOAmO/rIMagANf5RrZl1SplQPwa45CF9w6AXqXlyfxzCYBecbjwB3KXTbnaggPNwVs
1MIXlKnMTYj28YOrQKlP3Si86RVDXyFOuCRJOE+zmEQ6KBB4aF1Q5psH/6bpVpnI8vBFBYR7ZVB0
ka69xiocY+MrFWY8mLFv+hVQKNu6MVJcl7/53GoSWshSGNuGItzxanphOdol4nwvVOe6A89ktBZ2
ltzbUxceLg91emkTPlHJBvfGWWC3Hg9l5k6HO1yZvtRDYmAdmIZ5fAeQSdF/UqFqvvuFbuEa9flB
qYVx0EgmCW1mL0VaxHHWkYO8aH3lX6l+7n6nLmTcjkMW7OHHfRItyhcCueEv9hBRFBSC44/MXGuq
BOnNi1HZ5spU9RAbsb5uNj34qbeIMvHCi3+6gPIVpCFFoU/qM8jI50OECBgtyvx2SF5UDKWQg/Dt
n12IJEqtdZO+MJlnxiKnQ70DRIF87WdjEUYgaIiJ4Au6oMb0Y4wr0n/P9VLlgDFA/uPy0p2MJvM4
fGOt9+L3yVQ6le4XvRE2LwManX+aBEadRoDK46sY3f8wFpkZCAlZ6qAYdjyL2BUUOKKE7YuhokLU
qFbibXkTjU1fK+FSC+LkniEJpzYrMzNqK+SJx4Oh3DpWpacPL+5Q17eGhycBhH7z29BFh86NtqGe
xQtnT/7+j3VXxB1oXwEnpgCg0mubfV9eOF6W4Nb0osYq4UtjZ6WK59TkLuR9p2tGOZ8mEpc1dBJ4
Jcef5sYdpBkUC16kQ3a/GnTLvw4Gr2vWCbo5C9tRztPxR8kUG0kSWB28RnOkvVabSqDBwf6bmC0g
+yAzf0I6iNaoAKMHqYTZ2hg9d+vHevb38tY8qTagHGihy8hxxyQDnpBc4g+nzhgsBIvR0HujZGo9
hVVa3JBZjfdlJLxrxHv7v4XaKj/QNBiuIUc5v/R07Bfmek7ApUIlvc4pdUCiMUAKzB79MFMGL5/M
5hVicIXushUh+GuGrV9SFxvb+hpHOO1BcY1J/FREGgCKGw1tn/ZmFVMzTvUntNq96JCoWq4uvKUn
CAaiLSnAJ0zuXJ6V+Y8zQsCeDQZ5r6UTG/ed8IwnBaTVAxXvKl0nUvNvoHoE60g3b8oo62xk4RTt
btL8XAYTovuF79bwW7VUiIwLy6fPdo78cRwJSJkyrACpe7x8WuUkDc7n+qtaNe4XXDD8B81UEtwg
asf41keTgt5jU7r2qqdcj7Uv5iIYiFZFv28E3kObALFxc2E95++j/FEkwkQCZDVSK+/4R9kdcWKH
PvrrNCbDq1lq+ZuZUFUVrNq9HsfW0izI/fHx/FDfJBx+h2VjlgHb4HjAwTHDNNAG+zXKKzVY+X2G
b5ZvoyVSBrX/La+LTL3FzkldiSRqnU3OU33vZaJb5YaW/s1G4pldoDfp5wwoJNaB0q9M1kmATEAW
s5lwklwi/jXvb9yaT0qMluIKawaEW+ys2KdR9Xp5O8zvY4ajt24QI9D2BmY5u7Q8t63LNtf9V59H
AFermIaIUio3VYFuYG9k3bXonWBh9ueX1/ugUPap8Nvw6OfBpjtiFdkhX/sKGDdeN0Ygrmh5uRiG
5todhoja1WDW2qHG+W+hpnS6z4AxwO2QsFmgUnO8TD8FpWm2iv+KC2r/WEjLH7wQjRvRDvFmcIL9
J2cXmLXAKA+oNZnXCa6bSEkNwyiKUNXvazSIuzx7GYx2rNdYvvYYkJrGsILvtpRnmvPdLaHqhD+s
rAEseV4QxgURByEnjF+x8La2ZSbJem7lYc5i8e5tLn/kyZwyGK1NFfQKy0kIcXyUisrWMUFo41eg
FeG4KpMmVyA2Uv3IwkbZ9pb017s85Jnvo44vJcfABRFLzO4wzF8iGuVd+mpit7PHWsy5SacMfkUI
hPV/GQoArtSxkBfG8ddNwsHUWi3S1yDRw23qagoy5rqereyYAsHCd52ZSqSTiPrIMFEVdGYRO1VI
pHCVKnsFvRjgsz0Y+5Zm1NU4dspdmk9LxZaz48FNA/lCDeRESROyY6xFWpi/hhjV4hxa5GVzUPXB
vPGrLFdWRSGMBejkydkH6yJPg7xuwIfOly4O6MkrsZ2+WlE0QDgoi22VR9aqamMAN2qtN7elMOOd
1HlaCprObBueFwPSiAxbUMY6XssRYmYEzyh7Ddohz1ZgWPJ9XfZRSKc7te4ub5wzc8tgpCXc48Ty
cwGpLDNw0zbq/HXKYmObC6vdAikcrjrPwNpyxHPnfxiPl1OSVSh+zic21fU2KNIhf22ryNpTkIg3
01Sldzxc2b7mmV9oB5xOJmZveBfwF6mcNtcWLQfpXJVq8etk9+p96bflhgLzeEchfwk7fhpyEkRJ
c0HydBl5qrNzAXE21giWklffKQtnlU16srMSx/rt1kgYOyOGuWWkliCnOuOb1WOeUXdTudBCPF1Q
foTUHkMMU2VhZyEnVclRjcacw2lP0ZUZ59E6F5nx1x4KJNzc/LNoHUZCvgqAoCTLoZg1u1c9o+2K
Rpmy13oUT3VbNnvf4OEqJuw6SZV2l7fP6XICDaMTS1kS8zt1rl/V6l2L77LSvhqx8L6G6qTs4sgN
D8LoXj8/EkhCwg6a+wCLZxFOiCLv2ChV9+r1enE76W6w7Ts/3KXoEl1dHmoW3QDrQikBdCwQBg0G
kisvow+pyjjViR0pqf7mZ7m4KrRa31JV838VPjJBqWP6Gy9Q6yXSytlRJaSMe84gwJYb6cOoPUDN
vgka7Q3CgxDbxin1X41o2isQOsaLUejJ7xbndu1zj4f8WIohtHhI5nn+5/knnVkQ0Yicv436CPXZ
yjzj3jey4HuQ1p62wtZ1idsln9kPQfS/EW3OJe1u7oB5OdQaDDvT/cx4w/ggwYYxn37pka0sVHlm
5+7fKPKriDEQBZjD89KGwmSWacZbA47noCX4Q2u9gqtpHmdKsIbirbWfw60x5Ht1nieKFJN4e/ZQ
OEM74JwkjDeYeP2wlf9Mr0oc6DZ+2AKSmgg4Lu/U2fH7NyK3N9wFqoTktsd7pigzgPF6It6AIIbb
2o2sQxi03U7phLK9PNTpfJJs0QegTcZ/acsdD9X2bgjbWwQQJ/2xGkGITTB+a9zmyGpSqBNG+/zp
EaXAh8q7BHSDv49H1Hwn702QM5iwRbV73Tru94is191ElVBpfaZtvBCTnh5BKIDMI888D/6JsMfo
RbkSiw5yKM5fqvKlhYiy1ktlfKsTFH5NJfSfDNBw2dPlL5UP0fGJkMYKQHfIYZECmAOJ3dgMLBcf
A38F6lP94g9tcDBHxcF+pPB/Y5ao3XX6YMNeq8WNhbfC50w44ToBv0AUS76UUoFhHq42uttZjZrj
QBfD7t7jMOV9Y5bDVSTyJYbIyfF/V8aFmMI4lL2M2SkpsrxXlNrufPotY7oGsY2FWVek/pJ23clq
MhAkG/YPNCrOo/zzDxeq3ZfDWCE8wo710ineYhgo9E3ShFOBJxxP6ApEXeNft3pf5Au3zzsI92hJ
GZw4TlYO6VNwzx0PjhJm0BeTwVbyoC+NO5wzAv0mSAr/LkwNc1gljt2oYMMBG26wclLda83zwgdY
SFO+LiPfylYlFqTNSkcFnSxw0IhVMEkF3S/u8JEN8zXeQ41YgZS18m3Vu174ZCI6pny3qiLIrs0I
SclV3oagDXE6HImLtSGrymLlwQ0Nh7UwfOe5C/vsIUgDgYnRZFdGu0WI0cFciSLQBF+oMpLw4fJu
P7Mu8OtphMGEgSE9v7SoKJdGMhiav7LctD5k+GZ+MUSZrgP0DP+QCA4PNXYbS8yAWQpBmwFVa+4w
TjjpNWnE8Yp0Zp54ok6xSQ+gENWHvszHat13taHdJEVnJ9dwpfobbJ2KdFvSBFnKI05uUCgw1FzJ
l9iMiCjMIhgLmhf0nt4IVg2IM0zFRIdVaAmWX13nbtY+WwIz8MtzffLRjIkyExJ2RE6y7Hv80SDF
B63uFMYUZv437yp8PaRLYqCj4K+jVHVlgu7fWcNkLZyAM19L1I1QEU+vpGPMkm3So9h0Y532FC7b
e7vxy3jv6/rk3zeoRojbnCg4XYi1T3YWPXKKURS3mWYuMvmbPpx4zRdt1FIojEDgCrFq7Nhq1lpl
aukq7f1ireCh/KUKW89beDje62tHx52MBgykZPaBJIHyezzyaHe5mxoGFJNG7ZrseiCdrKt1gVBn
8rspEzrZuWi1Zu8MsQibte0A37kdrDBrv9hZzxO+I6Oe9F0VO/G3FiPeYKVVOjD0VEnbYuO4jbgK
CFbh8RX1JPHSYepHK6i8vv03iBOr3QjCY/VgGySrwdqkZ+fduA2nWcct0cZdOG4wENmKNFXDr1ZM
kWWTmHVVbBJAjv5CVDkPTIBD0a5k1/EPQMBzLG5M/KyS9+i/e7fdmPpPN0GHZfzv8uaeL/d8kNmk
x23fGOiS6r+N/5SVp6xw/Au/uQt7ar6P54PMksgmsBKq7L7+m9RtZWhrX7muwoOzZPcyT1bpbEF7
hSgHD4EWnj3PpBqg7vaUIUKgxZV/p+lKtRahUW1IoXmGA0Xd5ukEsUQT+a6l5XZdZeDMLk/obNXe
fwNiFSQBQGgkhfN4F6tZ7wPgLVBdSANzW6pdh+fAlNAowrT58lCzKOB9KJlwyAIn8fLcxqloFd2r
8I7c6Z4bf+mH0b+ZIixVL48y2yH/RiEDkMKrRDlzHqAyuJlj1YiplHkgdkHoResYT6edwiN641up
uMFQcUl4/9wsvqtHY9YFqnUOfLJ4wUPbYSUHVnrdJllyjV9EiD8VrpqXv2+2Od+/j/eMlw2AjgOA
7XjBHC9V3Zo7BhWpSN2A8FfWmh3Vm7Aow1s27ZIU/bn5RKdFJm6A/LlJj8czPBwfpWXNroJY901v
cska0bxtH8NMMLx8WLVW/Mkaw7+P5CYhIedcIKtyPGiqj1ZUYla36x0CoLKJK54vQDoqbrK7T8+n
kAh+ahr0d+DdHA+Fgdigd1Wg78xEGfMVBaQRiyfAg49YH4uNb9rVQj3szIwyIsNh6YZG41xGMrWi
qS+BWe963x82fhVNWI3p9hWGvtWtPgZ/Rh6d/eWvPLNB2ZaMxZMlu6GzYx6AU7NaVhlxlcRfW52I
dr3NQ21F6RKWU67Nh3dRrh3fRT9Kcrkk8/l4Qgt1EHrseurOwFd5FxtFvuHFyjdGkVTSS3fa1c5U
bD2vX4r+z30k96gs9IMroXNzPDKEpzEL2xSTkdBLN5j7NKta5Eifuc6SkMKZUyhJ55ASoAEQ7cye
CLd1GsuIsU6JCh9/kXKY1lHbpd/0oKY/qjRL2qPnPg3Uvox0cIRgzONPk909v6Xmv/PlxrFG2o+e
8NI9jgN/P79TJAqPbh8PE5i845Ei1H1tNc74qGDM9L/ka631XSMH0VYUUKaHy6OdziMidTw/PEBU
3hA1Ph6NurNuxC4XdQEMcqcINwbYEWKyOIbJtZqgC355vNN5JD/kLiNA4W4B0nk8XoOo/0SZW+za
QDX3IsFmINCn8o/leMH95aHOPO9yLHBA7EXwF3NecmtZGcp8rSDUtguzWVu9naBi4od2VV51Qx35
O7PBSfqrVdG4TtdDq6fdj8LBunxPTuP5h8s/6PTeoZQg4bIUiNDDnqO8ClTWS4odCLX6nmeWKx7E
2H8eLDGlG3Ps/HSLvi1eSnYXxtrC2GfWma4RiB4EcqS/mPzzD2E6bdZCA+Fi7vyY/JsXxNGvs0B3
dhhyl2sbB7D15Y89vYXeL1jgFfRUYPLMFjoJp54IJHN3bZ3Hu3bswgfP6bIDVGF1G5VK/SU1PG8F
5jVfuN7niBMuQKIA0Io0y7gBUTU5/tbAbow0awdslYJC/T/OzqO3caRbw7+IADOLW1LBluTUbnfa
EB1myGIOxfjr70OvRlLDwnc3MwP0oCmy0qnzJsTQMWM/NGTxpJT1aFut6ViUpERLp3RP+jTpL81Q
V/tqmcbPttdMYIeLeWMyXn9/9B+gVqsdGkKQS1rhQAg7ZJOKqsiukqNjdv02m9vymCA8eqwd8fLx
1//b42D20dxanZCQBZ5/AhR7nHI9Rr0a1ryvjZlnZpiKIashpw3LtsltP99//Mjrlb1yUrEDAQah
lL60RGQwBU2X2NpZWVJ2AURfos47CHe7AYHirfCHS/0wgwwLdQWz6V2wI19SGNEPU5rFHKhdJ9uN
LeopcLve/DSppUTKM6iNsyDLBtkrfrF5fqMT5YXFhMe5U7nVjXe/rqzXGxdte0iAq7/ouvL/s7qK
TBhTz91xV8eFwqLIn7OQGNbkfxQSvb80TS60BFDJuN9fnA1grsOQJ9hOynJOPhd4IBzd3CiOEH6x
u8/Fr4+H9C+vhWXJu65yDem+DL3oMreME5uQp2ziGye46T2KpNKfP37KXyYOb8OJsNrcEe17MVdr
oeJ6KXWsJvPU/qymJC8CPxvHY1+iTws+ftj1Hgw7gEOVlUi/Ag7s+UjNTTaDJUQYd3ZJ8jPRfOcn
DeJ4ucenVeu2HBOTtpetndU39sO/vCU2oWyHHOlrFpJ5/mBleGot1tYb0dIfncRucQwBKyS3V9Pf
Pn7J69XP/rdSG7nVroXuxXQUBt59UNPsHWro4pDwP29Sq8b3zQDBS7zsloHWX5+32rIzjCz+y0O9
E+4kerScOzdDiJGnIj941Cr3osnsjQmlePv/eD+u7avr0Cr8vRhEKtrWbdVs76widbc+INquyiIv
pAXSbbB8UrdOlHVwzkpqzmsWN3ULcMuamHk+eFY2J5ZoBC5GLQ3bXV0q71WTE1J7pMXdVhd4tAUE
QdgxLjAIgTde3qGimrFn10uD5KT65pZzNZ/4SWBDbLjMqrW5ev6TFlKgWofgs13J7Q9ve3PelhPB
Cbk334JoroaXR/HWkNNxa1htSc4flaQtbB0wox1u6PVjXPfTPlmmZKtW77mB5u8NhO1q2+F5q/4N
YhT0VSjx589zZBRpFSkJO2W2xP12Bd7zwTIb6n+UFbzvAlyRkDaApsP5unixzC4oDIfM3LM0052a
7HQ/YyG0ZSf/+vGMvXolmIIrJ2Ele1FsX2ZaY3nWuTGeTHuLeMlXJo1zICwwuQGGXj+Fv5r277rB
6Guy6vmHk4tnkrHWOXsDK5RiiwTGpPUeTfnUiRv76NX0A/wEcmX5rVg2bkjnj1qs3FZTpcRqk5D9
xvjZvYvKud4YmT7e0vhfzb+VQA1DbhVGrOyui9fKPdrJldWIvcxsfJ1hw6JZ1qxTZKljrmvRjS76
9Vdc1R9s1KvQBFzyYlYMWQ+Lta3F3nbnaYsh6XKMGvuWCvudfP3fPYVk9zVecA2/pVmGoc35Fxxc
j0gu3Mk2I34FLm3ONi/bewLHcUPx09qMB4TQjjc+sEL4pCb5ihGIb5VYBzIC3TxQtPp9zpDOy4Ox
xfkhzDMEXkE8dXO7M0jE+9H0DnS4Om5fAcbEEwwo69mJMjunHs7nN6Ks+mOUuebrOGGYFcR9KYwQ
DrcpgzGNnd+YR9V9SPq2/jAJffqZjKYoNg2WrUeFlsveeOac0WVuTX850MJi/8vsWpk4ncyRFbhe
q7/Eo0l6om+SpPyoV4MaTiiYrGkL7cn94wNLFKGZ2MnnqM3Hn4W5JMQXePRGTnFnR03A5gOfJnJU
/Fh1w6h2feFpw851GrlsQOmLaufZcYEpTqan3tYdIRk8C0ixf8a+Kso91usCfC0yjGBwpmX8Y8UE
G2/iidW4HW1Ljj2Im4OHU9jmNPU3uZ1ORX3oEf1SxLm4xAc2bW832RtAfZYFkhS3UYkpTNYXT2WX
x8k2bmMn+sey8QHZUni0dih1aRX3qp4WEYqkaIwulLbWNnxCu6d5QDkqmx3OeH7hB7rAVVjb4TKT
TvdVqabpn6JunIbum+UPbEf9PH8dIg8ZZIC+pvX3nTaQ4PrxHrUuo7MJSXuDlbaCxIC4tDjPJyR+
w4uBnjPeyjitsMDDjbIgzyEPcFlbdrBURRBXGHyVWgn2iXTixvMvlzkFPQUgy4IthQbLZfDusHTV
DOMo3UbuVB2U1/2Mhr7cuUJrdp5Z3fKSeo/Y+u/7cvdn5+JQgymGQuESL8EjK8mXxEsPsVXU0W70
TRxMlqk1nW1VOpa9WZJCjve2WZvOvdc1Qm07CNhHFK69j3Yfzsbes1O57Iao0aNt07S6CIrGnucg
7qTAu6tLvCSAajHpD1WvZ9ErjGdCTK2S0vZxnmL9AJxiNUEBx7RhKdvFS0EZPnxVsWdUW7MZTbVx
vYyuhWNlsBFaLJD0EEchI3oqhqrqNlhMlhj1eDGVEChG2X7vyAjxdjLTEszSicT9XJujyp4yYuVO
hlY3QCpsKb/0QQ72tm3gdzz6bWJY+1HpiXFnpmb2r2GnmVMGesMVK2DXSP3n0TNrbP2G+DsjVbgh
yq3lITU6OTxg0bRsxxF93Cvk6Uw/8lsn+StzMFb+EqdavJzUMnfWPrIar9pDRvTIQSozQsDv3AyC
F4BpNz7LqSzFftb8KifrfbIe/MqY5R9rQdbPfZY8iAwQxre3Dk7VWpD2+MQnoesQaRy4RtqiQsgQ
uZjfGpDPqb4bJej2nWjyRe7xKIoNMlRi31OBHN3FOZjcTTXkEn4TP1tzqk+vLtDWH0VZZxzpmRnx
vp5qHyqDMPMCBVkDHdRuXTF8+3jhcXW7WHoAJcBQa1sA+f3KCDlfel0iR5MtrzqAhBtNFzb0crwd
kd4s+ESrqlgFKDD9die8wv2cT9H0rx+zLTzXJW5/QVaR3xV02CJUgaK9098tXil/6aJMHuOKg3xb
IG0ZQsxDa3srWRCxFWCVSHa2SqfZxBc5Mcsn5viYhmWhm21Qz/hEMl6IEp8HLR7rF0LPtGLniCKq
tqhAHRmWTWm18ClGXZenofWMLFCzvlR9qOO7M+0qTIuzB61IpdyWTSEGie9klYiv9tzZy3dXW4Tz
zWzz6pfoEssLe9vou3shY0g5fapbswjZD8z80Z+jQfwjkUnVbERul86Pys0r4zD3Wb8tIJmmOx+L
Ozwt4flZMvRI6+l+AO154ZzXUREMCe5Qh3RJnLpgP3NmAkeippEbuQzVEhgJAO4upQ34aJuV3z1C
Yyuj765bDG6AlzPmOrL3qnmXxqzuhyhH87ddRXgqjKSVHqKu1XrOzwJF08uIT1MfmBibeDtHwgfJ
HDoxL+04lnezn0xZiBVKr9/PpSaiI7bH/ovmFInIAtFOI4ID02xnLUxaT6VvmemZ3yAHR/0cji2r
rwpRfSTtpshVoW90yPvzJsrrzNl4lXC0EGAjqdywMznrghIXOUFYDVLrBT9IiPhjgDxS6k96mUTe
b2+xNKhHs1UVW4Uf26gHJDCl+QuFi/Nlasou+0zjedlopZEK6C0i/t3mufGp7uPBuOfz6/Om8ab0
m2L9xHcWComVwOR5jbaJnMXcW3qaok9yK8Se9RRb36LOkk6QRL3ccHRazV525TL/LCHKGk8d3obz
z9rvLIbJMKf8ccoSbJKJjZw+xz0sg9DU1bgh5AtcVg15eRdXZpVs5rGOmceRTBwy1EWUmkE+OmX+
Vmpz9MPWamU9SWVAn5PpqCc7t6uLO2fUZvMzFOFZnrpR+PSN6qGSnyOrK1JzP+Zk3977LbO/D1qJ
Mr7Z0P/Jiu1ij+X8eTEm5x+bPyS2wV5wCAssaXAABX6K0eK+jDnm7uLGSCJ3O9ttZ4dpirXRT28B
vvk6RpGtUZyjiJ+OCf4i9iFZEuHtSiOzTq3mdePdXGPS/ZD4jWcdl0grDJhUaT2ASicZlJpFTP7W
rHoz/wN+NvhH/i6HYhU+cr3Vvcbb9+4c5zVUyGTCcTzW5BJWK5sisLKuq38MBqygbdehhNQjgIDf
Q13LbpMUi4pftN5qv9hGg0VuCX903s+jaVehXyfy2CPCmR9aSMNYt+WcLttcGdo9PQ2N4m8YqKGD
vvF9HMtnvex3+houONGAL5JvkDry6iEdi/6tKX1T+5cazCqh3UVVfUDjPRrBlOrGn1hPUu1GE+ay
xMCqbMX7gb8J4FjJUOf7bGpDntaaTj9gSJfne2OJEIZkHtDchNF5Zxih6ltNe721v19u7zyW3ggl
DYRtTMIuLrTxDMcgmWrnkFEuli+iXVp/DmmMtL8tM0ncR6cdUIxkEs7BVsNRbcIztmA3syfNWZ79
SbFkBB52/zrzvKCarspB9UHkrE59ixZ1v0b49NkYqBFTeDLvDXGyfa8xN8XQ90N2o7n8jqafVU4A
KisCTg92vTnrFzckmxtZNoGvH4TRxeQoW1Wf35u94bcb3P8zyuaqkz/zshJvduk0ULsKr/aehT1b
3ARwlYpOWhlLfb3aGHYTVADQ0ScuWSk5q3FsWgGVe2FtNYJbja9dptKDXdWG81ramPQJRxkqMKRP
Erxb98WtMJp3HsT568HAXvv0kIshzV0GU/oKRlsUW8NhJK6k3uWlrj/0LjfpWrXlUzrrmb9V0J5k
4MdThLuh3n1v57KyNnOZqIMm5u822M4/BNUg1sTlYniz++GPgEV/K+75qnCgKwOtzYTGyqlNY/N8
QtsArq3XzeMB7dZcI2Wuu7QK4rQGiw4mJlQX4jWjP3r6OFW7NZ0mv/94cl8vKZzaKBgpS987Auuf
/6f1bfcJMGjk6gdFz/MNEEtBwh6whuhTjpwpLqhdP36icXlRwbiAPD7MIFAHwe677D3wqqoWWuke
4HmkOuyLuoI7OXC5OHq1lYpH8tIKPUSpIA6aSStkDtrZ9JbQ6L0sMgM8C33vBRH4UgRImfIBRyVX
pMRIObiPTWMvzZAKNn90+a/6sc3BqG68w2UbmrRVrBdod7+3vOkCnH81zPS8DEWhOMSdGO9rCqIn
+vD+qW0QuvbtiFk8yZq3GinXT6UJS0/YIvbt3X7//Km+1SPo72n/1ogtnH2btv54V43eIJ7jfM6T
z5lvKXEShjRv4czvM/FsUYF6rZ7/vAZXS1Ss589GWaXRG6qLY5fp/kmMAmMURWRo/CKBRZ+1phnr
IG0s/KCMrnbMpyRrOmdnx3NUBlg46MMdgycf5zQd2jKYm9bJ91Nh5t+m2CSa0Upr8gC535T/dryj
tauzqPZvSOKuZh4qcYidMBuYeauC6/wl4q5LelMvtYPn9rvZh5o+Omr+h7PEeeYsjLezkfRIkh3n
n9lZohvtPetqtfuI1CDlcFvgPLnyzzEHWZfLtGTHYbEaY5P48XjKVePSraH0KLD+zyDMTah0m1eP
dmnDye90z+awOFMY1VmBFSzK3XhrehS4UTgsRVT8Eqg2HmYvEtUuW7hyhhVWFkhtErhpyEPZo9s5
sHthqueRNLnTDNFzCibbjrTtoNfksAQluRZ/bEezuYlOs0t0hjJctZWNlcRHECvfPMLrH0Uwd1mt
oeblqpwiWBpdEdKy8tF1O+jwycfDZFvf39gv1sV0PvUYNthadHohivKv81Erx8WnMaanx9GNpyWw
UDUfjG4ZH+mgV3v6AOnRBxsPdCP+U0/COBD1qX5+/CMuZ84q1uISD+kfIxTYSxe/wa9qGUduPxzL
FiToPo+oRQLWuJEewPTobVpW6uob22hHa6c5lS6Ptqz0fPc//wwQceTUNhuBgIZw/immZRkNkSfq
mHnQzFH8elPY17oxhY6ZFEaQCKm2TpxpD8NU5AEen9WNSfzeVvnvaPAlMGaBpM/BtXIeL75E6ye0
5GTSHMdoicU+Ub5agm4QrbhfVA9nFnL90Jy4YrW/7Aba9rZw7eoxU1PfYvI3NN6hyeOYGKEBcu2u
b+XQblpEh5mCCGzO8H0HvU93KZFmp2rRy4nsCxiPh2GsxLG0o2gKNC+vD50ftyOXI+j57g4fSG0f
aRjU3sCqLhvlvC4o/PqiHK6QPC+u9qNhWkuMvOyoCff3pAtt2KRJ9jVpVG3fqG6vMPH1WfQPIBgw
vuB+F89KUyVyyf3uSI7O74k4WDuI8kI6Wyzg5b7u6Y0GsrW8ateWqngbI+wiFln03+nIDZDzb6+9
y+pgFe+DrjD1YZ1QolxUijMNzbGd0/aowXyVoVJIUMoya1SoO7QwQ7OTi3/jbH1nGpzPsNUmiqqE
+c3mcVlus524+tSo/ihX6sDRdfLausN5rxvuxkyZQ2BXTTHIY6drsfY6E+VbPzW2vmyyOVf5N5zz
xuKbT6PjSSa+Fm9LdELHlEqWvkhmwqI9ee6SR/uUxr0KFjf25KbMspS0LQzDOa6sUo7OI7GT2fiC
8Ifzliut+qYh7NFSklAKswqHgV2ano09iUfdIaHqxry76inx6aFYYa0OVWllcF5MhnqMNLuMh+qI
nb16nBNHj6GcdHV+ZwBOikBFmRFvWqdrlqDsVf17aUgJ3hkpEqFQdMzPA1ISfSPhesiwTt3kC0qa
ar6bFkNLN/VsWveDE/W3ckQu7WkR9K1BkNww1uxJULmL25Iqwf6TsWqPnsfkfeoqDvUHmdAYNoy5
yo9NZjiP+tI60V4zsdF9QnmXdWFvudm0m8pMel8/3jT/sq6gs9AohsED6Eyv+HzXNFt9FhlECHZN
qz5O7gB7Emf2Z8OonvpGJM8jSqBnynvzvnWcJg30erLqlcQ6fY1b6JI3ZvhfVhVyVdwUYJKuvL2L
oZ2SIhrHPreOHT1kWj2LOwaeUS57uwHqX3QQ6BtPvOLSQbRcGbPApKvIgAV9/gmqfsiNSNPV0UIB
jISn9soptFQh9Q2DWdRl0Nqj2X0yECEovCDpsG402kXQbbLccm6MyPUH4PX5ES6DwpX68teMnh3F
eu22R6fzXHmfL+BfGz22B/cXUndZb7qqsLX7j6fB+75xvq8grgEAXyESROWXvGEzzeJmtGp1LOly
Ww9x1EUoioYUli14gYye68zW8GZwvKIII8JwftcM03iCCJQ8+tpCLxsro+ZL6dO/Cfx+SHY9cSb6
QZ/8XNuzkrsqqBI8mI44/g8/UpOozK3E4HsX4bNX3sA5/7LQuLdxCSG8hbFFf30+plmaV4uJvyXH
RZ51n5XfGE9p7jZdMEkp0iCL0kUeECwNT23Z9eWLpUYS4fAsSpMvlJHljdLgqkbiXsCOjQyCqgCK
zEV1bceanzTVlJ0yvnKbUQgs2RLqmdFZgCCK22BQx171xZRuOW7GmY0hSLWlsG7QPa7uKowQu4/F
tXbFogDSzz9M57T+Mjluekoje2r6EPlkN36rHLJYQiygMtBLTIiVfSc7uj1B2QHmbpbSUKfZjnt1
HEWrnGQDNSuJjBDGnyAMS+t9ozXCysJF+x9bxhNN+jiqTl6NsS/dp7gqQzca5vbPx9N2/WpnsxbW
J1JToD0Xd0TS3s5fJgF3GlUcmSe/E333Va8MeW/WHF3EcA112ocEvkXObmkXVb59/Oh3NtXls1dx
i4EeFA+rK8O6wQdS7hHQgkbZEy608yQi0AFJNQySWYzF57TGtIrfAkrgBFaX5YMM82hsuy5oMlNN
oW6kEfQP5cbfqPI4xLohJlVMWklqbQZHZcei1yfxyQS6C/VCuZpO0kNeaEcVlc13U/TVJ02BwG6y
wlftSYuknlcIMuciCuw2s14nqYouwGlkakLDL60nNQlYYHmfzvGJNmR7EAnozxZkOFahNRhWtvVI
S3W/FV0/l7siF9MDKHdZ7VU2EE4CLbGe3kz6rV/UAL6+USB4vzVvIbGx6sg9C1NiLX4LWdDEKIp2
+FNEMwcGjPDODYjrs4p95Xv2tHc9rT5iNAV4rwrT3ncZxdMdsArpZV6UlgWQSjpIcapdr6OW6bi/
4rfhzP5Riyut2Y+NZ9xntV9JXtAe5u2NEb6aXCtDgjqAAIq1E7hu1P/p/hTjeu3ql+RE96seN8gC
+jVt1Hb3EAqXO5VNxo2t/3pxIkvhgfY7RHw9n8sCFyOHHejUVNLu//jDaP6AgCmGPZnyCA6zFH1a
qJqoNL3ApzgL6aIC6HIopw5RIm4JOJBAMlqCEcVqfMgyacz7JSaGc2OnlenSm/fll1mrR/nooIj3
7vrGbq0bu92lfhGfT8T7CDVWR0eCpS5pVYU+O3CCtORktrVK78kEK4l10Q3YbYHf1ek9gtFIHnxc
v/w0EGmVmEVoO+kk7kvMMIY1YlCZ20qoKu1AmU39qyMb/8lJh5X1Z5u5GwfIHOPsESba/Lmp6Tlt
W9/Od77FDn+A15G9Zos0yj3LBbHG4ri42W2mLkPWN2kpoG1oyMhMgqSzcyeI8F4XihrYT+GcfDyT
LnsbHqQvBMrvuhUgiMvDtTcmYn2U7x+9sRj/qaHo7N1Fgn0ZdvSsa4xUMOCagfwyKf1bQ7Fee8/3
Kfj4tLQ5CIEfcEI+n8a+N8cL9CxxHIso4hBW6eh0YYdx9i8vQaL/xoU294AkfONn7ClHvnXcI9xf
Dnlu8Mhpww6hS/bjT/o/SrVBaXjzkzXG3mAcCAqb0zcuhqLRUaDnQz+FwJDaFxboQrPWiYr4MWrQ
mG9AogU560s7kCBjN5n/JTYS/0lEiNqZ0WxwbeBGNDg10J7qEdZJhZ/N1Da/JmOqQP0+HpL3b37x
WdCEsNTgXFGQX36WxUlZibXuHKe+LiouOUCj/qPhNOTZFkvT7SyvGfZOkZbZPiGa6JutsU9WAeSS
hjzFKetS/5+mTVx50JNEEoCktFT77rcNKFFaSPZOj3uTuTHqRp9SUi/wbP40taLBjayCgUD1UZrk
awdGkXPQOiK1m73d+nGxicbJd384RSmNV6OZRPUgMhl3G69LO0bQETNo/ZRK+761tLJ5hUlaWs8Z
zK/hpLDyGQKHeNc6JBRodrZwcio8cIvaNDZmL5Zy36LlHV9Bzfmstjd4L23B5fHR97L0U1l6TdQH
0+qXxlWpbqKvFUYBMYfV3GBPDpZrp9/cyOK227FytDfV2MvRUuWUwupqYv8usnt+7FySy0ABodXt
v1JmAmSzllr85eNxvL4Qwzvk6oK1Kqow3LQuuj4y16E19/2que9kEbpZK35SqsYEQXVmmf82RFqi
kDeiZQs5bJbbGWXIuB08FsCm94wkboM2mjvzAXOHzHhqPV1PXtJWWW8xZNwViiqAzX5U0hm81zjJ
OGYdfWwsTvQlIekQc5/kd5MM5EKv9zZ/6zed7Ye+Sjn5RbxMr35TGBJgKy12dULZeYNb9Jfdhd+0
BlPj17a6NZ0vcIhNIheFPx9dLRLdATvQ/tnSbKt/YM2Z+tFuBxg1PoGm3UOq8Ni9pRq9rsKg+9Hz
og24sgvfI8f+c1DiQzNhzjcYx97Vu/ghU3r80Nq9GkIjj/RkO68WCEdIVUu7+3j01yr+fBFTfK0t
KEzxQOwuL4tJTkiT21fpCbx6zLaL0sqXycyRrepO7d3YSa+ws3eAweNuCoWM+XZpNKQcvbVUH4mj
ERcDFqqRwArrjthViFDs32X1rW9gQ4eEiNVZSCdZc9gINc3YFboyRbfJ8Vwcj82cTnsCs4Qd6Euc
Di9lXebmPdN1LHJYPiXpVh9/pusBYlasPNNVHsCVcp1B/xkg3chEmshBO+aTFMYeSJPEG29BDfaJ
HM2Ww8AZvhj9KuH8+MF/GR9iM/lU4Hf889INDl1ERdh1KvGKT/vp82JBFnnT+xiSXkD96wzW/3zS
wr+gI0kFpXPNMi52g3ga+gYrzfSkUr+yd5Rro70ZKJ+jZyppIZ+EHhl10Kku+dUjI+pePn7hda1d
TMgVxiA9ZO0KIis5/9LcrrwU11D/2PRlepiixaVO8zL9pcdM48HMo2W48caXNr+UWtDWV3+2FeGE
RXzxytg3koirxx43XYOcOzml+fAiB5JDj5petc23PFayC7OpldCDwKZU6JROIp6NeC6+u7ERR/DV
Bph1r8UwQ/Ew9blwbzUu/1LaOrAoUdDSNUUmcmlgo2ujV/tuG58aP6JuDGZtyJbfkF77R22mFRK0
hVxgzJUWvkR5Uj+t2q+Vh6Ui42nNSCzjHcQdTZ1cRWstcM0i0R5J+XNl2M6V6O60yXLWGButlZue
MSh3OOkO8Y3OwvVawnWFXQVRN7sOIOf5CJd9Uy+dliWnajKMQ0qaIpxeXSbanUxyQ3WBBu2XSMPc
L+tbyOq7Bup8etGicYmjZZdF4HOpkcL8vRWGJr3jiG3lN0eUJGgGjUt4Bq6ZY8zusShyrOxORZG7
aVN8VEJLh5gV0E2MunBI53J+nWG2tZzefVn8XGwcsd5SGBHLFwjV/bzFbt2vvjfNbN2RGzjEEcyL
ZL3Gq5j++tYXtGvCaSnKbFPBheq23ehr06kxir783TZaLdsnDJq7rt0m2oA1fjDXWaX54Ti4pXfC
ra12PuOLqO6Bi2p715GsbQZs2rzEgm6wC6AmlD9Zpj23GMdfXFyNJu3HaOlkWO9q0VnsXh8v26vu
DOuGXj4lOjnP7FMXG6RH+nFnyoYeh7voY5gJEx5+a2rF1zgGjQ8x1aExvMMBMp4PsvLKn2ll2Fp/
owv3l7nlrIpeD8UYCq5LckYG42ztBcQnwW5ZbDS/42YgkgV5NHjHuF86V2wy2rC3gqf+8uBVkAJi
sGIKzKzzSQ1UzlUkhvmO7qrPKOHhb7dDUvETtFYL6PmlJ4DbW/eiS1erde+i+HYwm8bWAmnrxXO9
pKCKHaLlKBAceV4ICdBtdzOkBwLWczH8o0812T4DzFH/ENlieWhVSUAwacW2Fri9DatqlKk4puks
tgNVnre284xot5AYIsNF9wt4f1ju11+jLAMN6IgE7R4oXA1xF9GGmI+JP6fucZidQf3MZ3jHj5pH
A/zT0tjZz2Fq6JZozRi7oRNBqSMjU8BodTednUXlsKE9fYv38n5Ina/ylZpDQcsZBsJsXsxGZRaa
Z5W6f3SMKjXuLQgV7cZSWTl/wsKr/MKKpUQo0tj/zL2g+g7bcRDTpsnTpfNo2joJUWFlqv2Z6hzK
ysdL5S+/ju3Hwr0WwtkKxV02EIdWc5JI5Kcp75eoCsq0HpN725DcMfwlE94+NqruYUx6N3oza7LT
2gDFgGygnxh98tkv6McToxxJ++cw1620byzm68lM35dSR18dWlYl5PlkVh5d3ckq6tNAnvJBF2nU
bNqW3kp8bysmyh6jFowp7LFPy/ZGjXh9/q/XSVQkiGzIqbo0oxtntWQDRFbI6J34FzHKCH0dvyps
mHrIH24t7d2N8VhLivPZgigXjxTU0Ctz+hIRNL20JrLGLE7O5KbU4DlpFnd+NIp9K8sXo+qXf8ng
xWfYSufPbouPetCMfvWigxzWNzawK/rS+snp4VEk++jwr7rLWTwJjEU7dUqXQZtlaA61Pmxos4kJ
tpgzGfazA7jx1EOO0UKIqk7+0i/NgLhGFrO2aLA9MECHu613Urw21TjYbkA4p9Leulyzoxd2IS25
75Z8qe9WEljyvGBC594qmd2rkWQThrgu6JmgEKSCPZ9FOYdmYTWyO8WlyNIfqWUl5Sc3GQRk09Q3
D2QCSOIBZvZLOBVglZuhzuX4heQJbKNdDd4+R5fRZKFGK7yEyUXzJ2RP9b5HhleUr3o+lp90ObPR
5/kS/YiygYTMprLrfFPVhXiTHjeboDFmtvvUsiNvb5R5jkl1hRuPnQNB2fZ4cKpMEs2cRJNlhXpK
eaA2CgVYcRf1USF2y2g68Q8XWdWwsbVMd7ZZZZAOB0DO1XYxOwQ7jlP2xWPs5Ja/URU5itGIA/hB
TabbfdLyyV3rMhfrwKStRAiLxJR3ymlli2oNPup9z7zEDXC0lQpqPZb+1liAU+5dGA3RXbJaDaLg
NinrIDZ4uDIpf1l+uhn0xHerkTrGRLBtTTfM3UwUWQBjOde+upBDYSAmVgtZ6uNVc7VHELO4XuGo
mnHhhjRyPrpruKSDoCQ+aW5p9L8SZxChTl4K+rOx1zZ+n1B14Mhq3do9183nbLXyYLZ2AAN86rkf
XDyYyAFwEOHGp3lJRi+sCFC569zRbP6FjC27g2yM2rtrIedV4cxW8ssZS/f7kjcZWi19yvz5e+xw
g/Jp5w5g8MEoq7K/z1wozYfYNvCmCAjqIfWaI+SWFvoaLMZPlOS4VVCEbfJVEW9O2WIVZklStUbz
Y2+ks7exZsd+9Kw2OoHUwMzEYgSDHDLX831BAyUJ7dSw8KnPPEjxkClvdD+ukT5+06rQ1UFMYWle
CqZj7nWqJcH+xJxXM6IP0l7C2qha79TFsdRCxBmc0wgIrF0XN+2v0ov879D7keJrVjX2Xz6eWtcb
BxWcYEtbmYD8nIsLwv9xdl49ciJrH/9ESORwCx0nebrHYewb5B3bxCJDAZ/+/eFz46atafld6axW
PtqtpiieesI/RJ1DFoMLwwNJxKz6HtPFrYNyuEOj2XGPqk36/P6Kv3E2l4cK/KG7YOcWbVAgWJen
OSdjyLO+BHmcuVUMVKiGtATsX822dOFMI6BziT04koF5Ew/B1Ev2YePmoNlMX0RKPTxriWUX92Tb
EbAIEMIeqC2TfoX0MbSaxT96bzBmZsrMIBKTIub85N2XvxjIAWO6XloPzmgWd31WOi8YwkyNr9tl
/4K+xpj5olcU1CVj58YI9Ldl68V2wX7F22CBGQBd4qpaLQ6LCLqEZzxwalyMnpRWq5DGRq/WCaQb
wVPoHCO2GOlVUyL0rZW0qRUiB9jAaXFSbXB9QCZW73PVqqofQwbAZN6dyscql1lzMtW0nfaLG6bm
MyIs9KABG3WS9TDSZwY4aMSBq3g9GrJamyXTi6oqpvuWaQ3uFVmRQPXSkyELNGFMcaAzRv+YVJMz
+hP+6s42NJ0+3cA16rz7Qh1LHX7f0Hpz65sRg8agNPXaSjeEGUXbTKpaRF/1vmweZBrXkfRzKJBG
H0TgvU+opua3rCqu2mSEB0IDVrIIo1Ike6ubk8EfHdlaRbSyGUrLr/SOz0CbHXVvTUV/dpMEbp21
kKuouu4nqxc7GTrlQa2grBGvuz2MEu3O1GL3nBYS2KUNm9CHTHqr/ljfAnSm+GupPUjVyGVXwTgG
I5YOhmju6hnBJhf76h8lPe7DVCvKttLV8kOeKTfCw1/WBJxoMVRExZT1V2vSOShl2CryLq8H9ZCM
1RCEql4EjmHJg0ZO4ieGM9w48kvM+fPEExt+46JxhGZ4S315eeKrtALz69b9oTBn8dFyQifzY2YG
aJipNPJvxKN1BPy9GrEIOSiawVeqfk7nKegUqf2hgp1N+6tIVBgzrVNtJm2MOaDeYNyCDV1tK0+4
NEaANHDqIA1cPmGkD7KuoY4ceuQ1v3hl18ybyo2y4skc0w7Om9LkH0VHonWj2vjb1nIdUqUtYwhK
osuFR2/AldbS+kPZtc3GkVaJB2DWJq0PiMK5hXK/2lp6sExTF5j2Mh5eI80bu0XilZL3KMwx3oyZ
nW490ek7BID+ayqy/Pdvlt8dh4uDw3qeSR5PgYH6wto9tRee7L1itg8N2Lkc0lU9RX0fmEUi0uc6
1UwZOP1szx/sZKrumkyp7Icc5kL1XIuGcrvGTOwblAk92TRCUaD6dwZ4kdQjtm8w77W+ulqufq+J
aOMWy/oy3diyTD8WaaplWy48zzskbqGf5IQhlp8V+lg+FI1ny4OX5CL+5E0QLeNd0YVTrW85cGb4
lsBV1L7HTIMJHqDtulkGtdp3+VtD92kSfh1ZQ7kRqVXHm5yRdA5uMwm7wJx12GJF2sX3qjJ7+Q7+
hxN9yah2+yNSX9WmhjAZHeGhDnVgmJNFPCfK6g+SNHiLgCpY9KY2BjuA8jrgogZSQKP+QY3MvCum
qOgXBbSh+eikXlb+fP9l/eVsLDhUOkcg56CRrK41RTOphNI8Pk5lpM0f9TjV/DIT6k85NnP/lE/o
ZL2/4tXZR4mXVi6qUHSgweyvwoqXDCR7Vp4ccS7PnxzMJJodniXqNyXpknL7/mLrzBl2xf+mF6jV
wG77PQj8Y4ghyrKjfTAB8IGjjzsrQcAHHztu3BBlAyVqqm3RuipllyL+0emJ6g+RPeoFjwQWCNha
gtVKJNKoaW/xkY8hwAtdvYu0ynjkwAxv7z/mkvmsvjgWwBXIdMlP9DWmOodZSqnW2AeKCOnXepnC
R4DWmN54d39ZB7EtQubv1BFdy8u4pXltmoIycQ9RVCnml0EdpHUnGlPtb0XIq9AMrNShLYLHAwES
FfvLlZJEB90OZ+fQJ2r4gRGsPKuRqyGtUVQzyhU5IzNPDvnp/Y1cHU6wdmSZSKAuIGHaMb97j3+c
l0F3RvDfNoIH9oRnsDb180dlqjvmtl7S3BJj/8tqTAXpe1hghaBhrK713NIK0M7OonKszcWW9oQ6
Ywri9XeGyNNf7z/a6t3xaBrqzlysKNSAI/5dpv3xaNlkD1aVzSYDz7mBCY3SAyIrivH6/jLXzwQa
llkNwywU0FGJvXxxlWeNTkjuvk0w/ZKPg9ba8RfZI9FzmEw3DF/eX26dOC6KFcthZJZP9U16vmrc
TeoQ96GV2rgpoAOOr9HstRmEN0au9A4Bc8u9VKIhOgptGOomKPSpH6jVw/w/ZRHw2qJbAfg0lIBl
h60wsRSh81dEM5IwZhXZG8y+6gq40aCUura/8etXfTh+/XJBModj+Ic37+853R8vZRpg5DvmbJ9a
z8bvikZ7CjXa9AR2I/HjXNrim9IjjD4DcrEP2FbkZ1FV8rUy9bS90YZcfXLLb1nsgRFKIiFC6ce4
fHP9pFo0is34XEROq/mRSfs6zkftm2xi5yUeR2cLiSW/oW21uoBYdRGo5i++OLQe1koP3JvQHuQw
nFxZhD/CPhYfQ8Wd5//AqLTlJh9MOd1QU19X//9bkzEcuqt8CKAxL5+0EGiFITignibejXesxngq
7iuzLFzhF2G+QD0Mkdn7sI1E2W690c6rrwqNk3kzeTJqtmgNqMOtkLdctX8E8eVXoYbHLBYk9ZLt
r7LRajbDfBza8aRm87ZzKLQDDsdR6qlpBWNFyRuOJpEITn9hHGJk3Zob4X3dpif6YUwI1QDkBbEX
pOLlxmQOht7ZFGqnotaixNerIbH3TUWL9dWQofoMIlYW26QZmiFo46mNP4XIW4m7An1llZZmTJvQ
RynXEhuCNeXD5v3v5bfkzh97xA8kUEBWRw+HdJYfevkDm7KhClE7GxGlWpvTO7u3PVI8UYPZ9WWs
CuXBbKZhPKIc4MXApPrZAVzaUHCeVFd6w65B2ggZDaThTFD7hZEXL3phRO09+KniOJcQCX41QDXx
nakVxAyQI8T6ZBmcyNBv+j7V6EkXoR6OgWY23YsYRdwhTDRViUteWAEf3wB01Q6amCy5G7XJEx9C
5rrZTvGiNPP7yh2mk1s3NvxOBbOtLei2WG7TPLKUuzJMrCbAe0F+ZLaUGNt86MJeDwDBU5H0RF7z
VGV6hKROrqTSfi7acbKwP6qh89pxWPUHfUzUvYLXi3LmV+WvyxDABQEcJXlg5TKhjatmk7jr6/EJ
6WFTPIdlsSDt339X669seVfakv1QK3tksmvyVaWUSP2ZnUYPQw4PBX7jUCiniQ5JWmkiKMwUzG6W
Z4ncRcTwjT7KGqGgeBEJUb3p4/s/Z5UJ8msY1aIjQaILtJ+87PLkdKUEiV6a9bmbww+yHeODB5k+
kHkLd7MIs1+uWYQHbQCA/v9YGFbzMtrhC19XQ4o0Kz0rquY8emZ8QP0DFE2BTiB/LJ5Td1JeW0hQ
wm/sTBzeX3pNUlkemuAK7wuNPbCca83huAK7o45TfK6kE3ubtmYKASUe0c8AufAssLswNz4mg+Yw
9aySswRp/SX3UnEjsFxv/oK2paz/3Tpn5nS5+Yqujg22Vv25dzjpZqjpPoD06QHsSLNXzTr5nqp2
HORg1T+/vwWrS40dgNgJZ2EJroCY1oOuvNLRihH4EblaOKa73Bri6SFJQTlsTCQiN7ByB43hSOnd
DKa/n+oyWNHQXagb8FwZzrura0ZNkBlsvDY/y0V7Av69UecLIWtStXwr7UXEsQTyIfzZG9XKjz2z
mF/G0YJB1k2ekcabRBlT+SCVQbcP4ARleNIJd+OvEWW2Kf054bwgHyfUthBnSYWM912ke2UwejJk
1Fr1cQ0SINMn367GEdDy3Gj6qcmK5r6UUckMqeUr3HYDyhPCTfUpEKo6Yt+AZhFVd6Jhh6U74dA8
hjPmTDsI6OWwgyWqpKkf1lnffiQxK59tY5q/hUTA8GSVdW3vx1Friy0CsrO3q5fO5r51wO8GABW6
pYnUq87b3KHJHEQgEUPgh1ZOcOgayb8Lj8F+BiYnHoqUucp+Eh7Y41JX9J6tYsO6u6ajM7Sp4H/3
G4e+EELGrW4jdoQSR/2CLm/aPheh24l7OVqpESwtdwRiSmsItSKIYQkgcDOKMds5DUwJJK+d0nfi
sPmSodMEr65N5/GrZQvr20JRdLe27NtnVMQKe98Dk0pRbmlizKLkIJtdp6vy4IpCkZ+lOTWHDDgV
0nC20SgPUpLi+W5FK2LLpDVDekGCm2r0wNNaM/3RSIRiNkMGk6bYR1Nt1t9cYNL286LAPj+j36ow
zC9jq8Uu0HMge5ARGQFZnDHXh1oW6mNKBE5rZnZzY9Iw6bneZmfikx7Lyui+NrYmIdWYdn6vlXAv
fspJuM8FoPLPegn9xNfRZCo22ExW3kYX6DipQ67nmzkHlYvEGkUSLBKEVQIvjpFhQgPfvYvrJJz2
lnTLbyV9M92X7px+gSmXexiJLcpkdm4UdYDVkt5Me2ZVavpaYk3k7au5qqYA1RlkApkMth463GAD
wGNJmfZbCzRzfpyMMVePrlYM/9W5iLIN0IKymgiag/uphUtnPPQMcRy08mOlhiPWDY44AGbQ04CA
MNwzLXXMl26CmuKrEzTkZGMKz54+cBBy8b3VSXOewlEv5VFhgGH5lqKk1d7pYcagoigzcQ9xsrM+
WmYUDQ9zrVqtP2Cf/DbPU8bHJStPvZc6TpwZKN2kjvFYG0S+HZnF7oUjTe2jgkDYHO3sJG6PaLgV
tNyWpIaMCjTDp1GpXAaVml2Bh2hDq9ylLiJV4kmUQlbK1oohpAdzmrWngRZX/qzP/WT5fSaU8Ean
9zpIotWNDBBJOCP4KywusqUIW9lJd0bHS9+g6edu0ypWHya1jD+VPcPqChDUv17IC9KSkIwfx0II
N1epHHx7BKmQoz8vvlE7IfLko5u65ZvntPDuS75n7R5yfvih6PD/vpFIXl9IlgWskIrDwf2T5u/l
hSRo+TCLNKwTh3nWmLjgm2kI3+YDxcYisfG5CicxPIEIQZ5+0yZZcstg/S+XM0QXiGAABtiIK+CW
3Yo5taGdnItRJTXCeTH70NLDPZqiDl+MQTUPljElB7ubnROmnu1W6RLlRgW6Kr+4H/koPS4oQFWM
SbylnP+jAB3TZsw9rRTn3MIQOQqyLpkiiCYAKrYRypzqEayv/Y/+wL9XXcZp7tIkQCln9e5zAR3d
BIxxBswUn0rNiX/CTQPJiYzrB7UFM/7vyahNZ4fBHeQ7its1qBg74kUguijPrRMVxUEpxmzcomBn
+k1dls6GLqHrPkFW+FxESrpHKgdL75hs7rFBmvz5/aTk+vSBF1yQLiaHj6bM8j3+selVjIJjBSXu
LJsy/9Z2Vf0goBwGEoWg+wxNijEQMCGRDlH6G1/dXz51chIYY7QVmOtc5UMOt3Q+1uXZ6Nv0aegN
dTNKq/8+Mnz1p9yitk279Pz+814fMosEiK2ny6WBi1klQrlWK005VekZoHX0XCUpt6AiSzAbY1Lt
UL9grvf+imtqMicMQVLSXuCJhJerD1zaDdlCW5qnLJlR7CyU0qCbYbvxgAFglmn7drLy3QxHz9h1
tYkbrx+Gsdd9IRoo1UPl1st93EVlfdebuZE+0aPgUg5DfX7hl6MHTHARMxjZcjK8H5MDkDXzs2nE
ElMLxWS0fp805HL/GrjwS0LriSBt8v7gkV4eHVSzcZx3h/RFOGk+b7zWqg8KKo57rWIy6HhJCd+a
FhFKiHBybuzqqkPBYV16ekQtMgokS9Y2zVkK1kWAD3wxrVjuWkXlyJApYRmS10EBE+ZQKJnxwTBK
805JUu3l/Ze6RpIs6y+tMv4OGhxcyKqMYNqpIcDaqGe+Fgl+Kc09+OEIXf1kopac6FuZDI8wPdyn
4Js/9lWc5z4mgc4nNJMEYijC+tfygthFm3rpRkDXo+d5+TpyFIRqJcccJc2S/GygxHwAKTyHKNWa
1iHNhvBhmLE3fH8jrr4nXUPRhL+BvWWMuC7rQCHUIeR+81yHsHfuJ8bRD2Et0Mctay87SLQ3395f
cdXVZecZVS7bi5oKs731gCFWyAn6MZrO/aiIj22tlGcn0dJ9nJNdv7/UVYQiocR8iVJ9UZZAEuJy
S6MoRhdVetFLFVfNl1LqX2Xi2vcF5b3w+7BnwqdU6b8W6SyK5wZFKnhiOEmr99igW4JwXx2ek9aI
7qnZQHZpdUmaF1pPNijj+7og7YPWNQ03GqDXW8vK4B7RqqEhxum+fN6Z4eSY5X38UtKbOaAej7yn
tnikhg2y+zfuQXQM+M9dFKU6kz6gn9BN+Io4u5fLAdQzqaES50z6UTcntKDw5C3bORMS4whhtj9V
Bw8iaDeuGiOmrAnajqTgqQ/IZkS8dblkY8gwnYYUtV4pP9y6zpJdmyTiWbqeCHcG0lbA8pU0QbOU
LlN8VzPcNnKf4XQHDKbv4hbxoRiILRoGQ4LJJErTRynBnT6TjWv9m5bAUHnKFoooVVZmauOHbhHz
8TsF345DL9siYSTj1J8rkYhPNRPMHGG/BILvHA7RvI16tX7TCAgQDuy0iYIpbY0B9HeRPbVNj1Y3
ibWKPlpcND/d1mTAO/Vt1T1aXat8TS1z6J/QdGw/g15UXl04+2/5rBnpFjH5+dm2RGgG0RBb3YNq
9NbZhP75hgYqxadoCpD3w+TZAbrlYNITXYcbmU9R/CgNPcHiSc2n9K4TaXnucWCF01C0s7UB+9MH
lYfSxF3E8Knw+07MagB0WIqtijtudHCmSQ2UBff+uR41xdvDmax+ydTN+CpynDf2uavK+KWgcld+
NvpQl8+A1tINaWU57iwvLdX7kDbLA3CeXPFp7Ha/+B9qvCSZ8s2zB2lszQ7Xesgf6vBJkUzIv5RN
Vdw1LffCHbrzhrtNZAiaaIq1/qvBnV5uEaXH4ogGXjug4IpcrV+lU0LizJ/bEEgbC+VTPYOS+zTl
0YwgjMqc69mlWhp3rooJ8oNJ7yL5ZLWpqDch1d4YtFpk5IcRe1l6BjE6E4FlltahKQuhBXQcy9Lv
yz7FPjgRon+sJ3ongT132vDZseosvMP/ctCH7ayHyQyktnK96pvQkRfzrToqPvdo8mebKRr6/TC5
MboH5aIQZeh5g1oWqWjsk59Ohh/rHgUqZqHzuEnK0n2lee/Zb3WD6OcGv7TuUx0tw9ZOT50UAL5d
lJup0ybzQbjwaI9ICyff+8hQ7F0JuJBSfjB6wARDJdO3iGvqS2T09TeRgzf3FbUqdujKedZTmkTu
I6AUp9jWIXCnV9rfJT68nT0B2dcrRPcdzn/sJ+jEJwji99YPgn/XnnpLjk+9AtR5g3AqQ4Oe4Nb7
wu6YiiWlob2CCe7U56ybbTRbnMS2z25I0x/5PEHHqRk89UAxSBShJ5DJuvcBONQQfbKkTj5A/h/H
ndfFkfOpHEbTA+brmLH0+ak47m5swQgpsGKlMHYjYiqoS7RovR2qhMPGd5OJEcGIll+E3JVhPaZx
0702hezfFh2/H7nG4Q6A2pvjQzt47bcCV8/koQiHtDyOU1FhZTXZtm8m6egcs1ZY4qiOoTKQjRXJ
q9VDcfoRNi6CJHXegxDW+1R/q03m8IesApviw4Yo840EIJdstJi54BFh2dyiuSGFeUJgmPFyZjSy
ewvbacjuhq6O5heG+bl2KOoJG07mWUq2r7NRWOBTKsShOY9IOrvcFgccO0fGi2WT4fsVDxmmjElS
BSqiv8NGIzMfiQ1OFG/UwQ3NoxL3aXTnOGFhsoN6OiFuIPSQDl6eaJsubMDKzqMzpZu0tJJkR7pq
0yg08+qVCToUit4KscnwkTg2ZlxCTWPaKqkOwmUh73zqjLDvH4eQdlogNLdokImEAAvyT7c/y7BG
1z40m+axZ1d7a1NPiBnfG1WszTug+ED/TUWDhjxaVrVNoTzlQYZtdhcg25vaZ8/uawKzlyJyEYx1
hommhsd462McjxrzUOn13sbW42fGEP/nnFbFJ0PT2v4weLygp7ADpIgqtAoUUU1KhWa8Y7XfqwFs
2hNq3s5ALtXkeoAeiBHfTZ2qIJUSd/nobNC0L/W9gia+e4qrsflVSi+FeZSXyk8F76EBXWbPqre1
ETq37PzWrAVSItdx7EXF2GF2TzV7eZE6VdWhATbUL24Ux+OxlYV7jGsck+DTMUjLfatq7V9R5iUf
aHYpCq4KfI1aoTaMn3oUDbf4FGVWkAOipdtTm+Kn5jQNfWAZVtAtvQ7hxzRp5AOkAeH9c5YFr3JJ
H0l2gDqsRQcj1FEq1HiaFwFvseK+6r3tmGuur9jqoGxNSAubJI9AOb2f3V2XEL9h4LCimdlfD4W8
RlXYuK56MTBK4Gr3mlLsu95FF3gGuE/E7SABBMkwyVeZ9TVY9RmCyI1fcZ1AkzrriywgtgVMCFbv
DgxalksYDS8zEtf/QdSLEXSLgdb3cakEKMWrx/cf+zqpBQREtU/nYlFMXetzmYY02c3JOIMGiB7a
2EqrDeDK4nm0pvY8oLOIX0vZy39+TpZFEQxAHs2WKzWauWmF3kbSOMvYI3Wb43jHleI+Zfksnmy7
fPn3p6QWoiXsYplyVXSj2DkVht4aZ6Qd22/jlKIxk0Y95A9By7e3ivZQ12r+r90UZvg2JGYaaVCo
kKK9/BDLCiU2FF7yF6unHPEjr8YHrRTDB8hAHX5AU6X4HdM1rBBa95YB4fV5RgcEMTzYbQsTcg0/
SYRa0Dkb3HMvK4ThEeZEdVaHg9wYVtxu+sxMDu1McxF2wRx+kTLUb/W2/vITkHEAKUVRuBiErVt4
TBNgsGfFSzdmij/JDNNoqS2U6Kj2Kkbkc+FHqnReC0/xBjyRrOEGvfn6cyIUQscCWwrD2FxXT3Ry
1SGrnfaFMsfYM1SUnW+3mnkHtrw4t3pzU0drXcRAvKVty0uHqU5bafXKa7VNFRRq9RetN5PHWmK6
IBPTumOyU98heD3cKLive7U0DsFDWDR1lublumHplBjVYykRvlglxDEmSHbHReUBHPF7Bd2anSwT
+xOiFs5H0+5R79UNWX4At23e8oK7boIsP4XnJojwXcOcuzzujlV1Rp0O4YtZ9BLDP7N4ct26wmCp
QFlcy4tkp2uFspGRGn7N9TAPEq0xvsVTr50rd8Yh6/2P/i8/CBwndwmX4QLlcVYV5QQG3XWJbx81
TJ8eVEYhX8FTx1g+Ad2Psf1sk00Nkon2mD5Pd1GkUZBkHl+DpVfqfx0UuP37P+nqi4BGY2ka2Orl
XV2xTbPQ8+pGi3MmMGoz+q2juN+7NpffzHi2HggWr5PVGgcULdQjXFjrFvJz/T2AOUUDlNH7svyi
m3f5irxJD628z5uTUidVfIdKd5M/O1WB3gDS9TO9w8rC5OD9h15fMSzKVwHn3gDVjmLT6jUU0QKv
zl33OcMz7EfXUTXvW/5U3+sIrMitPYqm3xlS1M2NsL9uZxP/UAgBM4ZM6QKoXwUgtW+ArCk08oGx
eP+FnbAfqxJu+DbVPeltrRmJo9x2FTNo7XaKb1ytVziTBagJtgFlBf5hAXdc7jaIvQZ2sRWdyqIe
v4+6grtIMYsqMNo8+woPutt7SCmevFJFLAvrsk9VP8y+SwJ+q3d1FSf4LTTXmWoshL2l1X35W5Q6
NFuwDvlJQ8zpzsX/d0sVlR5CfDLvDS1qbL/3vCjEYa0V+9Cds89DM4fG4f2z8JffQUCiBgVZyrZc
ad2miWb0kmbxaRrU4thMk3gym9GhDgSi9AaxWPvumGP7YoBE/0mDMsJCxfr0/o+4PhY2fS1IPcRM
mnNrPJuXYVyErIh16gdGnIFd9GmJ1LOpfmrUzpw2sQnPCSmppEDiT3d6ffv++tcfBJchpHg4Figc
A+q9fBc9Xu0plKLx1BmGOGXaKHaz03uBHqJLmBtSObJFt/Lq5az/2V4jlV6kGAxwalCZ1HV/PlQs
Y6hE1J/abu49xMkKr/JlbilHOjvpjTh3FWdYhr0l+QHgwiewxME/5kgJqIEGmSjthJwmJAGY3vQq
RBv+SkY13EWGeYumtQ6sy3MBMUd7gQnawoa7XLAVYytT3EZO5jx7h3GYi0c7HpPpCdjFcOQcZ5+Z
ZFtbergOX9icx+6Nl/q3Ryaqk+hA+IdKu/rAzHKCpKnW6gnWBQ5V9LyG6SnqI20XInymHXNGePmN
8fjVQeapQdaze1iS6ZR8l0+dgC8RbTapJysCjR5Y3YxuTJb0ZqC6MJMf6CKJVzqCIWqEZRj/eP8Y
/2XPl7uEkE6zhcR69cR2V/PNFI1x4k4rOx8HgeZLhZLRLuvwTTxwe6X7IqZLhQqyE4To9h/f/wFX
R9pYoHNM0eAeMzr1lu3545QxbKjUSdH108z8p9uYCdD/Y6ZhRNt4YZTcKEzXKpBLNkdNRuDSeWwG
06vnbeMCN008J04FjHnMtGp4sTMMc1M+AEXoyn3fZhiYiTDuDAwebGCZpYXWy3+ASQwEUKNhMA59
Ac4MTnmS7XpvyHPDH8wY8FJQm1WLrFg7qZWD8TksIGZlKfSy1KJKqqCjwD1skR8TEwZ9iGOCaM0D
SlXQuEMb0xJPqgqqTju6ibUZrSXp7zyz+5AMUMZujAau8LjLXpBTa5z0Zda39shuh6QrmSbZp3wa
aTkN5QlOP/TbLsRqtOxD0vk4yZ37PqnKbTt2cm9WdvEdtZHpFT+8YQ92VL31o5YXcBHikP5ekBvL
aTQWo9bL84COJmIhGPGdtIJm9x55vsZ76BVd9FqQu4WyZ8MruoyDVnvbqkOYZB8RxZJzqlXFLQOr
qyDPj4EeAh6YggDd1VVEAvsWN/NYziddL+Icy7c43CCPgPyko1XWFucW6adZaNwoCP62LOYtHk0E
ch53nXOg++6gSlZqJ6dMVOuo2I0NVr2M6VrXdTUoDy2wqF1bd92NQdVfPkbus4Upzo1Gxbn8/398
jGODLQW4PvUEGC37ZTfuvIkb1C8BD3lqfeMp19YUy7e4cPiYTYEMgqiyyim57ApEFwb1FMIZ+RqB
EeqDnrqsoNGXxxuQAnN6D3xfbuK+cvQtVGEGFlqRNkcNjPGD2zjT8JwMqv2K7oCh+7WyiJuNUaNu
GrtLp62smEa89AC0kaiNm8TZYM9YHxJIcQNEtKpAs0AmOeSRZliw79rUJT7m4yiG36hjVjsLIAMN
I243Mjc6Jpypy51FBSOmwcm15ghgBTtnYnd2gxG2j4OCIt35n4Lq79WY47ODRHaHd3O5GkpzAhHb
UKEgcNPucVJrJLNMpEGfJtF/+9e1YIYRurm56JRcMX+c2qpzWv4eirpq+yZHEW571K3JFZxJff7X
tWjqsYUEaCgMFCKXzyWiXHEjR8Z3LqSc0h9GHCENhHObTQfu/VY3cZUNLCAajewWTMJyPRrOKvVf
lPFs4KLhsco985B7U/usplO9IfVyN7ou2htf31/Wg6mFxhKZB1u6vgrxTlRFasb2kftm8DE4ig+D
WiJE0tV4EKfMQP+xU7k8ISvSUgE9owP4WD2hxkR2nPvZOha19Tlxa+1ZbbT2DkqhDAAEDzcyyuX1
/BHb/7cc+8nkHWlAdY2wyDp4UzykBTlTAV0y26avWGq5NfpM80NVmQ6J6OZN1Hv5PvQMsXv/9Kxr
ud/rU0CyvWARTQB6q+NjI8aldLl7ZCwRf42xqr2PgMd9VYUpvkLB6g5W6ekZHkmF+yDwId2HTPXv
xGyqN37KKun73y8h6nHV0Vy7UkC2DFEnI83OY4H87gY3nOkNuQRn16B39yHVuqz3KxRjD8w7sp/v
78J1JIJhiQo2tbQHE3EtljUT+dvEyu2jAuP3rqOzu01wXn5xyvoWcfRvB5oGGodMhQcPQG61314I
OlyyVFWY1U72Sbmp3YIpgOzl3p6wbX3/0Vb35u9d9VyPfaU3w8W9ur7Q1YJ+M2kcZ6ajhi/rtL13
6eAGWqtiWjSFaRawq7csVK4fE1LnQrAkOHGN/c6z/rg1+6JB0QL21NHBAfl10BqgnnMPFt9o1QBB
RO3GxXn9mPDtf/cnAVjQ9Fzdm96cmDYuqfjB5CajPpnoG8gf4GvDIrT8OozyZ6XX2+FG7nx9cFiW
lIRmNE+Kae7l24yKUF2irkk4HJK9FtXW0W2ZaNMEsk//+iLRS1v4nUB3wQyvmWJpn4Tt0AnzONWN
+quFbPklTGlWMve3caLlFpofacaW47/uLEWnDpeCFJSPkiN0+YiI6GGLSlv/aMdF/FjriMIEheJZ
D52YtAdl9ODSu3ZyeP9pr87PsipNDM4tS17x4hwg2a3oB/cIfMZ5pqNEDq4zvP8OmKbE4jwz3Rsr
Xr1KSP5wV0zWJf4Q+C+fc2RKE7ojPuv4/+rYYBQiPiSTGvpxXqnljcUQ2eA/dxn3L1+ncbmcwAS3
lG2LMqJtyLOwCuyvqsZG5UMTCL/5Y+Nlnm+GXWM9laWgbesIUO01wak7qsUwhoh5Jxas80GXKDgY
wF8a0P/QktBE1+fcb4tUTFthdc3ZKfTyu1tZ5tcodQy5QWxU/cgFPrYQNaJJwfYhktoxwZmvf1YN
LPm28xCK+ouO6NX0IIXSuM8DDJZ8C6upsg7mVBfNZsLJTH9dKE9DYML9MO9mvXTyHQgVFaxFU83D
5xZqtPHCBafhpiEQ+vfVBr8rv8jy8FNpFku3tGACvy1xO/9clJoSgX9I+qfKwAA70HjgJziRWvVs
hrZzVNJxBOCT2LmzxTy+fsEI1v7u6MJ56cwQ8A45hAIeLzJ+wdct/1OtoVUCVPyL0ldMIJJ+lSMu
6HfMto/8TLPbkd1n9Ral0KS/i/oWK6VZ6PaTawto9w2kwg9OokbnxYDpa0HCiBYG2+c70CbuUtA5
cWDQ8yoDFOhc8UnTimzwZSbNVxQhmxghfm2ut3hIdsbe7Yvxvhej8taAxta3UqktbQMeo5M+/15/
j9aziyajaPBHHsq8uk+cyQvBRWfG8OgMXl37aYvByKMbVmUaIOWg4Pljxzoezf9H2Zn1xom0UfgX
IbEvtzS9u2M7ie0kNyiLU+xQUEDBr/+eztXYjmJ9MyONNIqGBopa3vec5+BNxK0DyP3TKHuR7uup
zC49zak+NrHD/CyFRym+QWcFAkMYP4vAIpIjtJ3qq6gKsDrx3PfUeQyivLMbr6qr6s6nA2j8KB25
noZahNGPOSrrYocrQ9bJNBkTfj7Z6ehkdIN5Q2OA2sCwLLKOBVIsqCfeYsnbJiAzJK7trnJ3lt+y
wvamRexhhkz+VmDj9DaTnCQg0GwS5Z7srUFv8pB43p+dNRXdBRc0BFvpIkD+PZB5mW08Qo+IuayV
g/LMqb3fHaXwas+80d8EA7BRJ67VYHm3qac7Ys39tcV6BPcpAb+Rjo9m1evF2rhYom4Ule5hxMpk
yZn8jUUbz7WM1ns37NX6fUQZtTRb4s/rHx1Z4uqrvaTG925WfD3S61EOxl1KKhiJKpzZqpgOhE3/
r+3HVpG1k5nik8ycoElKY5mqc0BML+310jeXklk7L82NWtcBLUZWlsYnvsap/1jZLdm/sA+hcWdD
H/wslW0QzL1OQb8j/Ae3WswCnj2VhSEyVNAog2IGs/fTpOEpD5WaIUkR5HQNxRL2J+VPq3PQ0C3v
in60gpM/GJ3ctPlSPfcyly7htZ00tlSn5cRvGyr1BMVuVqTD5jWxpyoD/7R4xBeKtp3loVmtaEUS
5mKphXGglnM1Snf4FeRguH5Nhtt1d1nZZR6mfiudukOoqP1s3Hrsj02rRrlvlmleYvi8YIKNaEbD
BD3S624AK7vVbTnrCsCg4yy/AJRGOqlypm2Ig0tuxNMACXjLk7WHO1IM3DCBi2Y99f3c3OWe4Yc7
0SN0ixcb8Q7H5xKzJ5SB8VPjU5yGdoj3MM66YRQXqkqaDPRAQcuzHDLMnxn+WXguhRlcQtGS++MT
yB4dkeGIhwa+sA8qVPAHImdGcR74AuMZEff9DkRzdepdihExBTT7XBtXwn3dqKreDIPRk1BOZBsi
PiXNx6hejT6ZSc4BLJXrsYqJeq+PodNTUVPEYkkC3VdYuxTPCN0hyyJ0b6QU/rem1uEt/A90TYM7
jvSfK3cqtsHEc/jRz4XGddeNYtroCQnXBiNoCZ/b16kT94EcxK7z+lFQfuvzeSOIDaFGkM3Fs4Hs
5veMBe2H9s3ss9870ttcz7ht3FmR/jWNBbOPA9rwXCiRfVz9Fj74FM1MHFWWRY+GMTlkcGdmIfdA
e9ZjwTDtYitt0yctKok+Jxzzb7oMzEsgEUwmxtqNl8wuQ7HJEEJN23A09DGKhvZLZWBujefF7oI4
VIZ6FMgRflN3GaAx+oOU2xSjELURHeS/CJJAnNq3QRtdy44VkxDEcSPbd5O77tbOUtGeFlG1JKqf
DGujR5OXtA6qvEVIFOYbdlvLvU0hO0OT6o3VbZSV+lE5orovcqSMGMl92d66BQb1e8c1ouUq0SJ9
7aghZ/9WyzXWqHdKWd5XevXOi5qpxhvG0nzrUqW/mpn0yp0JEcne0Xztb7Jrm5kuBXKsYSl9K55H
XwJZwSsv9vjs/ZugsQw7DnTbfK4GYTyDXrPkUaMZhZIkMSXELnxzDt+EqW7Q9/r1hpTPttrJVnBS
TlVHOt6cAmk+OBMPl2j3fL7YJJy7LDhufQG7S/887UygHdKLTn7JApH4WCTrY5/KeTg6nP7UlpLT
aOIbjAyKQcVItHpVDPLGyaeq35RXqx0KTUpKG2+wIyvG1ObNF48UjduZg7ZMCrMZ8EYMtatidDP5
TRWJCAkqDnjnxgWH+KvoU4slDmAzvPi5VgVGDmf4GNZuMHE4yqtiy+F/fB4RtXxVDnCnLQ1XdeBU
azYA52jPYgX0yvs6x40fL6VZTbFFkCo404iXtc/nafxY0hwBKoNg6HZpu4B9Fj2br1FJKvdtU7nh
HJNaBHDN4tzSxHpgC8OK07QAPlGUGrFbWipgGoqsn4GbNzNw9VldlBH23w3EHuWNY87Ds1VTU4ox
8w71JxOkjOCdNuGTAxZl2FhzPT0XhqXL40jSXXOwseKKM3/CiTYdKtUgHmzSm0NSlItzmA3zrwA9
OOoHX3rq0WpV2W3F0JvjBpSmYx38/E8gz7oANcxdS9n7fA3VRw91Y84Nci5MBieFRZCnaZ9SQyFL
fBk7vztlPbm/sWIf7DzrrlH5HqEC2lxkmNM2ageErq1fTs8T64nataG+mqOEFu7FK2cfmqIIxJfI
HeY+lr60C7RVbE82ngC0EdsTjJijbiEo7A0zRDrbIw7Pz6O1oLdE/pY2h6qcsy10RSI0q2BwHonj
XdstFvmesuS4sC+LonX5BNpXy32u2UZuKTj7FJ7Yp6FONrQXHOooKj8auYGlSCCWDzfdGoR3hbCs
hUgCy7p0kdOK04AdSsfOYrnlYSxF+JxFKF8hUPWTv6t1U7SbOkMcz/oKUj5BsMpbj9qsUSdgCzVk
MKT32ZOEK9THbTpae7NZCzPxFzZ4CZK36/0sKzlMuvOt+pLC/E33siOtEulvmhfHMhU2H+JM/klM
5RE8b7PkPgJtwrfajz4cnfmUMehN2Gky/RysmdHHtiGsEchw1P4i1qb8aGmPraCHhS48zTa433Gu
+ABK1A5ns/J5Q0TLU+xldzpWW7KFDScepGYm8pqVLV0lC8LlXZpnxEUGI4M+8XMMBtdBDYDAItJ4
27hhZn7KdRtYd9FKfm+MFj6XsRmpmTBmwD1Xu5wOE70O5a3f2oSkEiarkmFh4gC00Cq+36FDWvjZ
U2M0JGHW8QuC1asfGnTNzmezs9IZcWmj+ADQCUc7FNQtDSZnyKwjp/vRwqbWdkrf2jN53kfbw5Ae
Y/mtMybwrCPae+pnEaNYIvzoSvVjlx3YqJdjbPjDUxv2uqfSEU4isaaqaHcVfaZoO8jRuC+jtna+
hRn/57jL7T7FxCB9I+lgoxl3qnMttgbMXIi++47LytGu2wuk04FtSl0ZHyWQpc8hlun87MlRwXUw
IO4ZvWL+xlud601pqKa9semXlkfXnUwntqKWN9da84LHgaoQDuxGdfPFHWq2MxQaC4Ng85Ktlydk
E3xC42J8hcvqpN8wi/QfFGRwtTcGaYbv9Jb+Vjehu0wdiiIyJ+BXBQzILIBvlXCPYhpO61SpT7Yl
7U06Gu7OrJffw2TY71Q8/xRFXh99fc7ZtDbp18Nwfnn0nVEyStLUnCP916C4cdCzOwk2+Az0MGHN
+bULQecBray0T2nGNBR382QfSs/o7R2BRUBXffYkD6XIsLQLpvAgpp6b/6LLwFvwLZHdmH029nBh
cv+zG41ucwPy3PpJga3Z2Uu2ZJfAK3l5ChuCkYzTSNT4YHDY/NgFRW6fbT3X+gY6Qom2xa0mHsZQ
FpvKbJvbEAYBejuDEDD9rew614vbNXR/g1tCWm7VWfhgwlBbblqpvSdfkVsYNywhv8EIcQiM/NTI
d8pdDaxydtjlZ75RSZ8570PgsOWsqp3bVj35yNpvwj3he5065Rgs1uOS5abaUR5az4s/283OIu7N
2maLXz4sUThmD52BjTrhSAgBzx1Lp4jXRaXv9ByuNZ8Xb5D8qGuvmKgY6tZvqHTU1IY5uIrDjahx
P844u2/KOrdrpMOVpkwtgp+Lavt9psfP/64Lva3SYGylP0ZFCtUrTciXY0dwskdb1RanSPknVALp
M5D2aOdYM2r/f1/qTQkKRimYRhja9KmuEqOXlyKiRsPnKv2jzomERwYfnjFVLZsOmMDnNH1PVPuX
SjzXo3pJUyyIbHASL6+HfrujF5B6Rx/hysHO1+LOWKE8JFXvL492j8Q1YKCc7XwkOHJKA/aACH3c
k5kb6/O/7/3NC/ZDWnOsXEhcrkzFV/fOttCOFLaAI5F/06HvRntXaJKwcA+iGyc8vP82jPaPIkvT
4J16498u7eOUA2J01Zu8Tu6xCPimXWj6R0dc93UcX3ZsFfodADnWRJ0245eAx3QOSmPa/fuu//YK
aAMgrLxqXLn5V6/AcSUQlGDxj7REwCPhXw9ipoa0S7rQwCpWko+FS0b2VmwpCMpxOWhgWIpV8wNA
20q/Mzv/ZQjiE+NvYDb4JP/Auf5TRUcc000Cn89xWadh381NJBNDG+Zp1FWXU0kr9LT99zP4y+Pn
krAR8IFeC9uv2ongEPDQtLN39MbaTvIxE/vZgwKb5W52sq1F74ceDRe4rvqdBu1fliK6+wid+LbR
OPx5Of+52cHS0Oc1nYpIqRCdkSi+U3md6D1HCMeInrzmIKz1/z/cIEGgYbx+enx01+fxn6s6dp2K
a/2MrIosNL5XVeRku8mOys1sB3ObUE4RG3ck7naXLWv0XhLJ3x73tfPEX2ASmFBfXh7X0qpAoHDT
WB93DRKsc6iX+U7OKmggvvXpT4HD/ABbJ6zfWYjflqCvoCRaxpZtYlH9s07/59YbTSmVAge9VZht
QVxIJqUNB3XiMyPMNUVc4KXbaNQycIMn/wIwuHpnjn0znYPGvGoqaFtfgbiv5zwy3Z1oyELvSGCm
vavJXz0SnnVTBs36jqTs7bcdYEABZo+cPLxysV7tOoZg7oipZ14ZqelOO6cBUMsKGVI4qzO3kjew
ZPIy7sncCnaRLAt5j85YZbu1LMKbebKm91pzf8QcL5dRTsTMs9w3BSEm/Zcv38d+aBEtiIupk97e
7tnExy67/r1fReuZnOq+OGV0o++CSqrqPJp4Ac9u47vLuV5tiH/o0Sn+WXm/NRAhvvdy3nyQNPkZ
lEz/zIeozF+1KqNwYAkOx+JUdRP1WL+YdjRFZYLJ135e3XY7gdt5D+L15oPgorQNQaOg0gA/cB0x
/xmU6+AO9B/K8gQdBURE7wv7A8Ibec6EqNbjgD9vpIayFNlBgHbz/9/pgMvT/kFMihDOI/ng5eU9
U9qsuS6BRLPymdhDixhCGm+Ul4BqHApcichGvHTaGsKfPv2fcy/CCnRnbMb9EKnDa3EFb362VzrR
x1T0ZIzYnVXH0MVoLSAnP5kgAY5oeGa5keZo/v73tV9jXXGm0yFmOmBOwOdgvp4N8O84S1cDbjaX
ZnkAjdM3e9NSmpNXQbt6wNDU3ehGojEZMLimjyTWoFhA2V07FBKI501chYlabFbS96rvVqg7+4wj
SJj7su6dgz+W+su/f/Sb9fG6WhAIcO3b/THDvHxbXTMb1P7cji1TeuNTpPiyEKyxs73+16Qj9z3A
4pvZ6no5qL7IQyg2u6+Fktakac9KvztWAoq5S2H1t7LXcqca8GX/b9/+ei06SQxFfINc8OWtmXjl
Ct3K7ijcfPhYjorEGNPAIh0rC4TRdg4n83OevwtHeDtP8kRRE9F4dZAvUYd8eeERvxwz42Qd+6ie
9Imqqr1VTjNdcrZeX8F+zpceonoTQ6Ylvh7I4PDct4hANzXi1HfkP2+eOAJS9GEkTVL1R4/56il0
i0GhRUnnaIGHfhpomd66jnCiYx25U/P/4XhNEnOIhWYwWT5IBcbUyzsneWGGx4sUh+IWZD6ylnvr
kDPwwqNhI1mATtSXGAkkwT3vWEneDGS4TByp2NeSwHqtQb68tFStzBsOucfV15Ud23w7F6ehN9Xa
063fBZd/fzdvHyuXQ7IA8SPkCPd6nysIe9XU1KZjX/hz0qmluOuZTPd6rt7bX71ZRLgz2uk+h31U
L6jmX96Z5wKDzNdmOtq5Wexr1063RYmeqBaUOsldsT/UllD/95ukmEF1mbeI7fTNvhkpCMEWECWO
0djMYYJ5rJo2U2XS6aFx6VYHsUr5XMhaV8d/P9k3yxeQnKuG87p/xozyJ8/8P8tXR7UmCLFaHZGQ
pU8uML57yrW2t3XSyRxOSx4QwUXykoHjNkpze/fvy7992n90XByPsZ9e0XYvn/ZYE4LN6cQ9Em4X
yViZQRZXbtWe1FzaW3z7z9JK1TtT1dvRhNYxYL5g9+yxjXv13eSYIIuFtfTY5l15qixvgqLH7rnf
GNSX0sO/b/HNp4KBGt+Vf00yQFn5pnoUob8urKA/d7Kb6zjMOzpYMGzoH/rN/Exllyf8f1/yanlC
oQfAGk/A9an/56XmTRZCQpnVGYmeRadzrui9VQUbBES0Wpw6IdU7d3l9Zi+2hpCpkWizAcLby6L8
auIjd6JJGUjj2YTLae0zFajx2Ckahs//vrfXinck1Zy2rxMeynIu+HqX19P6B7hu6nMh0YUdgWX4
zSandJv/EoP2P4UevONos1KYg7vY5OFXk/FbX+inFHd0aef8Z9sEsx+TIh3M75wP3r5sMJlsQTHb
sj1B9fTyyRtDMGnI8ua5qylOxjbxJrGNjuA+JPPqUA/L/1vYIksUlRPAJR4/u95X8zDRd7hAdUTz
ttI6OA3B6n5Q0vtNiHC2F6lvjfeFdMxDMc3vWYvefEURFn1A25xFwRPif3l5q1Y2ewSWBM4ZE8bk
Qw7B3K0unk79+obAqvdoCm8H2PVWEdVS4ELY9fq0vSqHEDJ8WWcnbHv30Qhas9pBWfe6d0bydcp5
OZI5WTsE4dBrwy7wmjoZNh59WQBS54odTb5sVddOYEvMsXyqvSXURwPhVX8PyKuefvqp23799wB/
ff2rRROTOoR1BGWol69D7D8f75QLs2cpzM5aGPVXp7RdEvs8G6vkOBAO37fF9xnOzN41pkok/772
6+n4z7Wv1QXWPxfq4KsTVKmlMaQ218YIWcR5n8kTLRA6ikG3flFz3TzqrNdP/77o62/melFGMIdK
5MQcI16tuHzsMK6rPj/nKZ99nKNp+ujOkpgfpbEEF/TXxTsT5Gv3I+ssRVIWHY7yRDNzcnv5kJE8
YiyCMnQmHjPbDl2WHmdZqjsnyFXiQ/M/EMrWbUbCeK1NrxCsBaMfvfO0//Kmr7UExPAmWetYZV7+
iAJdixzoVp2dTDhPEX26W6PV9TmcXARqXlroUxQYc+JFyF///cz/LKz/HeXXB8BBBDEom52QQJuX
1x5Q8Firo4pzRjexOpR0gDXdUJpZcUN0y0Nfoeei99YTsLp263rslsxIN6UwaJyreSINqbeX3big
rkK1j8+qJrG4Q7B9ppVQfMcJ9V76AUcXftSrH42hnY+Coclu5fWUMzYcOP2+WU89FJcPvp55OMaM
dDWGPhzaca4a5+QRLgDiVyLzuysKIX4PoxMW5AmXTfDQs6B8bmw5PCPrmh8cnYvqAAjHN2LbZ7G4
iVAt5l/h68LhTqM2T29qRwA1mmg236C3qcVjJt3sWedmGW2hPc+PjlLTtEsXuz8stHNRfXfC+J11
qbYuknY2BIABcrC8pUEx3mCnhXgVU71rimQYRgjZCz36cqel7DyB3G817T0GAxcmpTC9+nvdSmvL
rGpk3+Qql+EDJOhRMiqRwmyu2Jm7UTdT+9AqT5ATv1ijUNvaGTzz4MIzfc5IdLi1snX81mjAU8RU
2dODoP0EmnLN9W81W52BorMvJYGfDifFiClvil1X5Wf8yp67Hatg3rWpR6VpJWJnZztZmJ6iqCcN
EyZMWmYIa6bqc4vopbjtLQXu2hm9/sOM6RdZQjBm3mH2VpXtw5ZOD3kLOjCIiZBlfemrMj26Huof
EEG+HO8XX2prY+GPgvZSIYfbCfRmIpEBsd3bXFAPSHKznh9mXG7NrQuFvN20zUqanxlO/nlxPZlu
vHGkKBzlqzqW3YAvcmn1dFZkd2IbIt7rW0PGboAHROoyKeh4jokghPQrabSuGRczDkB615n+MRqk
ecY50rHncMbU+2GC+wQwpLLtj9G49OIDiTHVcumYJ5q4nSQmy3LV6FTqRTlnv4DRBhMv7IdtTo/g
mx+lA0b4tbyG1AbLsF9FDnyIHn7mxOStRrtghm25t1KXIYL0HmC4DgfSIfppQqrNSLM3JO6G5g6Y
U18fMOybAjbPjMPXaqT6NS1C/jTNziu2Ez356s4N0q68WSFJWXtj8qR1iVLpUJcZ/fBxherUHaMJ
qQsew3m8z9fKsW6oIlY/A52NUGFWm87Jvpi6gbHGgRCiEQmDz5D7RHfuVKTQBEJH/oa8IxS/UT1k
5b0314H+7dHpK7cNGT1pUq+k1B4cITuygcGRIFCgOrWfOXlwStXOcjc6RZ1vXUcKdVwiLeptIVZU
ovD5ZZeUrhyGJE11i04AqKd71O5EmR3VgWl95MM1nE+QCJFvBFNGTDsObvcn7di5SsR0VTyVeePa
8TpWSj0ghLKfwoxp7w7HstoObWVan/NsRGuWYl31kwUVsv+lACTKUXoh6yY62WJ1f4GaYTyg9jH7
TVCu9f26QvaoK5GVCb4774FSnC4fbM5v1UPjBnqIKyqfwxGym7PsJmFUvbEJ3Xa2cMyghZsScmOi
5jvT9fCdPuH6rbEK85cJ0ykn2hnpzTc1lH1L/2QI98SjRVZSOqmc9qkFZg9pApmfOE1RYGNamPiD
4NZEf7IGajEAKQfzY1Xqa3lQK+9mNmtsa4MePQl8r06bsyS/bt24kyC8dR0c0lACk/BnIGHjrR4k
pW1p9mv91aCTghCUqDq+D2+S8L1mq+9u6KGm49aUAYBiU/vU3mx4SScC01hNHBaG7/jOOwFiN/JV
3HPSO0Nl0f12befAw5bdeeS9Q1TX27ZYU9IulrnfUNgkcQQpXPtlcpdObmB+9l+WqOOjTTnPPjm5
iL4W4+S6l8AmudgEpTKeDAi8+6iFNrGZxDDWBypGLdCfiiLuqVvtvNyjMGV3U3dGZ+tNAaYNySek
ro+QHhf31BJrmR1tCPVH6a1je9/Rwu7smKj3zEqQUuaXyC3H5TSysJ9IUSmspOnTxt9eNfGPUYUe
M2GrNocg7awZhOLSOl+z2pJi30Woofec2IogCRGnmBu88YN761uDkYp4QdNhlnE0Ne2nqGZ5e4IJ
ZTd33TgEw6kPe2RCxLJ39a1k3jEObdaJ53TwrNVG021P7lbVlqsTZ1bIjxekkKQh0ocPsfra0ROI
sXzdmEtdB+RiA19PkOH6ZDwIBPRH5OzhfMgz0HMJMm2FfqoYqf3cLkql7YcBktl8pvS1oqGurwGE
RdzmzaC+zmbW5cc5soebKozKksyOXp9qM6vMj1OkXbIbXICXubSNMVl81Vnspid5dCB/Zgnne7s+
dtOkimvYzhwlHueWTxhAowe3nl0XmuMSZE8pW9L57iom+8oE0v5QTmZc1jx3qlO2WHb/xaPKMW8z
mA4AMFOjtpKwk275GfWWBaI5TLM9CDmRbzFzC+s7RweDPHEbhOvVFXM0xppIxbry26lHVdjZHhqg
fA0GPJD52u312K0dXzJ4EHWz2osIPlyzjvrn0c+C56xq23ZHFcxVB3NV6tcyCPTAbdf5qAxSt6AV
bNEAbpOrjgJREyeL/erVff+DSilAPD+s3Oeo5adsokVnFtgeyouJ9oVn/ewy32puojWC8RhbiLKr
p1QyTo8EBVrZbxLZbTcuaTU/6Qrb20HkKzzTsKqng8U7DI+OkXuPlUVtctzWi0lNgApwdg68RXvb
vukN57AYgXQ3MJLs6kyG+fw9D/JJJYVnmMY5k34lzu4YVGITidwNbtIpNPcgWDmEAdvMzQdTm9F+
oa3TxohOzHoH/KttfgjmCbFpWuB1cRAsQbrRaEr8fcV6au2urxMk4JBGeQwv1tgD+/QCvBZUvT4w
Q4k8MYVot9mkqMjVxrKWJKJkg/KTzgKDiW08rB8Np0CV2Rmjm+7qxmHBl+Q87FDV2HNi542d7YEj
LsWOPeKEIDFXjN0JAOpyaRa00huDxK5xa4lKkEqhlPdEPMoiNrAVkSz0lgyK7dxG1Q+5yNzaVdGE
cFHhqt+FbgYKLw/blB1aJFHtOkb0QPZSMPwICnJBSvbU5vg7aAOkYq0qsCdOZk79cMrssLj07mrZ
kLDg/F9IAKq84xKEeVKlde5tjVU7wD6dxl9iaw4Gj+Dozkm3bIEX1G9B6bsoT40g/3alqLDXzWZ9
W1JChauJLHJM8iacwg/UY4bstg6aYvy0TEazr0mzYEtHRyvaQwINGqSTrViQzskhxFUddxF0ShWj
5Azu8POU3aXPqZh8pIJUPHbUUZqDjnrFbqvzbJnMTrd8MdoJjXvc+VVtbyZa5t3BGMwpSPoctMkW
PxrqfekhU5sajNubmUQPjT8WWRmsTZkZ8087b8mRDrrWcbcMbkRqoV0vFCapZW+YcGr/W1m6Zb9N
ZTGXzFSU9hJtB4N/kDkp40IZg9jI2RkuueMP/oegw4MWxSQJeN25JRPZBQyNLniTsS8jqtoo4Feu
levQqZjDqLmgNO/ILQO2J4kJZHNc38wByRqM2cpAZIHU+rrjpsh/L5EKeWweXWlAmUSSx8zs1zXU
eqMfPuu+8crEasNGbHPiFimn6ma89eEcLT/n1YAsii1lPkqz7FHbEXYQXURarfMAkshI7bsumof7
1RRjeYO9IuqxFgxRLxqcRK1p3qy1lX3zDS/rj+kYLcxbVEZsoHqqXGPsFuw9caIOZMGELkM0FmFl
BHHUSnQDwHUzZ8eKOtZJWNATSQBfNSJpxFwd/BTaxCUzJ+8HQvyO9rqKgmxvlNV0yJ1Id3HRl2UZ
K2Q45s28zoazQeuf98kVDlLv6pz92kYjs/nMpWsAx3JZ21Mue3/eM4ikh32p0OYmHSKnvF2qYTX2
3mDVVAy7jDSYSU8RoQM52yUXoq/1WK9XzWgFJ6w8Eb+zZA+aVKFhi8C2O/igsM0tFGYOeKAjlLtp
S8SXide2QI5jWkFGmseejCRcIf7VbCajCGq2Iqqcf4QGG5K4UqGntyKKKjPBXAbqy8O4thzZj9jq
sF4N1auM/D72qdKnKGDpJZLQ4yg4QRwZ7e2QYzzwSqsML00k3HXLU8afnJk9Jw3Vrf7n2rfZfV59
KOI8LPUAyVH5eJtGpbH9VLXOmaxasZ2rcM0+u9OQ7iJ2+aJJxjnqH4PUnoqTJGfos5UvAcCoBW+s
ilWB7T22u7FotzpvKr2Z+rGvDsMk+e/XunAIatgyajY7PbJ+xLWjlwGAKVG/17nvfU3XBZ0niQUE
GKENZecMkK3TdTypVXkcIo3cAq7NHNHGueNV5Q04lWC4GL7dXkKiaOyDGMKQfDQMS+xzURgqeJyZ
Nnlv9VJupqlPv/gh8p/Yx39GZBCnwthHXSI3HXF6wUlkKKu2pZ6mb8sIfxfwsa0HsBxGytNHcO0/
EtEMLWT2ZzC7LOnh1nD02iSWaqPnnhmkJHbP9FX/U5Vt8VXWpqsf66rFkmdeExCbOXd+4gORyyUY
ULPuQR+KbyRsTMvJrMNwAUTelup+SHt1qt3eapNsrp35UCrb3lkdOcWohckzOtVtIFoTwf7aEACy
RpmXCG9pWcicfEQLQTXQCD+bjj/1p5nz13dJssTvLvfxklSh27t7MjXSnWYhq8mM9Mw1aUbHmPy4
c3JJQFC3DtiA2J8jg7QHfH6xQO59b9m6NHcIQqv11FBhVrtgbTudcKjx5g1akPZhqSWiUbQVfoSH
UpbMpKa3uk8B+dp6CwTF6rYWwnMrkU5ub0Ya8vVTW3ITuzoDiPbJRrs8PEhDST/J1xp6jFjJNdnB
Pw4DOMreGm5sLGjEeA2+1h9YhEH9MHPX3nGiOM3J1zNRmMnS0JoJswhs9DhrVZ5cxc/HK8IsJjai
oFa8L0viBOOiQNsNzjiyM1IZ6rJuPsyNsGY2iTC6txx0zPZKAnHny1j2wz0+kaHY+35je/urz+A0
k7pp/smJ46MtVkvuV4tUeFQfjdldSj6e733ORJE4Eemou4JwuwUTgSSrZ5s6Wa0/RL5UwSMLrRU8
iNxiux8jKOq/WymY8TuJWdi6CQdqrhuihuV6wfhkof+GlmZunUBGP5hZWceaVmcdqcrsJmNTLki1
+wFXzLYa4fvtdCHMpwHJprnpxwwBdUrQN2rXZRbPviiUyTnON5SIXStPjeadKuPbmq7jAYKhmI1u
zKV9+rLS11tryRgz+7NFZtd0W/gWpH5MOGj68VN2+z6gHvGxZuQOh38XGd9eGZUDgeEE7wbol157
6n2nGMKibKuzQ87jrpcNE5Fh4AGFJl6o/dDKajoVbg+T7N8XfqMJoN2GDTmgQe7T5IusV9VNVWIs
EjZXRhXCFo6TNih7KTqbnrgQJo6soP4hdImBw4biEPu97W9Giiy/rEnU7zSv//praAIim0MZSRv3
VadkCLQ3u55RnusQ+QXL/bqeKBnCPPfGrnuQ6I/VeSl7mlY4P74VQUZJAPkKNjoLF8a/n82bojOT
B/+wM2fP5Vmv05cNvVRZZCtxk09e9WhXa3GEw+rEzGIV5p+y0wdbkSJHGLra/vvSbwr9DhopVJp0
JkmACF+HWUs+0NFFhXIKyrb+Yo99ujNcB+eH60xnzJfvZZG/uVUGPlHF6FEgcWPVetXNsDKI7I2z
lKf5f6SdWW/bRtfHPxEB7sutVluy43iJpfSGSNOU+77z0z+/cS9eiyJEJG+B3rSARzOcOXPmnP/i
FxlOfJ3xZBSZ8jjyG9kCohbV1ScOo7/0xUXL4qJQzchCj0VRRJ2ahuDlmetNHsal7sSHqgfRvo0G
uwyfNaMZehiYHzCGxrPW5gAmZm37fYqNBran/s5KUU0Z5BJ+kDk0iKOXUZs6p1Dq5XEfEZ30nWHG
ob9vkIrW72NbidKNC89oqUEy+VSg+3gtgxThPY86qWlO+iP0Eq0Q+Ed0rsOi/K5ntv0FMtG4HwOt
U+8oMtjWwuaYBIurEcXH/NT2GhFLszvbjM5VJg9fBz911g4OgM+la+tr3CMri2fS4O9vb8nJFvlv
VCEnw7/IfkzhrDDbWzqzQ3zGQ7x+jnEJf9W0VJK2XdNwTY6DE+/s2JT3Gu6k+en24LOLbCHkQnyk
GzUFC5EMR1WEgfQ5rErIF9gh2s82Tc4Hly5ciroCpKHfhGn9N2EQUwRkpnSlh6Qkcelj6xCf09SO
7RWs6PKf1K+D7+2IfAN+Hd0u7ZRoCYk2s84K2ABHIOHpVzuiu/vp67ZpauYG9+6Z0v5L4ko8A+2o
6Fdj2yrJluQPZriSGZAhKxDNC80u8cc/nUYxZwbnMuACtLiGJk3yAf2aIEyr6ByrhX9fZGpfHzLJ
ipu7299zZgtTTAQAh2o8E51Ch0z6BjxVIyYpmclWknze6n2TFKuua+v3zpH6fRoZ3UK/eNIU+292
cACQHEPcAOr/5dKSW6dUfqzwzCYnefTj2h0epSAPYWRnPKoWYtvsYnJc2LII5iCzeTkcBigGToM5
kYHnKK4xoXHyNX/4Td2u/2bFNY5GvE34mZoxtwqZcJsU8RlfD6q3tOJLa1f3GJGQNProlvuqu/v9
zwdvAfV9DSfeKxCWBP3QKGnrnYNOR4uwsyPIohIjDfgcYvL4l114wPulIjGqBfzX3KKCwuKAfPB3
pmGIMhgN2NZltvkA+zUkmyw2UeC1f7BDP48zabXbbUT7DuGos2Z5xbqvC+816qpiS20zuqPxSV+B
JsXft9d1dnI6simIZOlIUE+OHw+osRs0LT5b+MC2T1FEpfrZ9MNq8yfjaMA9UTVmHUUM+hRjbKe0
wMfZ8blvBjw2uopq70tWUjZd2CizE8IwAeYTyjT4p1wO1PuxWRdNmpwDOTb2EfUsb2s4jWUsxK25
eIKDG9AxYgpI3cnXimPDdQc86s+Ix3jfksyBOSfSXWyywspSD6RblbI1rbAzFhLomZtJ+TTyFDhM
DGtbOWfkqKrlJ8WKFfjkcCN5+6aJ/XeFquMfzBX0mGYBIoOUNc0NJTlAKDKt0nPY9CMsqsB/rMs+
eZb9wdvymA82ZiPBo7y9ZeZip8qWBHsCDAII4uWXREdkzDEKS89uFDreKpLH/G+j9vKzldnhz9tj
za3p57Em2xNsTYZZZ8DXDLT63eGhDVK/wK2qlz3ruaUq9PL/G3CyfRyvg0bThuk5seOSyUlkpVuj
tfNXpVL170XaoRvwB0MiEwcRFuASzIDL9cRqOVaRx4nPWRfr+6gxjPqRGqMPxj62jWQzWjT4Fzhn
c6cR4DmeoZAQeWpOpuk6cRRVZROfsY6qgEW4aDZsaR1LC8s5dxo/jTM9E0YaFopQHTpjpvlD6jIA
15qvPQc2HnRvKRQ0aBCBay0lbLNb9P+mN01earnEHsqq4nOLCximZnZCSZvuTxZhQNzrwUJsmxuO
68+mqAVWlWfi5AvWYYswQJCccyEQHtUD1R3sdQ4tOKW325tlbkGhcqFcTftXpkBxORTXYe5Fvkz6
q+r9T4wwqgPeMG1CqQxGkV3ctWHQLHzEuUNIeAFuxT8CdnY5pplUsWcg8nPutDTCLS5x8vsUP6Jj
x4sqhRhRlAuMgCnU7COTgaKDla4BDhhO1+WQqKVktSnpXEtQt35Y8I2BcdzTCrTWQ6Xibz/keBI6
dP3ojUt2Xu+MLm2W7G5nvyssCVDepKdA/C5/xeigy5aAgzpLXkuRS9bj5ogKa2iveXHQ1/yDTwsZ
BAoECDe+7eVoyAPQkR/88OyaWn0/Jk1urHpzVF/odMn01QqbFpusL0TYuUhAsYdrj1c/pKxJhKUx
a3eodotMmM465ey2wpdb8ZcUBufWkkSGDBjNSFgCk40b501aeFobnXVJrY9Nj4jLro9GmPwOvtwL
4W1+MIPTaIMdJx2+XEpE7FAqd4bwbNaj/kNyY+mAnqz5jcpbs7391eYOh06ZBCQE7HFHnwxVa4OZ
jjRTzy7q6+F6RHeYVk4xAJCJ+n7v0Mpd+GJzIUDnNSiQ8QCVr2gkCY1ii87OualRI1r5Wd/9PVRQ
M1bAoKx6I5UoY+yRG1OWMuG5ZeU4ALrERBYC76Q2ZFcuhWrM3M9UIr16PQS5sh1TA61BUb5aSLs/
gInTFyg8baoiMC3YoZOww43oYg5bx2fExsp1Tk/uDSA9OjVWoe2lEC8eggBuAY05dK9605jtOsCK
+mtV2MXRGfnTa1RpAhvBFG98j6TCvL/96ac1yo8oRZ4pyj6US0mhL7fZgO9V3Lj8QpBxuDsiXXiH
iOL4K0J261+F5taTVBrac+sMwn+uUWrY5bz71J3vdAu/Ze4Y83wG7m3z9MPy9vKn1F2H2B5mmec4
qxKKtwjSBeuskyv/D+66zwNNv0pIoynKM56yiVz9Bco1zjdqS1HvvskqP1w4XSL6TPeAxda14OKB
8J4qQ8uVEdehXVCFKFoswEe1kugElEi5U3nO7a9ZUHmPRR8GX2Qoauvb33ducBy4xJUnnrfTqi/U
I4K149knCyUqZOlCWcu/1hn9qtc8VJE9wvvTAI9QpVH95lt48exv/4CZ80Z6z/6n9gQu6orog1pK
WfG7cHSqvWgDSqox7/TaSN8xaPSXXHZmpkv4l0WHkxuIEsLlForbyFIooTknrHfLV9CkwD+VAo3E
nVHCC9lYaWXLouNdPkglYnB/cP9R4wZAAXebjTy9IdTe8L2o0J2TUuMQAGisI7SuY7dwngcFc1FX
D3zvxUiDYqnbMxdqhGi8IJlS3aMBczl1F+HpImxK+2TSlXPWbQP9ay95o/M1T/LK3JVO66Uvo1Q5
hDoHiBnZs/4stMDcreSC6N1oddv1D55OTWA95kOjPQ59WoXn2xti/ofaIvpyzol24m749FzXSopZ
ZaC6J6dXzWxPhQ5lZ+RPh6+pzvXd0iNF3AwoibG2axTO713Zybo9wE40qWB4I8TlwefWaJs5EVgR
dt8e+NyS7/fcxqUaBLmV6xdO4GQ9S6hSQnTOPnXwPXY6KP2HQBmyn5oLbvX30yaUWygDiZYVBHvx
Wz4tSRRjFCcniXvS2hzeuqGPeIfkRaccJXjKRQhAp8M1LW8ULENvfw4xjUl0EqfT4GQCrAdefzn0
6Em9KvQITlbRxuamqd340MXofKz0FO3Rp6o0sn9j0o+/qlyJX/oYw9e72z9hJhmgOGSw1joqZfQL
L38CqDFcjGiGnXD/NU4RUvq7wswz/RvyMWg2goGw/wKMGxn3t8edSXvIioFLw6Tn0EyTVWAWgCZU
xT3ZXdhVG5U7N12HUQyGzRujYJ9QHk8X5ioC0HS5BWdLER5wdB4mqdaoR0GF55V7ity+DA55q+iY
kADsXw88Z7eKjRjUqh5TVMM0RGa/357x3J6Gfk4TAHdXlnwyOsSjFBWmVjqF8DqHjekECM1C4i20
8K7V63LY3h5vytkT2YUGt5ROEhxt+tCTs9617B7Qpy6l4kpBObawLbygMM559wADvbRFNryG9TAK
lbnirkDWOryzpRRbzqQwXJYGmvNWsl15oZg9l/aQ8VBihn8Km3B6KetWWkttrkknw3OCd68cW3B4
ii+vjEA1w01btcmXbKxNa6PhnYgSJTH/a+xDeNkHsViu2ws1sxW5iMGtcXspVGcmLwvXokzV4UZ6
il1aBjwKjVD/NcZQ6VOqUuWGxL1XF7b/zFbkFa5oqLjRggK8f3nsEovOdQ2U+tQUlnbIUqB769y1
XHsDOAL9Rr1L3GpP8QMhiQajFff99pxn0j0hoCFaUlQQ9Wl3nM58kkeaZJ2kLkq+DxiSumsctSFo
3h5nbm3pWmAqQKuP5+EkvNDdVgv0iZxTjBc8GNMBAJvlI/a7rxy/OjgdnJfn20PORDSNmEL1hnGp
fU/iea+0UFhsyTk5Xl4dw07rfHCjarTKEz8DglWGmIUBeiTq3B54dq4fvRP4sUQX8c0/XSRG05ql
03XOqfJHYEu5W1grVB/1vYVK2bcWl0H1T1aX0jvhDL0z5EAuR2ylrhyqIHVPsY8jhRSo3vdBU0Y0
IdtIRnQj6JXd7TnOBDFuKp7gou8l0IWXI6JWnaKBWTsnMKGBkFiMj5EavEVl33y7PdLcDiWTJHJx
JKFmTj6j6bZFTQZnn4ZSDzZtWZvgIgs10//gq0E51YUOAInGNEq2nkmdPZHsEzyXeg9sypVWWWOG
L8DwkniXZpLye74/H3GZA4H2wEdTdnrlmr2Cnwel71OV6YWzGQhv5lqKcjM7FJAQl9zK5rYlki0s
I/VFUYm6/GQ9JtqhGzgUf8LE24RmNg7rUR6RclKlcJOpmmctbMu5T/chkMP30wFYTUbETyyB+xg4
J5sduTXo1CTryIjH8g8+3edx1MuZaW3RazFguhO4N4DSTmFFu0xzwnxFedhBs1Otk39u78qZ/S9a
LsJRl81P4nY5pAJ4BBc8zT5hvPdDdyPnNGrjCRKf+Xx7oLkKJiMh72OBpyLfnuSGSdoPZaDxpHBs
PdondSk/jl3At0LfMt2nUt1uY8OJQeZLgX0yOiPcAF6Mf93+GTObB00nUlDHIBNF9eRyvjXvuSZC
/frUQzvfauDYvnUdZgaMl3wB/NstTHtmfXkpUy2lXCMjaDCJaHBrRoQLHemUePgv5KPtPUeurzwX
CfTL9e25zWxTkXwawmoefYOprBhKqhAZVd09SSO+0SsX9G+xkwNRNr090MwiIh1nwy4Hh4YExiQR
UwMLtetQgViE7Uu/hpCKS1GZGBK+w9Soqm9K2I3qwttiJsMgbogzj14NWdZkJS0HyTqcCTy6QqaW
vvqpZ2+BtLbWvdFVo7aB0aL6j7nvBfFdgm3cwsaZS/IY3wL6QWdYvtq/wM7Msuhd72yVltLuUD/G
d7UrW89Z2zhBPyuGp95Tm0BNTUYKCiZNnH7vuzJu977TJu7Cx577BvwUuseCYoGM7eVGNoGI4CAi
eedAGjTqAb21pbOarhITHPsaIXrl7fZH/5AYmbw2CPXogZAScFfq4hd9SgeQB8pHv0QAO7Olwrqn
OGKcE15Cxd3QKb6FergJcv2rZXuau/HzPNTPbdy24wGqRyLv5J4K0Z2X1T42BPaoBF+adITDieQe
wszIdXTBVkl05OUxLknd7tRzjT6GdiUpT6iD1aiEZ7ocfTONuBP81Vy3tvj99t6DFcIv+fv2bOfC
lVDjNExSLiBdU0mbQcr8tmpC79yVJMt+nFYvpgdXZqsPkDa38EGxKagHtLc0jBf8pKXjkgGV+f28
GpiMhtIXylhIOUw+sxdRROz0RjpliH2h0x7UhdM/JUiKv/Vtaj0nipXc97FpPQA51ba3F2EuePHW
wgMeyTs2/iRkF5Xltohke+fQUap3NwjKlQrRp1pFlFwXxhJ/a7q7uBvIM1GC45xPJho0Sq8WxuCe
sKDlvarKnluu3VZtctDr3aNVe3DCjMBWqm2L+2O3ashZl7CeM6k27WaiJ1FUFUp8l1tcUys8xmvx
wtR9F68EJda8Vzf15RculLjbNFqMh2Jt9Mm/v7/S5BaiG8QCXKnuelYiy0RV9wTCPtuale156M3C
RJR9Y9zfHusDt3y11DBruANBVQMuvZxlge9BAUiBLFsOzmYZB08uKoP3QZ64D7I0QIM3MdT4ipx7
5u1MJ1Z7mFchdapAd0Oc6SBm5kv9TRG9p7/JpmxDH4yO8RVSKxVSSn6rUkww7eCh6XX9q5o75t4e
UAME6pe+WnBetr1shk+QBbR3MzaKHVTikVBQ80QIehjBC/fc3Hbgo6DsQdWZGsdkoRqHKkbT2u4p
V2F47EytSuW7LOoCedUOOQxU2ZKQNaFpuxDc5wdGjRf4L5qEU0SJh/GPAglUOgWx7ftrC571k+zb
QB88egrrUQICts26rPpd22tKLFgR8jwx6LoCaBE/7HOMR47HqwfNOWmRMcLjNqDnNWyQNFTutUHr
Fj773CUGolIU9IGSM9nL4eQRfTuA02x7p0y+mSj8wRsMUQnr8fKqDtzEQbugOTcXZwikZPJ0lkGT
TY54ho49/OmGb9qqZYFFhOmiMBj50Zec/iBKqHBMtY0WNfG3Uq/SHXZ69uvtAzgXVpktci3kTmhP
ijzu0yJjkTpUZW86pwCHgjscx1KUNhrrnyb0ofbeHmsuaxLXBgkLRQtk0i7HCiLK+2bPdI20G+9s
zJqjFZdy/08ig61RgtiTnqHJuHzsHOjpQqiZmSnVSQAglChNLpHJAULc2K5LxNlOdeYZ7/hwWMXe
6OofrVQUwcJMZ8ei8oDaEsk2CiyXM02i0W9qhDnOY1IG95GddBjJxLG5Q6io+01tNPHkFS0HMhCq
fZReJ7lQ08p9Y5tBcG4LO3wWeLTV4CbxY4uc4UaVsqWm+syu/eiqAr2ACHAF/8jtPBy8tgjOjRZp
1boOg17adWVdxg+mN4zNxkC/+28Zf9IDPH4f2Se58Zs/WGFRmREFDETSr6CRnSdFVQgew5REnx0k
XPaGRoB31itZW4gMU5Xg/1b402CTrVO3hgaITw3OqBQ7PwMAyjL+SkqzR4YzT0i5GxcYr6x3xoPB
W/wVEVaMilZ9WKLKELrCeo1YZ/6wpQxdA0VH6mDhdpjbcDRzxPUAguNKpU2L0MWRfH7hAFVwPGDh
AiswwZ4wWVMRH/+ATCHUkslJBROF8s7l/s7gh4K6cxiuTEx1hxJFmUICtIpmjWt77T+gurSUBIsz
M7mVBQ4WDyxU0yg/TsZ0fXhOQFK8c6oi00/2WRrmSx4NgwrhNegyaOit5NzXg1M9pImDtQtE3wj1
xcb1+nuZnGFcS0UEMkkC7f2P3eidsgB6nvsK1GTEhUUFj6rh5bJABm6SAcDc2Y/MJlxHALvXGdr1
d1KJn84ffHKYR0La8wOWNFkPz9espDKl4KzYbu09QTuua7jfbVLvx8JPF5LCudUX3QRNZKLgzSaX
cdEaSFb0XnhOCuE5b1SAF18SexiXwvRcRkhXkjyftyTssumDHoi60UNJjs4GRPRgHVH3/oEole5s
VXxHizXwp7pbqyBoqTyH/b2rhfkWcCs+iIZRoCCiLZkSzGQGvLyEB+oHG2Ha141rzOc17PHO9l9h
ULYHI5WKL4rrBzAeQ71aiuezzz2KpcjDfow3VcCu9MrTzNQMzroeKu39EGJ/tWu0HqVv2fSPBdUW
92unwT01zVqx7niBoDaRQAnz/yDKwnSVqfkDe+P7X25ocZeQucThWcXXdljJLhqfKMlq/xh0U9e3
s4O5VaZui9AkYGlysMl+HuvOGeskCuHxGKG8qnorCWkMg/Fboa1i6WtSInkhJ5jJSJAF5BbRKB6J
0HI5v16pkRvJkuCc8LZMkZCCSL5XOsV4bDLFi3ZB0XnDvkGUW4MA3COztnCIZyeNXB09WtisSIdd
/gBU/Rp1iAhqowl0YlNrSDQI2R9TwVvVy/FxohezJDs3F6YAqMIiJN9Ce1j8/085nySZjStznM9a
JrXvXT68tGnscDElbXK+/VHnhqL2QmKHqjqxarKBStJocISVf/aLfgzxvJT1baBHGqomWSPf3R5s
riwGNIYHA/wznu8fB+vTxLo+byBfUQvEsDGrqeBkXA6pJo8Hv459XCs9k8ZfHvqSvKdz5h0SOw1z
YIFGxj1ZMYuFzGHu87KjkZMmOeMpP7kQAq1JrcwdvLODqsnBG8mLmkK3gm0+dDbCXyirfb29BmLH
Tm9JCiScH3Jdhp5sqLwuEcAoS++cqFFprKUUXYc15nRB9pBLBmIiEtqGm2qoumIhVsyPLCjKHyNP
VYFlN5IRe7LZyrbdaFsau0b7UkSVA4K9l6zHBMNNE8e3bEy3fzBnpPNJtIFIAWy53M+6HuUS14l3
HuAxPQM4dA82DkX6D4S0olUL7Mc+WKNc/Pr9YT8gniIlweBq8nEVgIuUIGsfcK5S79oBZF9A4L7z
Y8d/b9GCqLF1D6PxD2aLHD2ldUYlERc39adNXkS20SCkSumzHlGHq3T7tYrH4lDIXaztogRXZxj/
UrX0ppmDPBAtuNdFkAblJM76p4EzBua+DaRTI2OjdrRT17tXMOVq155cWy9jXiTr2A5KC3GlwVhX
lrWRCjbDWimbcdg5cq5+q0FWe3+QddHDoRPOvsczZxLEtTEnuSvZeHWPq9iKixWDhNRzw3NbmsES
EG7uSFOS0zC1Fs4cV7jDvgTxbere2Ys7BXWW1sIGtiihD1ktXoFxmC9VI+cOlg3tW7zQ4XFPbSEo
MEFckuPgbCEC8NKjeYhhXt7/qyYR4okjL/iNLJXZH1zH+OCBJhUq9Ve8gp7SVx0iencO0Qw708tp
5K+dgzzjiwuuqdzolbLYchc7aBq8yGipvVAk4DqcfEl90EvkJNvgXEdO9b0MK7OgOm/naCUlqJDe
Pr6TZ6wQzNV1+KsOnkM0HadvdBk94NopdPcAiLPYwUtTNryuMhQttRIeQ2FB6HXSPUoTiHu2dbBw
jCf76GN4Ln3uKqwlQJ9PokfoxlVHPxUFRi1K91mKtUmkJCig2LZ/akvfWRhvsouABAkmESRpthLH
+MN85NPpzUfXKlNpjA8DsjEmIjWdar5gpmvLQgjXqn4mKN/6SKyFZr7QLZsbGoAK/TIK2UizTiJW
Pg6Rm9VejEp7In9BpiAJ1prSD98kuvjhGj/0fz1YcQsTnmYDHzNm90LdEgxpIuVlvEpc/ONLe0gQ
7pMHbaV1UUYJNw1f/KxL0fQBirc3SysINkat2l+ipEVKJZd086dZop58e7fN/howkJS+kJOHHDT5
3oaKUZA9mvGhriQfplWfuNu2ibU3KBemusJLThWaSc74LkddqK6w9a7CNW7BY/ik+Xq9kJlMMt+P
xSHRppyLGgIBffJzzLyjbpTIyaFOul+BWbVwBUpUlTLIZqvGw3bTUtFalH0V+aPbSzE55WJo0fUG
+EVYua4fxfi1ySUiZAfJ571m+ko2rIrO+luvMu/b7aE+ukKfIsrHWDQWRG5AlZPa3+UeoCebNm0T
ZYfK8pN7KLuSsQH2FjwPfpRlb1VfZt8H3NXsVwBG9TdN0jJkhqgE7x0kd/RuldeKd5Zq9OWOegyi
Fgv5MDNWgVMWvzqztb41mh8pO25EeXi9/ePn1okbnqwGehcKA5PcOS7Gug2iKj90gzK8VYX3Hg5l
86hRJV6I9bMjGRq5k0yzjDBxuUoo2hZgE7384EmyuhtNz0Lw1C/zbZJ7XbS7Pa2ZnUcIYlYEAvo9
5iRbc6oKcVVNyQ+YjGuor1lJ19+Htel96aRSQSW51ZLXAa5yjv96Yi+V+WfmalMwpKdGoZ+37WR4
TQ6pzZpRfqiLJHxq/MT8Wo1V912RO+3ud2fKQKLiTPdC4K0n15mUla1eDWl78HirbKIa50gpxWiu
1NT4kVeY/yjX47dG9ZaMDERAvdj11A0INBCmuF244ybfs0hb2XIRhUQ6lgYW5XxsvOj16Qsx5Cqu
Y+RGj9TgYPGy06Y12NoOzIDKX3MYoVNv+xq39BTA6Z6+nbSuy7K6673idHtNxU+/nBo3CSUoSCdo
nHCuL7eqWVHSy00jP5SqHJAI1XGxzQJTf5N7nPyQrcqsr1leGqgE00gMV1EZ1//c/gkz06boSWmf
gpCwvJr8hAoZRV+Ve+feI3tCArnLQfWr43gMbWHQkUG5XcVNusTvuv6oHy92G2IZAGsKMpczl9Mo
NDpqoIdM6VEnB+wcPWs1IuK3Z3d9UQklFQ4HnQvoxwTry3HQ2UA7AePmg+9gSvKty3zMkikuZtl7
OTpKvxqCMECF2QkUidaGmta7jsTUW9l2nGb1Xd70gfJy+0ddf3VhISR6VCTA5IVibT4lL2U+OC1q
bu0Bjk2/UmujwDpaj/p7okyqgS7qo19u6HZbnErye63GXOL2D7hefH4ARo28fVgWQAGXP0Cw3NUG
sMdBkT3tH22QtGYlxfr42ycKghjtMWH6TjVo2sqJTYE5za320CJu+D3W4neAzvZWLWhy2zV+Kx33
5v3tqdH+4sdfnim6cuDhqL7RlUMf6XJyQV4j92mq/WFg137Fvi0n4+boNzCMhOaghNPLG4gADdm5
ujdJGBXh1E65Z9i4huapq57tGnwxAsk/pK1OM6THq8BYayCzSPWiqrI2idK78hpmJNp74Bpc9Odx
bNZJwyr8Hy2rDF/lKKSF3Se1cqyBD7lYLPY27Gl/dOOnpGz9/DWyBwdHcARLxXurbt48x0z5U6hM
5a+Ixpa8yLog0N90lKKbJ0pg9l0aDJHyl4Kyv/NrbJUqWveS1qEXGwDJfqBO4SgrWqCluWqVAonj
wITCvUVtsWaTSVl9ql0vf4cS6+SHwsi0H5R6qgFRw7SgvER8UNKNKVpl67zAig6Tnybe531epydy
UOlXikqxg8KUhPa/WJZs5dq1fAKI3/8LP9R50FMsslbsvdreQIocnX0rNwh6IZTcPjh9oJYrHCjK
b3o4RG9Ra4U9HtWug+R8Wxkt0uFl1O8zrFvfJMhqrBfy+TwMadRjBIKXkH8a1d5V9wgnhz38x8Av
tn0vtzHaheCH7nV8hH7EldGh4V5amvSIdHP7GlI5Kr4HndN+dbHNdjelbuTqqrVGb3yiCUgtVFNL
qwMb4UfSivZZ8OoiPRatqbLF0VYv8sK+VwrhX1iECS5nVdD5mHEYQVL+yyIhLVvkqZ+um9B20eZO
LPsvFxbd0kv242kz2d+6zVfkncXHpDtzub9HJFhNcs3yYFPFf/dtLMvptaOCuQqTSjurcKyGtRQm
ev2oxVavumszpRC7tvJGfgIHirAMYqNNjwGlbuCRWjP7+9AftSBcmTxpEAx2tHxcCsTq9bEUv5YX
OCQTAYq9/NmRjVrOIAfVwWoQZIfoDwooUcOMFkfTfHMDq39Bhi3DCalMvlTYIt4h/64c6qi0/zJo
+g2/m7fTdqMBROkJUQpSmsm918Z6mtSqWaI8jtN36OrIDA5SZ2xo5A8LqdO0ByKk2mi5cNExfy4h
WSzOp4iPNTXq7JAaDxxvPhT3Dxy5TK+cn0IC5GuiICte2jyarThLXvy+8HdubBpLtEsR+iZbh24K
IVMUvXg1Ty4eh4dj07oVtnHVYO5R+G8fk7IKtrGWKevbcfiqICAgEcjrAXYhD8eo73LGKvqJpByd
fkhKtXiOoxRKR+tRJ17FmV8o6zb38/PtIa8yGRBOvCtEp+mDQyJ+0qdFjvPUwstULQ664hvPWZhk
94kcSo9qloy/YO4hjR7l0dK+FonKxZrC4YQ/Qg5O3wPbq8l1E7apmjr1oB9xXMEiAJFv868RP1e0
Ts2w/onnd+XtjMCAV05yO/zdhWiMguSv6XXiXSEv3LlX604tE1SlDWWA0wvR9HIRxriuyKos41h5
o3Y/8mDZ1bEubRS1kdZgepd4JeLYTqZPiVygy/jKAvU2Ga81rVIvff1Ytoax5T7ofoaxWiq7Ede+
bCvbVfjs+aidPaZJpC0px119ctpd/6EmRDYJauRydH2o/J6GsX50DQ5xQ8kRi92yO5aGgbg2EqrJ
V93JJHnh0TezyII2DGJDF7XEaQg2IBPYbWOrR5wPnHWiUCZ+j0kUf8a+l8rvIZ3/l9t7+yplNHn+
QAIDbUSHmHL55UQHH8NUyXGVoxUM6rudG+lOQZp+Xw2W9tNMOygMA7YuCPfq6l6n1JcvgLtmvrPz
XzOKaj1vwEm+7nUoIfLblGMZeNk56RvtFWa2tMF9TbqLkl6+j02veMzlrC4WQslV1KKRiK0U7mNQ
hKm5Tc612tQJ/9FRjtFQD9UKC8zxTS0dhJ49FDsXyu/XoZrRoJ/RCmE8kFWTlQYd0mXU35Ujh1VI
r0rZNirkWl355LiblLh2Jzl5+qtA9/y1q0K1u+/VPvzt5b78FZM5621QuWMnK3i/uN7JyExCZm6N
kKkHtx+/IzsLzTjxvHLlOamXLdxXcytODwI5SMx5EcWYrMGQIK2e9qw48DZrXQB7x1JEleQ7YPOA
GG5v7eudRXkcpJgsQCbE7knE8hIzkc3CVI++3EUapuQ2DhVZ4t1jZ2cGm17V65+uFI3BY+xmzZJH
7/VRpmaH8gfGxDxVUBe8PFha6A8ZPpPmURpdXH88pLCHzdAEw5OVWwFge9VYqB/Pjoi5BltW9FGn
SGjb6Bono3Z61NIk38YQxyHcyqnynDuliR+Uqv7+1+R9T4mJG1k05kUQ/XQv6o3i0kzrrGOhxM5R
Gzst2SZS5MoY4tTFwmAzXxNQDa51pHgUbaZq1qYkG7iZW+oxMk3nqdci8xWV8fGgtiPEDTnt8lVt
RMEmA3O/8PS72rWkVhiOmuQ19LKuCjgdzGi1TMbsGGaeXu3kqJfJjKMxzzaWWuBRcXvfXn1HKt/s
WAICWmoyAkCXyyrjMURqIxfMNMo32OQE94YlR8eg0Pz7GD+J311ZKLiEQYe+A29Rbp7L8cwytLwR
m6mjgXzTLi84mWDW6rVPx2urZJFyiiQ/+KbErfZ8e6bXCwuol8of9AHhyTttSTqtZLSGOpRHWmjq
s2yO2lMkJdE6xMYgX90e6+pGZ5bApKEp8NJkF002q58Q2Z1AL4+Nji8OkOnoUHKbr42iTWEN8BZc
qWGxVMWd+ZYO/C7FoWBMM/QKFR5gDZJ6PfbyCSZ966oLpLcSMP9rCyJ+i/XOEqHs+prB1hjumsDu
0kSigHv5NUc/sE1JUuqj5OrxC5r/bvnTlENLYcuaKWW+lRno4btrGMn3KnHD8t6UDdd3qEsFGZ2d
26t+/YU1nkAAinmlIM41/TV4CnG0fHs4lmpm7eREOF16w0/StqV4e12Qs/B25ukqUK68hqaFv6xO
GnAGynj0qCEk96jd8DhvZbfYqx2gz1XaUyXf9FBNt8UIHPZNHklnMAnJ9GFYYQmah99uT/4qZPGL
YACB84B/Ctt08irK9bjV4baNx7yvPXsdmEoVr92AJ9IRByg1XftA3oO156dBvU95edtvt3/A9Z4n
UBK1hMgKqcc0hx4AHiL6FvdHHQeG994GZ7OmixGbd2MRqPouwEW4+8uobW2xmCAu10/pO5cemDdk
JnipfXTztMttSMCqkcLxvKfGMYrxGFt8AuuIgQta+ysJNz6kNpIu86IffZNGzdbzxix8wYkpcl6V
sLQbZ5MjIokAMFOzlIWIPt0sAuBO8Z802xDm41eAq14Mobdu9wR1wtGrhz5FDYIT4mOLdGdnUvek
yFri65Tmew+U2ehS4I1XY2EV2b1U+3WzqokZ49LxnWwZVostQ4JExCBpQKrwctncMXUk/C8xYaSQ
N6w6StgVSJkGazIEo7pjOxjDo6Hg2bnL20FNfvPRKcanuPnxiicdvyKTVHRXFdZFfShsLd+DJnBM
LgOpH3/CXPP2at728c4RUiWoNSpdmt+XTigPG6d2+7Wi5YtwR3FGPu8j8YN4nUCn4zoErTbZR2kc
Sa4vhdpDjNnYXW1RTFz5+EgtXQ+TdxATh8tFp0Rg/YBcTS/duHYGs4pz68GKJZzrcDzrwUQZETyh
OMWjeNsCxTPXaQD4cjWMphusi76ykt+Ll//9DNG7oOIwY3bd0NgugBvaD5GBndEKTQBoCmWBZszK
SQ28XW4HiOvtxqyFBA53lPM/0s6juW1kXcO/CFXIYQtGJcu2JNL2BuUwgxwb+dffp33uwgRVRPmc
5ZSn1ETHL7yBluYizfUyq20CMCyPnamPezedtPLOVAJMQcso3dRZPG4dRbO3SLD17kqY897YkNfp
b1LMgbEon84/ose4q/Nq7DP3USHTT+5gk4/0oYIB5mbahMoxIe/z/CieiheLl/0veYNypsEZIP5D
G4Ggbtk2NnGU7ScS0kdF5Na9GfbFlhvL2kPUEptmmpSjiOK1cOCdbwZ4BSeAPidPwxK5o3HhW6na
eo+k40m9zTBOL30aSUjxmHHyEIoBsxtcbD8ZzaDpK4d78Rr8/mKyXZxIXHJAaxmuY38L3Ydi0yPH
tNo5vZcdpyQwniB2nkUR9Tsq6O7+9gZbIgsQk4Z0Q+eTIILUl9W+XGVcX8JxnqfpSU1DI9lOAMHd
H4YaaK+lZeYZmXbv5X6s9b39WqgpGNCxqehQ0oeJP6JfbL3gx5lln+e5N8dNZoWT5fjT6BThuQWf
iyYhOhJatwE2Nx0wxJjX9OgXEQwCOdQAZD0cpJUUF5UX1B/btOlho7itZjxinFbuJi/Rko3hNd5T
p8aTsnIel0tEIYZWC+kNGkBM1rKpqOr5jEKTpT2EYPp3mkiw39bK4d5O+vkwUN/+3PXWWhnk6urj
w4iYgH5IZvo74hzIH5pKZD91TqJB46004bzSu8Vcd+MkRl69trmhtjSlAihKfjZELT5uojOMfkWV
aXk8+GjJ75N9VXbMFfes9Eac76jzw9d1PFyZPWWet1WpDb29V5RpOFS1M4jjVOBh9U2PKw/Dstv7
9Xdj/M/3RvKkpAAlwhq2So1isV9N3YbHLmr10cOoKtyyyFV4nBOcavwEnSRlC5w1fUgmVQ3vqNtq
b81QcE36kyFC6zSgVqkam9Sjo/ehCbgCavpfpTNvhFp7QeB7UTx2xyKo9eIZ4y4bJQYoDOK1CqPI
3mUa3usb6keR8SkPhtk6jGM/frEqrRvvnKBTVeDX0FsPoZWX/S40EeLctPCunwUhfrQ3Tfx3N20G
M9N3jTkTjV/Ax1ZrGnS5u8Ukrmh98gfFxGW0Y/LQPxpfKzLOtvJpKKbpVrGEgzFjb1h4sZkDSnCf
MhViUBN64fisGUJvdpiAG+Z2wKvP+YpqxPyqRiDXfC3KU/N4ez2uDgRocO7p3ymUR5d68UjgBulE
0G2ixxBjZG1v6X39HNaG8kFgk7e18rwujwSTa1XRRdrG6eOuklsQmgUtX0du1D8OvTGHQy6synt0
jXrelHDo7kRR8o3FNNqfUgzx/rKDwogEfFQu5AVMoLNUbyy8xFBSPfEeu8Jyt4FD2aZDsWNLxLkq
0nwV/TKY9EORbHK6NSTFl5+XorJWigaHEHBvs3ZMrRg0W0Qz2fBnWpsTNTm1dLd1MrXS/dDBh8Np
JzXdxhY8RXmKs5WTfz3h/CKQTrSR5RwsuUMicGl/h0P4VLiN9WPCuvyNFJ1Wu5AOTlrrrLUXrq51
OQVce+gq0zREEPhyCoj2xhjpl/CptIz2QWfYPS3N+N4eRmvl3b0aSoquEGAAg5F13+WV0kX4e0Su
rT82YBo/dHo8flDqJsYhU/wlWJfHijqnVM4lDaYZt4yWezzpOwBN9kPmxbWya0Xt7fo2sGx/sjne
vlK13t2g6Ei/mNH41Ssm5+PtAyvn7eL+JKTirYcADwrEsu3F1kI8pavqJuue1Mixy20mcK14DOsp
n77fHkiXselyJJcHC41OWRNcUrLrMEWlDhty0qGyLzboyTiP4xAhZIIogvFxKpGS8+tJqyKSOPw9
N9gi5Mqed5cauC/izFZetc6umqdc7zVyi6wb8OkzS93y3QQHjhztPds7teTrhW8AaDkFoWf0a8IB
V1ufGfOAQCFt9FsRe7ETtabpKM2G4onqSHvfCUd7btJYuw9Qu/i3a5Q1jM474/G4sRk9bhqaqIsX
TutBpGt2JJ66fi43mRnk33mp9An72PxjXpX2yhV+tf2pREM7kJAkBw7m0lhAKDjGE47iBzHX072I
7YC3xk7n72R+3evtTXH1XMixeC5A9HG26ZxenmpwMB7qM277pNaN/qQlMK7RMg8eNFTb9qKzYANE
47SSyFwNSjsadSOgPlzbjLlIogac4QccdtWn0IE763VWurP1IT1oqDjFEuLjbPq0TFcU3K4OmhyV
qA2LGEpLNKcvPzWYSh0/51Z9qrQZRKFixdNXUIbRSqXkavVAThETsVvAE0o3isthKnpkpqFY2pPT
uJhM6YWZPxC/2p/0wdF2t1fvamcyltyQnGa+ihre5VimSnwZYzz7NMZmcc8Z0PeJdD61Yk+x/MAu
qtPtAd/7OFkz1NH4Ay+5jC4qNaYOlvT4Hk/CU312L4bQM0CrO0EEsLZPfuODL24sUnpeAp54JghE
5OKkT25Rp85kpR/mIDTdbdKEsb0dUbag3at1EdWl2vB8L7GaU1lhiAcACG/ucK5tyy89NTkoVBvV
jR6O7WcDpFK1ye14fFZrVFx96myO8q2n0it8Myir7KcYc7bi1DhZ/43ADc2KfdYh57Dpsy4/Deng
fm5GgxhRzSfw/1gtx9UZUKwy6/vb8/yb83T55bBi2RaSR8JsL0UlgiYawTOE2pOd2qrwyCEavKE2
NukaHltG5MYP1uCZz9TaQrwPw9D8mBgVFuOJSexPh1Tk3T2iTpV+l8ajS6kpsZzRh/4ssp0jKF9v
3FrX01M55HlU7Bq66MNjnvUjxtpTWEP0l8KuZfe5FEzfVyJhLd4Goh2VldtuWX+XHT8ULdB8oAlH
N+X3v/8ROlJlzkGtpMmbCMW8M7MYpJkZCWxyg6DBLxlBLvE4VXUV+EmVjrYPxbnBJNcWf0ll+f1L
pKESSAIuen7N5XGC7F+h+jUmb0an2uk26oLsMMRzdNCqufni9ZMBx1Q0a31unT/7x1ozrNS+QsgZ
1DEyMUsVLtE2cx+PTvaWFnH1jPdRCl1EzY27ZijnxA8UU4n9KOpxQTLxHD40buU8uU4Hq4bQod4V
U5THK2mdtrha5I+i/U4rQsZFRJiLaywJPJgHYVW9VTmmh35IgXnrCKNDoQxmoPCjunPw1Vbw29pW
xdTUR5zF9XSXZaXy6o518qvGJ/dnrrQFsQBlHHOjZ1F3EPQ/Vzr0S5wpv5UCJM8luwhJDdCml+uG
hbMlkCaYXqjo1AWm2hBmgRHHfeY7hJCD34OUgPIcZFSqysG1lM3gWdm/Zq/kX1gbMT1QqihPlAv0
NRTD9TwSoJM4SBgsNBFzcYWhQUXzsvPGFyzDxUMwk3npwkJcqS6q/M5iRtc6SO+OaEgPYzQ0MKqQ
//7neTI90RdKN75kcQDdJu2i4BFrNDRx8jIuYr9Cf3Nc2S7vjyndrNCJAUSwSP+6tCckdMbxJUZS
4jN3+fSFDHk4a1OabGUL9d/b96P8e5dHhqzAhYdMEEHovOzTSJ5yyzqOL+i+34eiECXNomx6Q3xH
qbeeoWCZHXjiY92sks7eG5o3SSYNsh65zIPsMcfHqhHTS1Gl4ti5EH+k7cjPslLFPu0s807tQ/cN
kk/7dvujF4/v720OchnKjg6BkijjcmHtXAtctCjZ5vmcfjIH0gYQz5q2VULdWLmU3hkLgptFtZd6
9zUbNaxqb8rNaX5JO018kRJHD4GjtN3WnJHvWYkH39k9DAaPCjQVAh1LCT4oICgfa970klZuB27M
FY12l+ddh+0bEj9PKLV6a3WSd8eExUIRHz06bo3LyRxaQFxj3/KBofVzbNyh2rjC9JR9mTamTntG
VO32r9cPJy2YQVR3CdaW0ZpGNxlkb8Nnxm3zUunlM/qWximbph+3B1rE13KjXAy0OI1u8zs0nacX
rud4g7l4svGaSd80Xe68BYMbHmsrsX7eHvRqQgE3AGmxEX+gFkmT8HJCrTqb3Qzs8CvOoFZDoWxA
qBOtXRTsYoIrYhcg/cHx9qC/oRZ/XgRobFCbl1c/OFpgvYv8RdQImmWOU70loyR9tXNHGXj0gBT7
tMzzj2WdZvpdqCf6sY40oezJqTT1rtD1zjsgdSPq+1k7OyS15zCanY8m6JS9znv/WA/6pm6tTeb0
Q0Ys7UTdJh/tST1MtQEufVYsBYZniHbkpqMDGL2EZjAewfTXzYZssbB9dDZCmK+ohHw0QhrHxxK9
x1MfZ5TxeXQGJCfJvn8N0RjO34tkrH6V/eQ+jnoPPHMYkkgc6kp305VJW1azKGGBC6Ksiq0CNyjl
wsulMqveQTXXrt4arNazfRQmBqLn7TQGB63pu9yvKkvptokx9z/G1s5PSmYNjh+llt4em6lAF+v2
Mi73Dih6JJ8oY5PO4PmzrB6qVRUJB7WhNw38pIn+Z+nutQA1HD/AAT7d5qIZVg7jlRyQHJOGIRUm
A7QkYkeXkxCO3lAPZdm/DYXWDX48TXkHH9vMik01zNA4HC3tf6FLnbmb2hUkq8jEj/u56s3uOGpz
CZkbJRmxWlBn3MsdDToMIC+HiKv+SkRlrIbWxjGlenPaPn8K5y44UnANZ/mgraJN3pl4SdTlFYV8
JOspl5MA/tkWQaWIN9OKjB9B0Lk/zRBp0q1o2wGXMccd8pXdt7ycmHcyR+abCgA4giXIUBgtZFGn
7t6U3Jg3jVfUJ9oL6h765vCz4UYsHzIbL7cVczh5511MK7w6tHgkgAHODAfg8ktzEVs26mnKq5F4
uTjore08G50rvmrQXkw/59LnukJV5QF31XJtUX9TnS6HZ2OTp1O4wtiQDu7l8E0Qlyxf77ziEEOK
ao1uNn6dE5pzWwucQvtG2a94QM/PYsuVwZurUUM4TrCJSV/NNv2eh0bsHQaTW/YwWZF4cackm7ap
jkvIbjZ7wDHwuEx8pnkaEj8cm8LezKJzm6MZ1KMykDt4YhgPEcmCbu2CSnSKj13Z0G3HisLv3ulU
782dYtLmOSia2G9oIewUs4/SQ1qyE/zI7upuN4SBHhyqLFbap3HE1OxZy1XvH9I4t/pnSKbJfJkE
ZMpPlphMxu1hZamur5Zp2DzZWBO5v/7y9mD/QqawAUzJesGSeRurnVO7c+i9apB+2nvHVMLXZizy
h4qOl73zGjbKyoV1tYmlUCoZhwXSXSJ2lhkHimFlENfl24i6ku23SWQ+t1ORdbuchLzytcDArEUL
tfJvrbd5Ybm0ALyDcUYBcimW0lnBrClBX7zx6g2clArx0lbvnul/qB9QmKX2nwViTZfvSqlQEnKh
FsDKlRAAwBaX+9dJBQ8xr9/bSECINZbQrLM3Q2rE/QDk+1539KGnpEAlZEwU9cGtZih3HUih6B6k
mx3fe245VShuxe33HEvPteBquSIggDyJNuVywZ7mCj2MgJhaGmOpvHUpEp++U+jV96SLm3IXTOb4
fUR1+aWePFdZeUeWgfLvcelFENKBWyS0u5yYqOkpUo9FeFKsoHpTkd7YAkRyP8V9VO5u7/OrSsl/
xpJQcBDaFBkXMSsK5G5Va4ry1oyYpLSirb73AZRCPETApGt1bOxyN/eQyMkoa92RG9h3reWINa7H
8i6VvwNiJ3kIqDTe7MXuT01gmIk3Bm9TD0SOZm82f8lEXuzKahgaH5k5M94UYTfrjzluJmveX8tH
i7cKXJOOuAnVMaQRFlf5rLlp5QRNcoL4qWK+Oajdpi8RU08GB/1sT1eClZm//mA5onSkZWsx+4sP
DlFjtRUvSk9BPXT3ZmpV2yEfhg955ip0hgxeZzW0oW62tKYPt1ddfs2fL4f8WiquyAATqJGwLLI+
6cAztFmbnuowUw+qGNRH6T+5d802sXy1GfpdmxjWs+OUNJo1zPNuj3+9wflusnpCbJLBK4RFGk2w
Sqc+PUEaHB7A2jkHq7CgYnSmsvZMvjfPsuVHckQUiB3u5WES+ArEAXq9p3Guin0fScStg1iGYjfp
oei1+SuwmWmntFm6loNe3x/SZgV8AT4g4EmWS9zVNPng3qcnqaWyzwHpvahRV+9qA7DTjNjYOUCQ
en97bt/ZyajnQJZzHAsc49JQahzzrFNwuzyZqaZVvjea4BDAE9ZgX+MkHX3NHLVoZUHf+VKZ2APY
sCUtbVnlVDRDvu5lfsq92L5vu7l9ZWfNRLNpbJPyGPaXdlbClVHf2UYU8QEFSWQQWOPFoU1aL5g7
Yy5OEInv8WcNjc1AdWWnD8EQrRzXd46MZClRnQG0eg0KSgErk6da+akMgv5bHozeTjMjZTukSXUX
Ufd+qKhLfQ3dSnvCHnFtVd8fXvJKwF+Qmi4yCyY/VOrWZlVBjIwwdxq38N2yoYqbd6XzuZ76zo+g
gljbiIR1W6ttsmbh9d4iS2AmLyE+MDR8L09SG49UqxEIPgUIrpz4P8Q2dRrPB4hUIrGA0LI/KqVY
IdS8c34N4BGyOwuOjS12OWqVI18zVHFxQpAwPNoeSva7olHFoayEHW5GyUhTC2+INjUJ1t+fJSlB
RQwAkP9KxoKMNUk5rMXJmTRF3QxlMYbbQoz/BK7wsh0GSgCobw95lUhTaYEtRXuK3QQlbplUAPFE
xCI2knOFOWBHaRld5kOM1c6utVzC/JI+08cw1JQPY0+kcCCAtu7pC4LNZPsk2UqOcx0gyN/z20MD
ZUjCqsVboVvR1DdtFJ+nIDTyu6oc+uAAip7KiGdW8byJyIPGHeTb2NmpY5tU2yYc+eUx1bA1mf2r
Y8AtirC/DFSQqqEgfbkZYJgHbg9ghDgR9i0qhs5jNGDkeOiScRoPLQAvcSgaNFUwc9YTAK2O8l/9
BqrBAMN5wGnKXv4GY8r6RMvy+NwIpP4H9g5c9jj7nqb99wE7rbfYyBNgC0E041OWrtkmX51CpoCO
luzO0qIFsnQ5fDlUQ2llSXguQOntOC/SmJQa0LZvW++r1in1o05RfiUkvSptQPeilyRjBtrP0uB9
MWzdI42aNAoujVG6LScaPZsYMYVDhtfAW25io1O4QAvCSG0fzaZMju2Ujp/dUB2eBzbmSi35vY2A
EK0s1fOLeHEuf85IQtIUsxOejbHXej8qDG07TuWs7o0CQV4jn5zHMEibY4nqwJZzu6ZseXUtMR+y
NyHbROSHy+Rbs0bEtew5Oqd2HL4WiACeFK8wHzPHzN5shNn0bRzX2c9xTofT7Svi6oVnaCS2aJbD
LCKOW5zIWZ/mDJev8KyNojy2hSlYCYl8qOPp3uqrNfPod3Yc6Sg9K2qi4HyWKYIxAwzWEO8+E2EN
L52ataRiurqxY0vFkjMwP0Yhu+GvP5K9DfNeZofUNuT8/9FxSt20HcdBT85e59jP0AK5VmrNfplU
8dzMyprM8HvfKJ0JZDSBaM6SmDaRGtiCsuA5UUKw2SqKGjpVhw6l6t7b2CFutAhheSuX61UAA8mE
t1yqSMJtvHrVlWqIkXF203MBwHevFpG3N7pZPWgBKMS/LC9wgKnHyUAUTI7MaS8n1OwEV2peKafe
iTMfu+HupdKQPu3nxDkKSBYktWr06fYqvnNKJBOMFiWRoWyCXw46R7ZiqH2unJQOWjVs5iQ9G0Ph
bMMMMRiidaPfFEWpPziJ7aw83u+8pBJ8RLMSly+K08uGHo4S4PstOziF5ZAWvu72Jq6+WaNHm0po
wTebFGAbZVYGBJf4td1UZe5Shh0nOpxtNhxuz8XVYlMhpCdPfssiyAj9ci4iAsepao3oZAtFvbMn
y018KCWqu81agAcry311ScjR2FckIHJfL5XrGsBsqejU6OQqsbcL+hwV6SC97wppsRahUfVy++vW
xlu8igGyT+3Yi+jUhWn8z+wEAqGkuh/yzdTZP7BLgWP/9yMCnCWTJGMnMlnsLTVPqrARZnSK6+p7
iO7Tvm+d9FUkocoHFvGXvx9O9vYspEkp7y87bTSFk4RyY3JSWxF/NhsPrU4nbPa4tnvuhoDQTe5u
j3i9YUgf0frggZPNFWtxz8d2OFCGq5KTreIhVXu9pvvgr2e/r3J1bTavLkBQc3CQmE6p7AJW8HJ3
unlBTRJBlZObcNcpidIGyGM5bbUdm3zC5cYJjDvcDES2v/2V1xuHgWV7UZIzOfCLl1yb9NQSthWf
ohH1hc1UeehOKGacarseGNXboGlztTKzV9eS/FjaidBvOCBXQGcV6AbKxF16atu2RJ0IETnfQqzr
g6OM7it+59OvwGhybWNmUdqv3APXETVVLjq2EmAurWaX73fZovmlpEZ6IrgJviH7mn4CL2WEByUP
rB8luNNkS3ld/2g4Ebk7+ufjTi9EvfI73tleYKNQmNJ52cFLLALJIIi6HKBrcqIxNfe7JrHScIee
60STTnFeb6/yVbwmv/k3QJhQQr0qMTc8psKrlPTEewCm1ytG8aOZqNu61K32sUfJwC+NtvpWIIZN
mwApn9PtX/DOPiN3/h2wU1rFT/Jyg+dxNLvpTM0p0btO/1TNVXRIQ1pDGyDK4V7F5H7NYuW9j5bK
QWA2OVdXbTcsu3XU26z0NNddI7Y1VBos4tyqfFGQKDy6DQpR4eS0HWpnRtjyGgTRCo7pnWNNM5ta
IlAhZESXYWo2pqA2cyU71QF1ar/SHLyWGqX/qVJW9nY0Iwb3jCdjuXKqZe3+osLIev9HhFCFKUUX
5XK206YkgGuC7JSbSSJ2SdHr07HuzHxlVd/5PlquZCaUI6jcLq8tu/M6yP1hcfJi1NEgUed3WuEq
G+H27ivTET7j8bgmLnadDIGsYx+T/sGUovQkF/6P4LTWRligQZKf7Dkbw+9pYFbZoQ/1jgKUgvMh
oWRjblWe9e4H6njDTFOsKbBl1PruTox1O++UekjWkqJ3TjRiVQA16IeSGy2jLbsEYJ97QX7SjDqK
dtWoOz5tEbd/mIyiGVci9HdGg5kFLYfpdxlw8TyVJlCHrmJFy0h09acwqx3Hp+bppL+sQDfjlTv7
veFI/olkXDgNqCpczjk9saZUGxB1dtv26V4xyLE21LvEvwpmpF9vXxbvbF/mD/QQOB4Q80vFBE10
qYLQcHnKM8uYD1HQFeN9kBTp2+1x3v0ozABI5tGn4ZhefpSS6GXC1VCepiqtvmqe4vixIeiSl1q/
cgO/8+YhKUf9BmYIbljLzSGGAmVMuylOtjt3/cbU6v5hjnPtmM0ZubuwtddBL5J9Nhvd36mWETGR
rIJDpcNI/RJezOVXFnqOaIoxFSe1zm3VN+2G/Z8GzgGAd/zStfgR3J7Wd24Fbju5S4h+ac4vBhwn
wKGoI5YnRw31zx7O7ltBFnYM5yx9ioKqxoxcc4By3h72nSdGqtWDNSG950aSq/3HtaC1dRtPRl2d
Cn2qN3bZ4Z1ipOXWmETs28q8llFcjcd6OhAPaC/g7cx/XI6XTaGg5JJpJ5PW8EOplwJwC5xqx8+o
km7w/tXW+oVXG5ZR5FmnBEXRBs7W5ZBI8FNmt2v9FM5hso+ySTynUZtDkh8FYOrb83kdKbFzaNqA
ijSgD4IuuhwtM9oSmLemnxKcH1+QHRg+uoOtOPs8B4K0GdIKUfZe05K9linZo2ZjrwxaYPjb7ST7
klwFVMCIH65luGk75rxCxqknczsirz6eLcU2fG7W4s4V1kGd3KRZ+3j5cRdPqBwVOCjnhaa8sVSP
LrKhnMLU1JEM6bIzFpfJAdkO52M3CT0FjDHWP9TRGP0RYe5zUTXJdkTk+clVA2sTQFdo/QnE/z+3
l+R6y0k/O8D1UueSSsliRcoUnTi1s4yTAuH2Rw+BK9ja6K7qO6KdMD82cQP44/aY13uOMWHUoREA
ukxftnlakvWkHG3jVBWu8z0py/xDPaS4T5jRGi3r6t5nzqno0QcGeYgeweIE630yywfUPMFZMNsN
rphFtm0GZU30/OqCYhxZu+VKJDhEFeZyY4dup5r1BFdZzbLqkba++Q3tg8YXoSZ+WVaUZn4Hs3vl
CXhv8SBZgoUC0ACrdHFf2Mo0lim/6NR2aopzgtWnAUFn0/f0150vY+fNxcoufm/t6DHj4AWnCKz6
YsimrWljhI1xgoZgPiqhY9aHbBibTV32brtSFL5ePTomfBhRApfTlYFC2dI6x5TNODWxoSsfnAbc
2a5thGr/vL0jr95SsibAGawgrRrTXiJEgZEDmJkt6xTDSMRYr5X5uIfm2ueIu2xfuJFubwcDlseI
1km2uz369eZhdO5FbNZlJLRUSaFqiBJxZ1unKtbGg1Cq7NgMNW6CxdxsQwFgxffsqd7fHvV681yO
ql9u2SyF4JTpCqOqU/8SzV5xV6LiBS9Dt/5N6mnNbfu9OSaK5bolTMf7Y/GGN62WDJpd2id0b7Id
dhbRjlJi7Nc2LE1tUGpUfbG4Fl7c/RdfyrdSHIALzWMnt9kfz3jSh9U8drN9ClULYlNmqvEmKmbR
7EqvE5+jCYr0yjF5b3JlZ4taHeHtVYm9Hx0vDpvMPqHpbR6hAQY7syuA4QMptMHHwrL9cXs539tE
NBlVIkK6e5yby49UJiCK6ZxZp7ay3XMPrSvfj3Hd6Zsk1Ftrhx8dTd1W9CFz/t8MzbCgJjX2v/xp
f8zvyBfVFvoqJ9D4MMKKoPmI2Azdw6bRxJ0SseYhGH33eHtYedVcvKcQHCi3yGKTy8FdqjphvoqB
Xhvl574O1aOljqjzq235j0tLrfWzLLdIHQdna2sFHvJYqN8e/mo/AyKkDo2QLVYe0A8XX9312ImN
o1KduzjU/ckU7VmLtQ5xczybqj433rRmMh6cvIlWRpZ/efHhQH/B5NLaYMKXQgNGOVrCUYb6nIRJ
sTGEZu7qoS8PBuLzd+ZchfdxnjXb25/7zmyDbAIbhKARUNtlu6GuKhfSnWjOWLMM56YM60cLnbtD
3NMU9rJY29lGVO2acao/m0OrrJzh69CR7rnsDtKrBNLFsl9usqoILa9IjeZszx1M+9ZRvH9sULnz
s2pII1iHYCn3Q9tSBKFLXBRH5PpS+y6dAmXlvr56A/kp0iRBVuQNrpXFTVaNqckCpOIMYwqxAZSb
MYuZ4u+JNlgrL+BvIZzLtWYsmgvAyqjrAVu8/OwQR0VK72ZzzpKo8jYhYe3LNDidtisMvIabqVPC
HcFssGvzJCp8W5spl9eqkOWnKIYaaY5KIjapnVG65+6DWjIrWRjDxlecj0ZkKcF+woEAq+IqaSXT
upxjvx+Srt24OdTaTVSm8wuqJ8mn2zvqehsTf6POIdu+sky9uLHmrBzqVgTirGettZ2lEEhqe802
jpTmru2qD8R11d8pYgBpossLc1PjkUeLegkLBBIJENMJ27OZ5Q7f2o37caSXNM+N2Klu9fe1YTmg
ROpLzgKYcrmX/rgbwRZ5TWD17dnqdPNcCZqPXP7KPnRU5Z6CIWCXvquTnZbMRb6JpJigjzTM57+e
ar6YNqhsBkir18tf0fciKEe16s7gmqJnfunXLovDA+JP+U5FF/UYtPoamOv6fqRgBaiD+xkZUtQY
LsfErhnu2Gh25wyNnnhTcqbBkFiN4Xf4hN8PTu4eDD1FhJ2a05fb3/ub5rY4NlJ6FbKPxK9ROlgM
rlcCUnefnalOR29DquZHd2w61JGLsIAuXItpX4YjhhttHg2Po+Y135Bqif5Vmqrv7zqhdfDmeqX8
NYyQwZMgyPadVZZIKnehb1Qfo3KvKrp3TOD1HeIOqPfKo3p931KvImEBPM4Vz6V3+QXppOKskMXZ
2Uqn5GsLN+uxzaoIb7Yy7XdKpmVbraOxACc48uvZ0O9uT+FVBINoOBhy9Cx+A8mXrA+kB3FEU8v8
XLlG9LEe1OhDpGj1Xa63HkBWNP1uj/fbsGmxZFKux2HBMGfTl0vWZSmCjK5WnGmiN49Cd9IjCiQ9
+qqolPkKEiLPnhdGr7Xu5J0f9JOqbArXij6l0FY/ZLojXqa5GTt/SEzoxrNTnyjVz1uw9942s+x2
C2BR+UQPM+38UmQdVizWHBwbQ89fDBhiG2fCCNnPDd63GBOTxzSNyKRWPlM+DsvPlMIWXHqyW7XM
SEfFMxpkqvOzBw7ZRlRgcoZtZTdl4beWGL6BlfLuvC41W58+nRHumnZOq7vRjgtjPyWR227yvop/
iLlSvnhzZDZ7iGnoGY4VNQ8JlJliP+OY3QPXqcGQ6WiQVXpWKJvbX7K4vhHbA4NLJ4DGN3BcsqfL
DWoj5dhUSqSfjZfw6HxWX6Y7b2VPLM7A1RCLh7YMLYtfnuhnnVfoUWt9BUm/n+Fr+6avXJCLy+pq
JP3yY2jORY7aMJL2nN7blW/trKeI+/l/nLPFa647tJzLgTkLnoptskWR/k77+L8tyyLZiSlzBEoQ
62dguhtzG/jRbjUWW1v6xXMS60FsVDWfUX+vP9SHfbyzU797wy3J/hUrfvwFe7KtctfWvrWmKKov
zs/VSsl7648HNY+VOm0Hvi8JD415FDgp5B9VwWlRrHsa6mpmfbBc5C/uYEch4FITDN1BNpnFnt+8
Hayda78ivSVMZ+VoL8LCq18mZ+2PX6YKJUyykT0UOT/y4ZMovnbNy+3FffdA6HQyAMiBoV3WwfWo
04e4ZIgg9V/ze+2b9y3chvs1Q4F31/ePYRanAcHqGCIDw5T/cgn/nL4od9Ph9pesDbE4CYoNcoYm
uX5GpHgnt+nkVysZy9oQi5PQGoquzZkc4r56DO/1u/puTXl0CUn6z5r/MVOLk4CTSkVVijG058Lz
+0dspabab35UDfW+TfpL/fG/Tdti94vQU5UWbh4rMz8oJ+Me997j7SGWNK6rb5Lz+sc+dlItqpSE
bwq+VY/6ofxmfxwSf7zvm317it7M2W+/RCtx+dpayfv5jzHbtBybKGbMCTOss11vlWrjvdpvtz9t
bRR5vP4YpajoaZKq6udhNx7/s+mMvwub/n/ypCwdMB9aGYt9TSV6zkWZ6menuS+VF9d8segWG8PX
21+yiM6uhlnsbRWSeJbMDFNFO886JOk9tnmxebg9ytX21kkFQDRy00hx3Suf6NZpurGB9/HVEy7J
pYbM5qfA1af+QLsvMvdlUYKHdtw0PiqjyIptWobtvzHqCNomhKb9/fbvWX41mE36VCY1RJlXXNGC
J+rMaPsG2lc3RZspVcfiuVEqZWvpNVmFM48r8YecxT9iNYkRpRNHSQ1YGoj5ZYt1nhN+TupF31AG
hXIeJHHWbZzA+UuzXcahxQ9WC2QjARWNsct92Y0BlRxTD772QnfraEO7t1PvO7w+XW3jVLQBd387
kZhb0wBDTvA/LZjLAbMQRgLlyeqbUefWhnNXqBsXCIvvWHPrUweompURl0dPh3MhASQsHb1NgFqX
I7YJtk5zbMTfha7ED3OUxs+YjwRPlje7z3M5l0iRB/9H2Xk0x60za/gXsYo5bMkJCpZGkmVZ9oZl
yz4kwRzA9OvvQ32L6+GoZkrlU66zMgYg0Gh0v+ESHPfk+6F/jdMUi8rrG1zW6jDmRqaOytxEv0LU
Urb1aJf7SIhLrLAlxh/tEnD7JMGsKFUMcH2rLFWpXGeI8YT71Si1VwXT2JdfvcaKzP2sDPnu/Jc7
nRLEGSAa70VlZDRWg6HqhPpmrue/KrzpvjS8+B+L2rq0cOt0mMVaoKaLXztULIpdx19LxcyoXVAY
3xas3r5SbOsOlLF25Uxmt+kTexKBGaVFkAl0jM9PcF3oAyNsLgRtcJmUDk6FXiyVzoQSo45Tx1wJ
fomdUfPLQSPZvCswH7R9zW2SpOHNqyXFM+K7he7hhBilyt+UNvml5sE7MP3o86IGAHwSZicQBNRk
VzuXqxDz+syMXjpFEVIEYdo6xd6SXR895nPkOLcNkH1tQ9WpaYPItEkEVJOd97UxsL/4ayqtnMKg
BSWYYhMSF5Vd+17W2u1NjspTtSkcDRUHBNWSobiijiyQ5D6/pieHj6faUqGm9c7eYU2PP2edeeVU
DKkJF9dW7imaJNNtP+nhd3MMtXE3WJn2Rx0Utb4EoPhgYJDpC3Ri8cHR1pXShuYIGq25+63SWDkA
lCGGKIZzoxSJcR3Odn1nlk594QpePsjxB+PQ0+tlyrxM6cAczzaEZJ7NVRt+i9vYijYN4ujZNmkA
jFzNsnMd+pWGNl0nea8WO7pduIvqtObtC4t+eoaolENpAvHAkUSH9/hn9Ms7DE0O5Zs9o1l3Lzs1
ajZD09rGddzVXr2ZafKV22GwKmcbqWalPJ7/6idxiaXEfOid6EGnxFqtgyoqEw0xvXyZ0ykZAr0W
47iz6nDCtUViHXohMp0Mx1oDoWOHAW3W6BEfz9eNGkdEhpO+gD/KcI9siwhpXFFhFZuy7hfCxMnq
wgGAaEGKRRmeEtnqiQJcoImsWCrfYJFOj5k0ZFBlRrGv0mjwoefKzZSJcYNrqHvhmXcaoKA+EPL/
90eDxHg80bHA2acxs+bFiBvlvsk9THR74d2Xk7RgtKfmrZHm+qMWmvE93pb/6VqX789/2pNzxZUG
5wOuGqVNCFzLLfFPIutZaIIrUU06zm0jECDO+i2C/obw2U7FjVlHPxBZu0TAWK856CuKyJTryYQW
/ZnVF7bMYckppPWCWEbx0EayfIThbvaPqOLM/w2609mb3JprcQ9VDo/l83M+GR3teJSPl/FZe1SJ
judc2FWd9u4wvuD/5n4Js6SQv9tK97IAcmWj+qWqj/meC2rYl1PWXqLbnHz2904PFyLsE/4mpTge
P+wjanB2Mr0MPI+0IBa6e1OkrkxvjD4bex+0wnRftHr1VdStDdZ+Sn4bZThaF8Lbcmz/DW/L73DR
iwBvvoDS1tJ9qMYO3iRr9aVuO8yu6T1XzX7Q4cFcd14UoRol8+oCZ/d0TOTdIK8yLOByYsrx3KEo
q41CN+bFE5G76czeO8y19+bmqbLpQ87e+U+93t7A2GECIojIswN3xzUrNLW6WW/bqnkRc0Llr++G
u7lN5p1CAVjHt1kn+Yel+uf8qMsHPF5YqBmkb0hn8M5gaY8nGaWWUQFJs17owUhjM42W+G6Zk3FJ
wOCjcRZxavA6GnM8Aa7LAQPSxEPUbe6V5GYO0cdEG75pzAsnZh2R6U3TsCUYL435pbB+PKEWEyYD
S2vtJUrH1k+1kNvGxTU8VsN0e37tTg8nQy3oNgCaQJadVTj2pCjMsBXai1UY5RdjbpxbOZihn1ps
UTVVxaaLy/l3hi3Jhb1yujXpwkIzWQwp+WZrWInWek7WSl0FYhA5O0yFHPWmJuVw/RpPw2ecvruf
5+f6wYg2/RgABwAZgVqslhXqmZpC84penDhtd4i+dTtPK7ytO8Wq7zj1fKEHfHIa6Py6bBO+ooek
yrrzjUVtn2POMb+IUs/2dHyNoBjmOFA5I9c4gNvbqpSv5+d4skehakKTX/SoHHST1squWp8WsQsh
9yUtPeWQZgbeFtjOX9g1H46y9PUXAscCZD7eoGHkpLiJd/OLp43dZqoz02/TeLwQMPnp65NNqYCz
YND05dl7IgBo9QWSf3gBfQuVRkGkspmUamMb6P79Hm1soOCXoS1ZWr4h+9oTvoFLffE645GMZq5Q
Jk38mULRTlf2kLlRQKyNc4SGC9rJQabkuvebZogzpYhzzF34angCQ+kA85cBNQUEHqQiwNPa9hxg
5xnmh9YopQjxzms7lHqrWFLqEotuUDAA8bRS2EJdPY3B6DhVfhtVYW4VSByD7yj3bcsmiQNa9YZN
vd3Fl+B6mmUdt34Ij9ztA73JFw16I0PDz7qSwKYVZ4OwOWxbFHkLOwXVb8jEoskPJ+qLJwZvvM9o
5aKfl+ZirNOtVbdueut0YVy+JmDay69F7cSJuIYEYoI5GWw1THDsKsYJO/tK00OsAGPZ5LXi63qV
AVjVjLLntaN0NooWg1XX19Q2NPF9FvrS6wK0zdvVn4cKvQPeS5RIrnLVmuYDkICu2fO2c9P/VIOU
o+KtWffKIbQmSeGzAYmwa0YtSd5C1DKLbQIDVKMRS8uPf2nkG94M3CAhplODLf4rxy5Vd3WcDUOA
aV5vvxiz19Q+zcF3iBQc8wcX05fuiw6JNan91qhkGvmZgVDY1hQdftG+g31odt9pYZYhiiFpyV5l
aeIoV1FkdD3swSzKfyBjpKlbD2VJ6yFtJOx9LD2ieNHVzjUcT1SHljiql2NRRtearpR/MxSrY7+s
9THZhpkxWDsrwp1p73mFom4mvR3br9WgtMV+IteN9xWV+ek6tsn3NtVohGLTF3HUbhxXicwAlZRs
uJWR0Zh71au8IWhqENcbM+yr5kYswtpfU8SI3NcpnLxmRskQN4/tqGRlFCTo/Fn7pFZRjI4s2+13
5GNzGlhuq2MRhYNJ70/828mm19QxSgMvEdgwosJdDs7k6/aA4i2bPVVxdavtWkFOIvS66UGJFWW+
oScVdYehx6jjR6+3prUfQtfpvs19ZuS3yBaNg59n6TD/ioRm5tuoq2RekNS1SLv7lN9a9Tk2azRQ
gPnGtrs1nQrrjbIrTWNn26OT3ylNb1oUJmwouKYftVaLuKiZTeBqfFeaSegbqJ41z/wEFxdonq3Z
lah7T91KQCH5U9kpc/W35rGfXkv+XethcrV6kUVwrUnzB7T5E19n+5X+UM8mKmpV6lhTEaiZ1rQ/
JkFWnG/4dEbiIDLqlNV9ZcZON/mILPfhz5qflEe+Yk5JaOHhYSbe76EuwvGX2Y9jGPsRnLFplxcE
gjuRhngqt7hquHZQVli5jnwWfIef3TwW1haSiyANSopIzHjZOZbkZgXopmhXfR81xZ/CtMqku4J3
znpsdMw55Z9Zk26yLWIn8n6fvy9O7kTsbtAuQLVwQUUBuT6O5ExGJImR4f2RtYXrGyr+BkHWNOOd
nSUEHLWokgvX4nLN/puuAenWSYTpPyPkzNZdpWtTY0xD3Sj5D+GhahaUFHDTnVQSY3yzR6Bk/52f
4TrDMZe8EFIGSTf66zjsHc+wEEB8vCZtfoh48LxAhlUT/01Ho3Bv06Yn5uipcDC97ea5a/exbo3a
j/O/4GTCAIRBsEIhfgfAucst98+jD5m1qiLwZN8rzUjBnhnxn1F120fdrLF2+/RYiz7vIoWJCCwQ
1uOxjLbzBuzCxHeZoSZQVtaob6hMdyhz5LV7ySvtZG2NpUpLuQ9YIWOuqWA6WnH2SND9rsFhHAMv
bL2nIba6hwFls72hFPoP0txU31ROVn4/P9OTHgeYZCoJQPdVHNJ4cqymmpiW0nlkid+neAifKxuh
umzXRmMFhzjBU1Vus8U/NVC4Qt/KZopw+ALpmAMm0mGOaI8I5SrjBSGJ99bC0e42FiIQywGjgO22
XpI2T7SojBr1JRnS3kj2sVWoYQHghczkgZg14hjaTdQYqOgIsC7INcWN+xoVTl4GddtnqJ23oYqJ
WuDVBWrOlAULG81WwG8TnfBBzT57HnkTU9dfaBZg2KHPHG8ZqLBThOqC/jq2Wmnvc6dO9auh8siE
yJDiSy+Ok/c4uSloNsyPcWvBXM5aNtU/xyGp2YnJZKmvuZhN454CvD5ucLxqq10y1jlQ8iEiPOx1
XemE5juEoOghqqzB2DUW8hT78/voZA+DKydZhooHJnT5Scc/Z6xVPepMJ3lt2xCD7wxhts4t+70l
kNXS57jfhTMmg6OSFhe6VOvYC9sEfXv+W+zU+X/jeGQ+vpJU3AqvPMsW9S6Emt39UhsLfZQ6jB89
pl35JwsCjLlQQJgm0gk0r1aloLwb2jkn/311Zie9Vk0tucZqQ3nC6ldc21LPPolqYTw4qYt2J7GI
2sdqdQtFa7owG1GZ78pQbHO7z1+6JEclqatLHZ7NbGFaaeSheYFvfRJ00TSknIxeDYdw0dU/XtyB
bu4S77ELxOhT3NTCU4q7OClmsXEKMUcX1vWDXb3ca4tgJvqZmBCtxivok+VDPzSvgxBJ/s0q0YzY
tLVblLfqFJkCe3VTnQIg4OQaed51I/pwXp8EbpngHnx+T5/uLILxUkOgCkMteQ1ezdPcRS5hiF95
I2qbCemV69a4bxwjiChsXZ0f7HSleWIAeaR+TPLCiMcrjfNO7Ibt5L26GIV8QyVUexCVLTPSq/kS
Hvbd7eMovC4SsCSwsBUg96DMdjwYrkedZ2MD9pp3AMsL+p6K0yZoorYeDVGk6PPpsSTBz79YqQRo
WNfSy16qmq7el8pQoqijD6S7ZUdT2ChNbVfxFlG/pFMVZzc5qLXpVXpk8t/i0R2+fnKhgP2TCVAG
BQpIg3p1YXVRXs9OoWrf6eM48Q37of7h8hqMbzUdaPHms6MtzrYUxuDiL12M1UoZOdJ8dpzb35G4
sL7H6Bsh8axY24UQcGHzL3v76KMspiAWjMCFaLB4PRx/lAkOiYppmvW9qzNteYZFgDfn9irP6nlD
E8X0BZ/ymvtWbKPZLD97gTH8YlJKDkv9EU7H8fCQIBU9TWr3e8hDJKFXBN9gh85NzBM8Ur1L+MmT
wwW0lqhGFd9exl2zOKShoP+nq8qbawG1N/vZCISMohuWoN3WaSEuQGzW47Fr3mWoaV1QMGPQ4+kh
mupN3qDqv3vdfnDdProBiC6fByC+PIX6T15KoEbMpVQPSRzuAooVx6NV7dClNBPGNweaTLmfG7Vr
Nk7pJXvdqZJqO5UufITzW3Vd5mFMPDpowdOrJYqaqzGzvoOrms7qm+eFxQNsiuJWCqe+cCBO1nEZ
hbLf0uiC/7HuA0SZmxSmW6pvigz7F6u3xi2i6RkSeqbIfF2p/56f1TougqJXF8sDiPZ4n/A/xysp
Z1SUqypM33BjgNnhxdm27zEW60U9f/qj0V7ho3HcqRuTxx0PRQWKtW2y7q0Y7WavVhDceY3cVWSO
d9MIFvuTM9PBegPl4fLgX6bkfzwc2Ss0Q3uefo8DCgkt/jG7yIwyiPZ28cnLBeUAvjcruZT2ySRW
W2MUqZmyuONb68hyH7v5fJ3AY/0S45b+cn5WJ/uDD4WqLBpdXJxkKqu8NKx0ezJmS75NnZe9urK9
cSMnwVHb6OKrJrKfzg+3ZD7/Bk2L4jeOhTQEwZOTd69mZqkz8AQvGd8ip3JeLaFaFM9GFUYjdIex
2EpqVgL+qO5Fn4yXtB8h59IP48hxHa37oHgLqdPsFvkbtvaj65O5hf7M8zcYe9zuLuyV01UlntDF
psdM9GJzHu+Vxq57c2qsiXhie1cRHIj/HCnn724WWt9kVF6KXyc4Y6Qx6bCSkrC+i1rAKlxS24oz
LQyV37WbuuNvG3TbfI2kOdrTgZs1YdEGzjyllb6FOpQN1xU8kSoo6qSMr6fQCnsVRzE2o19Jt8s3
XZ8IbKKFNcBZvCVF13RfUxMVafCiMMJc8+HeCgdETYYvIxL4jaRzYtZx9UnS+OKC4KBQwg1AHxs2
7OqaU1stz/Fejf6bQm16KildXmXeVG9H3U5/WNo0XPhy6/gFew01GZJoGojQOtapuyorBTG5xvgZ
YlSHWpI7QuaYsYug7XXp1by+AdDv4QG/+NcusQqv8eNdUiacAZM38G89NHv7b6UiYgxBb4qkkm1k
RPVgh/Ej9WNdWNyGQZ+Afxz9pOaqjgOv68ciC3IlEYbYtMC5zC+zZzbSJ/y62aUtfVJ5wFhnIU/w
wsfYBteEVWTn5oz7LMRTUppeN/zV61KGmwIZ9SEm+2lMZWvErZr+7SPF6PyxM7voMVI7JIrVlLQ1
2kModvJLeckqoFCFIa8kB2IBTaie6zwB+U8lDCuteyoVZdzoBtLXU9Zl12NZyCBtE4fiVnzJVXH9
7nkfFUUIGDGk/iiDrI5bDtExtDOreypEnAVWMdYAAr36ptSpejTW0N+SQPS7ulAznyqddbOoL+7P
h9JVjFl+AzAlEs/FeUYn1hzvHunOTRmaXv1UIUQigs4NNTfI5eTunaZ177so4aedH/KDxaach2AE
UKGlW7saEgjvUI2lVj+lcjIeimGs9kqfjq9x5HUb1yXkzKGpX5jnh4MCiKTlBpKB+snxPBXcW6ou
H5qnXKTFdUyTYq9SQr1TkiIM3KXQr5Ri2J6f6SoMvC8uLCGLTUVpC1DU8aC15VaUXbr2qUwRzrJo
fQfu3M8bs84vuYV+9B3JJlCRB798KtOWCaWhu6E3T3Gp2MW1pGZA4lShX/1UlYnlYGCFdfHnbkMo
jkQ3rvsFKwj4aS2MMRsiGul3lE+DFMY1xyu76jyVNkk4phc2zSrK/W+o5bZnRCpf3ur7qUPc6Rin
lU8JJM47xdP6rSzjS9n06jX2PortcEXwyGQR11o9HWR2zamr4mksp/hOlu3bnCtYVKpRvIk8q9ka
su72VSzqKyCSPz+3W5bVpCKMdSMBmL9X4QDRXgfZBjN5UmZPPHINK4FXzj2mxaRv54f6YDUXoOBy
0y+oLnOVWdBaGjMk9conpZcGbaOxOyAMnP46P8oHq7ngPSg4oJlimWv/oSxHTKRNlOop1VyaxrHa
IHcR2hvDi51tL01kjyZIfEaNvEiQV4594fitz8QiVItewUJDRnCHd8vx8cswdTccOXRP0NzigxpW
9J9VI1GzzWToqDRaUXjpMl5O9D+ZKRtoQX7yqF5EysAOLWHonwIteI0qjWtdPvWDotzGQzRG22FW
2j8AeopoA3ZYuy/CTr7hFDBc5/Su3qQX529a0o6/M6ZxSadiVaLleKISQe+E1I4r9wS/hp84SmxV
491N/K6vprBr1U8VVbuqvWjGxrkGoXkVOjk2WQ1t9Xl3fgusIuAyPM9hYCNsMtCYa6ktOpluRNso
vMtspdT8TJfhgCeNmz9EI97VF9Ku08magEaWtxw3GiD/VSGxJjPQirDU7wh5BZq9Wbx1zDjfeYpI
rjAeKK89YJobmp0XvYqXS+ufD89EFzEk4vxS4CB2rC41G0GrSMazfmd3kbhtxjq5xtbXDjpBLgQE
Ycg3VdXpd12tGlf25Hb+0Ir2EvZ4teOXYMy35g/EA5qEa5+DIlaFKUVvfgm9Uj20NLIew4SwFabl
FODsWGkXVnx1rS5vdNDVi40AcrsYya2OWO+VTl9OXXLn5en8lyzzx8CJvE7HLgzyrDMDTOMuaaCc
7CmeX8srZQEaUyxeH+uko/Eft6G4G0poFZEc7d8IaP5MPC//XPmI2cFvWCZmLMqnBLHj04xRCMW5
QU3v5rQU2BpqqO5tjGKY8NpOIvlzUq3uk2JT72Mu4X+B+C795WX2/0QQWfVtE4VhepeJrrieyeJ3
yHiXsx8y7edPnk7mx9R401p40FAgOx6rj3HNjYWd3o3hWPpupGm/DGUofhtF0l/qXX301RA3pXa7
XHCc0+OxSkbPI1NLOZsVxuyNZdC4UuW10BRxIQqfnAKmtfApluSSxsl6Wmbcc8NS0CToVMu2l+pd
QmuBtlQRlVsRad20Pb+Qp8eAEYk4jLlYUa1LLQaJkIPwbXqXFJl4sRLhvrioaSNMpoqO01/OAy+y
ypmC8+OunxDvu4UjiJQ3iQlt8mUp/tktE9JrGQkaX9Dr41+FlZpb2qAFZhqCylI1TQ4K8Z6WBLkw
558AmsYXfUov2YCtLvr//Yr33JNnzHLxHf8KmVlWP80JCy7V8UFl5a24/pNGY69eNxj8+KkOdGsz
GxFAMrW+xEg9+d7QTECWUv0kCqknVLLZGT3FzYbpYHZZ2d92KUIC21qaorb8yQCORMTvrdDdXFj8
k69OL4WLHpogJRrUe1cJW9cltdlUSXPAIKp2bb+olfSrYdRTOAY1mhqAwUQcG/m2w3rnScuMUrst
Qyun2qfkthZgICb+qKmgo9Jj7OnhWsZLcbhxciubvjgQ2vHrA3z++8LvXo710V0Ffn5RzkP5koN/
8todyFEio6/lPXj5iBru4nNjx33pl1iQuEHZdmngtEp4G3ua8jUBDrkXnl51wVCrtRqoZhk/d2EX
XThEaxKuprOJKTqR3EOdOfVmmi28sEql7+/7ZJKTT10ii4OsU+xDVCVdt4Ve0nyLjDhugYCPYb3r
KttsN2PbuCLQkqoaH1NLWX5honvioGG4qF2ImCc7HUEZAjOCMhQyeCWsCp0JanElrlTpvTqNlRvE
hq7sVGmJ+7wdQ2PDE7I1dx52sdXedsOm3duxVV5iBZzsO4qPSyELeDPKi2jIHB8310JESGRNd2/n
9eTLWE9+W6JW263rgZWaqBNuCtOZv5/fNqdTX3S/yOPoi5HqrDlhnSUbxGHs7h40otyNddhfw4kb
MfkcU99J9KC0crFRpsp9rGynvxDTPxidliw0AG1JZWFNHc+5DO1hlKon72GDZ9+sDm/DneVYg75P
aKpFv/oy7h48Va+iACrU6AWU2bvm8fwSnAQaclk6qFRrqKtDSF0+zD/RtoxstPY0r7vXFRujQSUG
gqK50x8XJ46g1pXmx6fHo4tEBdjmDUWdexXdG0fOmW2Y4oCUkQoGc2rwj6RDVz1oeVb+tfHiSPfn
h3wnax8FB25okBWcQTJIZrnKPxCBLWU0yuIQkea6/lSGU6T4JJWIVcOhCiclAIyIEvxYIcG1zUfF
ljtSX/gxvsS/5cXSI73/YqTSSCa/ppqrjhcCxfITjn8ibTZSCQiKCyf0JC1DTcTT6yE56O2U5/dj
O6FfWVA8fklDpNh251fkdOch3sgqc7Gw/+hcHn90hhfWONTVwXOKyfcShUqll1jf0aFrvtad+wMr
LwN0VG/fTHWiqhcy7HeTk9VsgbnxclukicCLrz5II/JGNO4QH0ojEYe0Hw0jsIVSJg+jHdbhXTya
k3yJaTwWG0fi5Hcf96mZ+TXB/UfboAV3BU3CfSGgNVEg59CLNtiZKOUuU3NeIO00WdqmdytwptUo
Kt23nFIf926qlw/MvSALnekb+C1GsuZ9wT6/A/gtHnOvUSjhJ0nx2Lmz7u1ra5A0PMdkHoFvpMCU
w9LIgH9WRivjTVbhjYuttvJVlIkuHuPI6X57vR3GzyKe8tmPIo+dM2sWQBMUT/TnTHHCF+r5nnFj
z+Mk0LF0wuxvJGVb3abaVBnfikTtpgDOR2NsrNiMwk076319k3dmNuzSdHn4LCro1W4ac2u8EYPT
mLc1hlg/RmBTSWCNzoxgY2HBzuyFmJoDW6jUdiPNaeBUpYfUlKNErfOUDWoVX9KV+WB38VxdBL4B
oy0X3/Hu4jIpmrgQycHquuFmasrxWZ/y4UvoppLTZ7b1XyWtLfwsGg30uRFnzqevNCq/gBB5wvEL
qF8c/wKIKpLTTRbTACN/apQsfsYKu9s0jppB4c1o+iSKat6bSRXudHA8F9Ko0xXgFNNYphnALqLA
dzw+5JXZdjI9vA+tOGl2ovRmdGhdCLqBjtlFM/oUNm3zVbiyvpMwlrMNygxzemEZ1uhDsg8eXMRY
fgehD/jP6ndY9jSXnp4cADrNju+GZqJ+dRuj/TIMfev6mp7nX7iXnddi7pQbHJ+yV3jakfsEXmq0
ESusKvGshXlp/7CyztFvRdYqlnIpHvAzjsMBWn784YWzVF/1VThq63rmfdHXB60P2TC6CBvcC7ma
fCWmaeJzbZVv5yPgummzLA1l86XGu1RgT8aENVwgmtYXh76dtWGrqEPxnLhtgZhsn1eI94HU1ArY
Vm0ivs2xZ+SBXijD3aCJ2gD9bcAz+3H+N63V7pYqME9JCm2LRiRliNXBsebC1pEa0B6assm8+won
mO5h4hGvf4lU0Q4bfJw8288K04sfJ2u0lDsnreiMdWrZx2Da6bk8m51eDoHa9ZqAK6x06RZT9iJ9
qbxxqPZdPg3eMyDdKdqWUz7dN9qkjk+TnPMR8JMRqReSnHUDdpkUhHt0xbjX+Gt94Ru1hFxZmMaD
kOZ8DfhtfnNlWRhfHT2M9gYUavE9qWvOpRdju3YDcKvNrs1Odt8NnB6yDe6pyRfbzEzze5PF9Rdn
oFyxB94glS9akfb5N89Kkukpd3pdCRqQs9+zUE/6q/NfZ20uguAFLxX0Sqhp44oOe/T4MMECKoSD
ie9BbZ1WD1IPAdeNrZZlRGUUO2M/nxUvvsoTawhwNsDOCyZp+HUGC2Fs0xCL34092hg3nf9dJ7GG
3wKjdkHOU6jjxjv+WUkselnk/XgocN3UrhQMi+5n7OpvQtzlg7TI8h91aMCHYX3G5xnS4oXUZTmd
R6eXH8DYi84D4NWTINOH8NkGxxsPptQnjNzABf7J7SaxggHs81e1i4cLUz4tEQCoWoplC5yR7H0t
/2nEHmmjlaoHNU+M3+rQ30yL7YFqosywMKo8H/O+sA40JywfWh66d5ROLhlkrcGHbAh+BUilpVQI
7nyNIBpHHVoOj5JDqsOGwmKlRlVDKUb9hm5HFgW9Umjjtdrr9aa0pr64NUZXJNiE1Tn2ACnBWfuO
rokh7lA17M2NMrRJvdG8TAz+YLXO4MNXsS6A804DH7+aOipiIAu6ik92vF+0NqRWj+rioW3xNtlk
ev+b+yOft6XU5/uwm98AR8zpBuiCs1VaZRwDMRSPSmkrl7qmpzsHBAi6omTd716Lq61rJmYk4d6w
gJXp7GLh/jHLTn9WvSK6T7O28i7cMye1dExAgD/Cfl66ezChj6cOCVkd9c6dDoTz5j89bueHqnXN
PYrI0ddYQsCZR4/z4cjGej1/Sk/et4gbEASxBaFFvCAFj4emZI9+heztw9z23UuP+EiCUkikOdsw
0ZQHo83+S1Axfzk/6gcLjIg4dB5A7aRC6xemcLTRq1rLObhuntMOTuJ01zv2/CPvWnEn6+S/8+Od
vGLe28OLNgkAet7VqxDZOn3TDkpsHebZIhLCh3uWXSMhqBX6hRhwGvaWNv//D7VK8WY7bRS3FNbB
LnJkad24qctAtcpuE9fxsAs9J9mnXp5tseIQB2FY7aU65elkuc4oVvB4JghRrzv+pFGZwbIMPfUw
mmCLrs28qtqrJgQT40uvbq7cIjHjrS3c/K3o8AYmZzC0+TrravMeRVrttzH34rH2xlwGiqIluyKN
p0vdk9N9t3jtWAvNGZehE5Cx0mvVSBKqHyplAImgjnKj2s3wPITTKO90Zc72YdTq5We7DO67QBRV
RJd33knTmRL92Agy9MOoxiomjE4VtLHpPJZUWq8oNETX5zfeu2z58SUEQpVS4hLZlj7lchL+KWN4
WF2bVdU7h4m4qu1T0grDD9PM1vxKjTLnJu7UTrIA9nitycGedl0E0YEbOemcoDdqdFVFAtxrn3LX
HnhFjQP8d4kKuQmc+W8F2XDaO13RXUlNRQcocqAd+7U7OmUehDrM+FI3Mm8785i29rLT+vFVT9Ie
xkpiuqmv5wWU/Tx0Zsg72DWkj5a0zH3YuDJ+LVRl+EpBsCl+Tlqrv5jGrBAZ6OO4oM+qAaWZfgpv
GhTVXnO4ho+JbGX4ZeCZXCKYSddx8ouhs/6eX9UPdjg6WEQQkF+0H9fPKKttS1k2mnPo6JfFG+jL
aLAX2B/T9ZQyvCTAtZZo4kIFhwvaCzzp0mBfU4G6yFCUvlWtA+LMC/O5NMn+aLTrfoNHw96pnXbe
a1Mic9ijVl9uATW5yXUF2eIqThy9+wkKmhRElJBa/KX3u5G1Xmh+4o3xvGuQRKSs1+bkbecX6qNf
TnK7pLqImnCxrKJRXjU40A9pdwijyOGH5noMWag1Dw4VU+s5MqUS6Nmo6P/lqUy3Ke0r90Gru6L2
7SI2tG0yNSkUcooFgaLKsk8RQNUd+UvxSghgultkX1lxzJ0uXImnYXRRbQfQYxJMXZrxx+cGT1hp
1z1JLUdiDkJQj3A8HeOmLcvKbzzF2wDh+un1arrjDvl0q5VXKZsL8RtA2OTWq1PbzoZbpIPsDhM3
56PmhfHPcnKcLQYIqK5Nsnlp2r6/hGQ8TQNoFFAb4K3JjcwhOp6z0mXK3DtOeWjHoQw3KnSjjYM8
9lU1tuEGmbK2uyY85ld5VBr2hQU/vZJ5QtAS4HKk4IxH3/HgpVla8JCz5pAXmX6l1mOZBKobkrdS
hnwtIvUSYuWDG8BD4JnCMSZZCIittiZKFKWdT6I/lLXR9psRBXntOpc5pIwqHlBlwWcipNX97fyR
+GCRqXvgnY3dGgFkzaPr0nqe3VgOB4QXjeyVH5BnvuPIRG6GqK3aPw11F+uumK2i/OqEU3chdn04
PkwztPwI+Hzu43WGE1SQhpXy4Cp6mwIEmWUgjSmx9lDmw4wdZ08qQtStm+xLxVIvdX4+WvYForK4
MNKLXqt2GYORV5mW9gehp1qNFZFI3J3p9uGjUei9D8JIofo9KsmFwsYH+2tJMqkiEIwQalx9bhpd
Xl9NHvOe6+EamWE7QiimVIHSJkTTIfQupRgfBD+To7TQbv+PtPPYjRvb1vATEWAOU7KCJEouObs9
IXxsH+ac+fT32zoTF4sown0baE/c6F3ccYU/CMslIs3rqUaJQqvZveNlsq14eiogU/+XOz7TDqll
pq0PKTf9lYoW4lnJnODn2FiDhGv8NASeKg0mQlujmkpnqWik8jiHZormQGMhi6Hj1ReeO91OPiOG
Ee+Bqd6iguuogV8uCkFUwklg13U6bOzRxJiL5ZIo8fgec0B+c9VmiLU3WlA9I4+QvEYh5Wlv0WFm
HiWTAPewDDBU/DaK4pJmKCRZF1MGKT3U3STX7uzQE0ZroK6ch6rKy9alPFtpfqGUavqt6jF19cps
sv4rL53ydTEm4fNCHdo5a+VYpu64hOWeht3tptAFst/idYLRa5irRGvKLKXSLKm7sFWTh4ZH6XNI
9vmSJ2p84FQMO+HYRpJJO0PR6eMBweA1X91yHbxZyZGb4aLYdQriekGkoXO7UsGOwIv6ePQ5OqCP
jbCIkoNaGObkodmhfVVL3BDeK+Zi/uf+fXQ7BQapH9cftT5RFhV//0eAiLpLkkwtNjNwmBVUZlEK
QbTfiZ8G0uFTmsijvJMg3N4AjEgdmvYvx5Er8HrEBiH/ZZRGlFD0BkE3PVOfwkn6FNgV91GJMuzP
govn/PefSbJHgC3Km3R3rgfF+TC3m66TL7hOzoeiSHUXib3om53JD+NkNZ/uDyeO9vUBogzzx3Cr
2wZtAYh+wShfYDJFLqo93XesaKByz+rn+yPdBioAh4SlJnksSfw6Fk1tKPpZU8mXKp/bkzWMgXWi
1GRk/2nhws/AMdqJJpamt4ZbLqmdevGUTs5fCioQolI3QKkPTIZQZFxn1H2cO9YcBcbFUuYGc3Kp
VoH9hfIRpYFu5xRtbFkReHOTg8Tjhl3dq3pk12UxlmQjCGGeQVDMuqsbGfQT1CcfSXFy5XR/krdG
5L20wAGwgYj5r3dPhB5iAdxFuSi1VHxIkHU6O5M+ZV6Y9+EBMdm94GRj/4hKlCBYgfih8X89YBO2
Sgs6S70UwzItRz03BvtVznQHtTEV8sdOWiruudV2hTpGJERGTKN13QhOm0h1hsZRLmXMBQOp3knO
ENoadafofRt8CPAgzQxB5uLSWZ1CKaoWMEKpehm7sveUVqfvkxnjKZfjyiOJkh9RIUkOZt5RNv7r
JeSEkD+hbQJ+y14t4RBq2lRTiUXsq06foiEOHrUAoElf5/2hQJ5uBy+/cdXzrYRqFEKAmfPN10sY
19QSbTqol7AudG+KkulcOm3/XCCZ9Aw10PEcKVXfd5ilvEhB7QiFovmYoW61J+24ceGC/hYsS7As
EJ3FFfLnFW+kdaFhTnjhBc4+Lo2S/ioI9h90rt3RLZRcXw6KpNrSzjnd2sQUo1GwEGW2m7JiP1Zz
LNe1cqHJq52d0caZTxI3kKkF1s4ztjmW4VDBFbQoOqzX30i9SU9L/v5ilPXwvYYi8VFJDPDPg2Ls
OT9tjiVgE6S2Alq/ihpKKQkjdeK7Ki2ffg0BTqjoXqiD/qPsoZrvnJmt1RMqu4JWwsO1Ls4qie4s
DYXTS9LBDNSxika0q2hPKEYt/9DbX9y6WeLP90/L1icCCAH+87aF11jfstL7vm8W5RJrJmFHmMqI
OddZ7tFnoWH6LwYTTQvIttRH1/uza+1qxhhdvWDEllS+jHLPUbOl1g1jKTN2pnPjKqcQAxwOHh2w
qps8c7R72LgJV7lpJM4hDYJcJq921O91PUqHfoiH6O8DHmrr4toj/GAJV3tzifJIL6VMu1iSXR9i
q9QQ/rLs5KAkNHGVRrNObGll5wLaWEKhogAi6g3Jsu5/zXgbjP2ic//ElfoPz3am/BAuUg88crr+
/v4SbswqYh48xga4WJAN4sf8ccXYJAPOMpuUU+MmexyL4TcMeePQZRTE2Z+pNu/smY1TwYDQPcSR
IIBd3a6WXUBIpYR1MbVK7n8O7eCMD5Qcjf7Mng6oduMurh46IwyXHcmUraGJPSyMkMHz3yjhxJmR
9KaeaBfJkqpXwFp5era0Gbs3MGrpdxKisfCWfPw3cY+JUAvaXtRIKLCvJtkMYUVG3OGXRTLTQ9Pi
E3ZU4iV4WUK7vsh9Vu6ZYm7tIYI6MhWZzADgxvWyhgihyVqrqReqxNJrrOENccAIOUlPqbnk6c7E
bjyZJvRdireAMwBmvIFG/9hFk1LJ1Abl/HVpSP7syMnNg5Vjs6QXSOwRoMWnQcHNcOzy7knSrDB+
h1Zx+ET5RPlwf0PfYuOEBjFoI/7ljxuhGlvLwhQf7+w1DtGuvJRDp+nI0U3xh7JZJp9XpXtsk7l6
6WdzDDzLmIaDWU3NL2CSlKiTTCrhGprJTpvyNoKipEwdg7SJUI0r7HpFlAbsm2V0zWsA9SN146Ai
rACb9Qzgh/KvOkofU6BUbjzX8x5j7u1uvA4T2Xwkr4Lhw6m70aJ1nDSKW71j01e/FQkvGzUyjOca
xb1zpKT5h6IphmOnxrpr9mHzNBrJsHPR3B4+G2InaH+iY/5cJ49UwnH+LezplYAm6b0pBvKG70X/
vlPMxHFtNdfcFq2qvRjq9oJjP1KLBb1ERwuywfW8F1WXoYFeja9zoA2/F9vpHqEAtdJn0Po8wYYe
WuFfv1QASgVIhNDNNm8KlPqcN2HeRfYlD5Vz1KSq6rb4jBwNLbc/5Esd/Li/5W8Pu0gjUahBGIM3
4O10/nH6oiUeu6CXrQt5cvl7GAaDcqgZfB3lYPp4f6jb0+UAtJSFwALahry0qydRz0Me2yJt3hk9
UhW9PkFjrUsrPTpjHjzpWTBehqiXj1GHJa5Xj6H62UBfonRzQ4m/Rdpc/oxTpex2XuqbPAgjFaCm
yD2wztxBq1dFbRCmBeHSvMt7tf49IUMHtYnWxZ4H1c1uclDQII+EpAwVHTbF9W7qHCRWlKCf30Hi
sMezXkScGL0jRTfasPgdLqZ5uj/jeyOuJjxIzE6fq2l+10PMaD3J1rMHFEvb5xj4yzmO9zjY683E
+RQNH/AEYMjZxau3qjZbCQ5TnL9UhZ4+8ixrL6UWXJRIGKLe/7T1lfg2FE4xENr5g6rl9WRmNerR
YZXnL7EV0NLS8xKHhCArv4GZxa7b7swfSlkWs5cqobZzZtbXkRibTolQ6iSvpaR1PXbfIhw59nb2
Mk20oOKsNmH9YckQmr1SHePJ1n4XXW7/c/+L14v5Nqq4/tikyHauL6O0qHUHa8rsZe4W2VdL+6ui
txG4muV5zKt057BufiN9Q/rVZAO0Pa+/MU0k1DaMLn8x5REKXEhzCD9wwIDBsVLCxmurUH9aalPr
D/c/83ZgMh4yR0ICTMiRi7weuI4wQUix8H1Jgmh+CpPyc9+jl0XLOFAe4nSKL0mV7cm03c6tRcWe
mBnnC/aus1pRTFOqwMBE9yW0bVSIygwb6lOG0fR4KIxAg4gwtnteuFsfKkiHVEWIK4HGXn8o/u6B
mshx8YKegXLSEGl7gLuM2zco8Nd2NtGIk8a9QW9PqCW074QuOYeGFuf1oGE0zLTXq+KlnrX2OMQL
Nuth2C8vSQOd7S8vVkJWgmVswICkgvtdywy2dYycRWg4xxDLek30cIPEzXJ5+tuKPgOhrsFIXN88
mmuh/lpDDmjIW+cYBbwmwazrH6BFD67AG186uyv/TlKK9iHjiZISPSVCo/VRHBNVkcbKco5JWVmn
tmBnFiX566iNk0cdbWe49aK9DSfSDqGUJcRrrxdNoYtlR/gyHzO7qr/HUlcfKxTIz1GW1DvR+Pot
fBsKL20UA+AT8FCvhzLwGGp0kBt5aRzKUO28Qu3ynSBnfXmLDQGAlGoKCBUhHHA9ilGPSaAVk3Oc
4FK7oV6aRz0C3aEqRX4yJTKN0hmXMwGCerx/u9x+HyNTDgOES9GC/Xk9MsSJXA3MwTkOieacTGXs
oRNgv/H/G2VVe1NDJ+zrvnOO3GOKb4yKeYpMQA/3R1lfWm+zyOzRBYAwRZ3v+lvSUdGqQmucI1Vq
wfsYdRQso/lkG11/jLt2DzC4NXdCwBfaPUYmN4kAQV3d6KD3j+1iJad4gRyljpl6+vuvEuRoDA14
6SidXH+VHMhV0+WhfWwW23xIqcZFbqMW1nEptflomjWk2/sj3nwXaEQVUikxqQDer7tEsoWtz9Qp
6WkZ7PKlM+f6JZJQob8/ys0hBhAMLkd9u6rY8qvVClPF7LQUXG69qLUnm7yhU1MkGGzUxc5QN+Bs
AT7muuU1gzFL1rbaf/jQSlKrAm9swzr5nAEdPBtOLy1eDkD9u54DpOf+j48aBpgRjUgjuHRma/4O
87YHGElZWN/Zq+vHTvwiYkK6rcwx/eXV11dLBvIhGNOTE7X5Y661xdNURcVBVmXa2+aiPM30H3cu
s60p/3NQcYD+yG3SOCybCjb0iUo7Nq9KExwCCZbrkEAf/vvVpQgtcAZEEgQv10MZDbMrRQyFc0BM
TAgHC4pwNxcPg50U1b8YDcDOGxwNuuK6DtYHaS9peMuf7Bb1Jo4HR8UjnmrNEyod9V6J5uaiEVh2
wiPRNQfSvk6/B9BPc5ejG1qjx/BOJovx5AXWUJJH5SlPrHFns2ytG1azfBklIZ5YcWD/WLfQwGlE
V3kFZr1WKZ2O0xH3geJQh0Rl99ft5iWiwoWkBv+IFB/o6vVQaqSrYeEMwVEvLNwZB4VM4sFIo7J5
1DPa+R7yzIGKA4eCli4WECOw6Pu/YONjsaFCnAtYMk3ddVYoK52GLFAvHdVgNH4FjZkohynXqtfA
iMty52bYWEnhekt5GLYhQA/t+nPlcBl5l2QiCbyJ0ekpYtB/nVVFwASpkDskUs1S/e1rb3MwKPER
wCB6Ayz1etAiSzsK3212msccefl86Q7VqPanhfbyK3u2P3RhE3lLijTu/bldry7Z6P9OCQkpvcd1
m7wLTECri9b7OTiT5SwALqiIaO07/CeG+QAFp3U8U80bP0mjXXXH9cqKXBjmGx0jCrgQZVZ7q0ms
0ApgLfkyxk2NBx+m/gnASkMZSdF2joz4f/1ZpHsbiwohhHESbzhQ13Mcx06bIuo9+GE7qNGxGXLM
O9Ngrh8zLVa7g1OnSfLBNsPxsUMkw3omZHDC8/3pXl/y/AgwFjQSuACFDvDq6dYiKUtTnHf8QbbK
h8BRw/dIFdofkqp13i+T1J0MRPM/3B90vaUZCQYS1VGxuXDqEqvwx2XR8WsWq2onP6rlqfmNTbWT
yScnU7TuKCXK0v0ouEai1//fqOJX/TGqnSIMQBdp9McGubsvymJlxmGcKQ181U3IKh5p9fjp/pi3
+4lOJyALEiqhfrReY1kqDUxmstkvpHaxjziyDMMBmHaquHbcjnvgjo2JhdxFtPeGeSbbv/7EoUKF
ALfr2QcObp4Hows/pzrvNh6rUeX1mPbshUi3+weQJIYkFHXwIgONej2ihKJ0bUfx4isLN4VrKN1Y
uRgCKo9yKEvmw8Bz8K5TTWenaXbTgmAPEZChVkjSQ417zcAGz9EYQTyPfhcq0me7CfrejfPYUg7N
guayXVsPygA87DVoAxOfJj1ScN0yrOwx0cNujx1ze2sJoSnasELPi8lY5SgOKhhlMUSTXyOd/Q84
7fApLeXfPWpIHzlU1oWOTPKB56reeYpuLxERMtKQ5TCBDFmLmi5Jn7e1VI9+MBXTSY218BCiBvOl
MjrluYii5P04UPXSg6W9SIqZNzvjb344nQ6aDQK06aweimAYlMawWAbqWgOQBdPBA6EekskNhwaf
MZyZsi+1Vme/zbktv9w/XRubD94aXilE6AD/1jLREaW8Ppj4+CxapCPguPSlcSYVW7F56A6j0bVw
EuRmJ7XfHBXSl+jvwbBdR+oTnQD6SdboR2UUH2fdmn0LsMRBldOqcW2tw5Q5V/fgyDc9HTY8vUTR
d0NbiPLS6qSlihwZHaQO3w7AE8zOJB9wXIlLTzEj5zUPJuyuyik8GalxkUTkp4CKP/+LCafPwZNF
Tk5idH3a6btwa9KX96UoGH44ifY9iuQocc0mlz4EUVx/6KTIOd0fVISO1+8kH45AlchDBCpwNag8
x92idPbEg9+YZwmEW+UWXRT8uj/M1rISVuIjQhuV6V3Nr6NooimW0TFsp4bbS9jo2bIkV96kxlbo
aW2qXGbojtVOHLDxRohyIlayJH60U1ffp8/ZFKRxzi62quoU5F3wip/Up6LN9wxatg4r4yAhQqQO
zkHM9B8vICmi3KvtMPkC3fWpref5s1qm9oMUZup4sqy5v4Rq45B7AULdubA3vpK3Ho4E3DquyvUq
Bgt0G2q2s6/SLnY5QKOvDknZPGmLouxRnTduRaqzXAgoaVKzslZPPYIM9hLG7ewrzaCSg1TaIdI7
9ZEUuz8Pcf4LJy/tv+aUfNK1pPr51xvprQhO0xNYDppA17NsksQvg2Itvj4Ec3AipuwL2Y2rOgi9
aUZZ8rkY4l4+WGO8VH9/HSOXDAAABykB3V1FVr2WtImdTjzHIOgkF1R7tDzryxz7docrGY6FcGDl
Dod1N4mHYk8H4UavgUuKaxEOFFk1hKv1xPd6ivVfI7HKjj0wUuEY0iHUjKF9KdR4wbBRmrMyQpdH
tQovXKxQfiwWJakOFCBMFUW0JKqPuuiMf5eLLK79NM7KQ6+Olryn+r9xr8D2FLrx7HsBnbhep6W2
HcjX6uQjJzh/s/VA9yy5Tva0AzdiMpxF0R0X0j3EgavtMIAbN5Qon31KCwmGTIucH3Wtd3o3MPOk
OE9GvydZsLH9bdprxGRAYSkErKKRLg2rJFHnxUcqTIUj0iDftSSW/K6g53bpOiXEjxCSVP2YRub4
I25kME73D8HGcQcs7UC+o3gkqsbXk6vnhYOtSCLzE4b2hHh4H38K4CfUbmQMWfaXVSOx7bg5iXuF
YArZ1PVoyex0diPnsp+Z5fxSaT0U1hkWk/JYhHlu/X0AQL5G1Pu/0dawZgAjcRbEhezbWjieE4Dd
H2IwHl9krZcfJhsL7t5J553sZWtNLRiFXNxkT2QV15/Ii4k8dx7JfgKex2sbR39qqzlylUrNj5MZ
gWxUJVjudlxdAq0Odx7hjdfRhtAocLlvxevV8NFoIWMaKIpPEdL6ic269UxnKHpCP0gpPSLsqDyY
s8AB3d9HW6eHUIPDQzHittBrS2oUps2g+GaljUHslsWS9e8aXur2lKO+iZqpWllx8N/7w268lIjW
UuAhFcWVbw2xmDS5iFWJgxlJqXZQtEj7aM9IJSt46R6AZCTHZqK7qGVTtoMb2orzaL0JXRcQ0ECr
VnvZkOl2oFi3+APlq9jrxdFpqQtAY/2EHHSfuMkAS+afrs/H6DlUSgsV/klV3FwLlL8GR4szTCOQ
lg/4WQc8zfW20wudAzRUix8VDdSeFIR0HSC2NcvVeJjHBslcdBbO46g7j33S5Ieg1GVMA6JoZyNs
JXwOQBSQL6IeDdnp+peAC0A+0+CXFNJQ/5h7s/oBP0Ly2jaMH+J50g6WZJYSDqsNVfQlnssnp6OM
oqD3vPd0bJwGmokk2gjvYDq3Rt1GvICJPaqsUT53DwaVuSO3zTIeJG2o3qmpXMIFK6I91bONXeko
PFkA72xVRFPXU4B0cYnNajn7syO1sqc05Tx4KZUdpHBMG6FRr2ghW9jBVB0SXaFquBNebNzq1CAF
3oaaFSiK1Q/QJOrb/Uy2H82yjtrOUruooBXf7NxSdi7ZzW/lmqV2Ioq9a16vXk7NQOuPNwyeoT+3
yeTbnMjKHbnwXtQWmpXbzkmav6965D3P98//5ikEU8AxFLAYdAeup1oqSr1FkZsVxvnWw/LFeKco
CJchyIuB7CSV9QEOf3Uxcp0Ue6K27hp1Geyl11sTLlhf5HvQAsDzXf+MTC5rxWjFptcVGADFHB/C
Chp+McbSzidvhEOUciim0B4XPhDq9VAaKLleiCH4JFvq+9rM2qOK8v77+xO78YxdjbK6T8K6AZbR
MUpnZsrXbsqCbwUCeyelsbtjgC3wR6sIskfLrJuDBmDo6/3h1wcX6BFblP8hzDZeszUqk0gwNiZ7
mbHKDZwXJO7rb2k9JV/lOY9Rm6pUp3D7FkW9+8OuvxrwLWBEOiOkFTr4g1WrKafn06haZPlalOM9
E4LUcVwkjeZzmndVf5jNuKLQWtUf684emgM2r84edWi9lcRvEOEneD6y6Zs7y1HG1plTxfJRkxzs
g+iZ6gelSUB5ZGlrpTtXxe1M081EEBIK9ZtyjNhuf+SamaNOSY1uhh8S8X/O8wT31TbIfXNxxvcz
rLOjFdvKTiq9jhbEN4raMnMtRDTW93Jo90mlF8IJGfyR51T2bLhd11kfSx0I4wLHtD3eX9mNzwS8
L1iiovF1I8BaVy1LF1W2j5N56sl917+PJrnxDYQ34kMjteVHxRmLPQn/zWG5loSVHg/QuliR9kZp
6Flk+2GiGo+K1sPwJQZ13vdRrx5Q6rAQMramvetofUcwvwJsJdrCNIh4/K4XFeFIUx5ihz2EIWbq
JlbkOIfc1AHy3Z/Wjc3KQLQHUPcE3r3OY7E6QsoYhzs/tyjAFKnTn+rAUB9zyAtf/8VQgCOEjCfc
HX11Ntuyxv98TGzfWPropW0MFQWuuvJGFV3yvx+K9+xNiYTC9fr5bGERWkkdOX7VG/WLIiOGCQzK
+DoO1h78fOMk8C2i/yvwETR4rleKpNBZJLiefi+Fw6XBm9ejjxP4YxBGr201OY/3P21rZwCuBC5L
dVmgQK7Hm5SySBKrUfwkTrtvbbekP/FRHXYmcGvbA6MUvmEacdA6GlUo4uQYEqm+bZXQneccqXy3
sTrjEfULOThrRlCccam29+AZGxc4Rj5Uk8CbvJXprj/PCtohVPtU8yu1UxYXcsf8pIPDfmgNCZlh
AIjqOTfl+bmHRix5gZFHexfqOiASZ49uHe8HcGSmYFVHQHDQSpzQVP2xr/XWXXSrREK9zE5NPg29
Z5tZRZSQxBlc9Yz+0v313Zp5hJDw0KD2S3oiJuiP63zkOqh1dAB9K2rhMExV8zAI4f5YipqPcyzZ
bgtL8XB/0K1NJW5W8dHQh9fnBeyNRDkrUnxNw7kupm33n7gr63/uj3IT6zGz4JEpLQuTGFpZq1sN
AyM7MhF294vCSZ4KmjRHs2tBe0udeqTHbgFtk6p3dQhDPOsQJD20sWN/uf8rNiYYpgbaBoDsuAbW
aBvVKGx1yR3Fnwx90MMj3N5W95oUjrSXIwGWIrVO/ypE0nsoOCM7L+fG7oK+TF2Y5jdCW+vsKtYG
tN1aWff7MQxf4txWPoVlh6Zd2WedNy9T/luzCulgI4W5E+lvXFXUFERxH0yFWIjrrcV7UrZzWut+
HGtt+YCxUm94bao637R2MqroWCMsru7Jm2y8MKhJsOZgYxjWXl37QVg78qh2uj9BUj0GxtJ+QM/F
BpCumQ/3l3bj8iCPIZeBWWuK4vv1B1pLFlZjVam+pCVFeeoadTQPQxNWOuYCgGALLyKhMC6jLhXx
xxqW6mMxVs6ezubGaYKrxeIy1Sz0ep5zG83qCj80eJtOhj17rGdHdM30ZWcrbawnDC9WEkoWRZT1
cbLnUbVbPdb8LnbC/5YUpBoXx/n2GLb2iDL+0O60FjaODqEIBU/oC8RD67tpwS4vK9VC84dRXn5k
Y0obsF3ex0Nln0EXj8841+Y75bitj+S8oN9JkegW76SrQw9jMdL8rIXsa4+DDt4ITKxi9PqRxHgP
BL45Hg1edhAJOPWP6z2U6BnR69Bofpzo8cEK9MmL5abwai3PzgQw/eP9PbtxH1DcQIpO6LIiPyR+
zx/3fcpLkPRLZfpZMCAx41IzdqZ/omi2+yOMWGUKH4LWodmLbWQkTacR3fI9kOfGxUzVH3yVgzSp
8FMRC//Hj+hSq6yiLjN9u9btqvKUXImqz2PeW4QYTVzLz0aSDIN67JykSD4BHJl7dPoQDundDLu7
vfD3dlJIm7BlpLBOnRnpr+vfgxSllc5lbfoFFfbsGJZt/5QmxuCFmp6+T620e2+3qfPF1op/8fwz
NvBuGkpURADMr8buF0iKbC5/zJZh8nhL0OQL+zK10Fsrq+F5tLt48Ci/KaHbgnX/fX9D3N6XbHZh
byEgsaBZVrf0oqJ9E0uB7sO7LnV3KfLxPOSLmbi1rGU7D//tjSkGc6DTAYQFTyF+zJ8Ln6i8hHph
+FYRz0c7iYpTWkfWgza2HwlAgi+OAdWz0KLivPRDUuzcYJvDM8eUO1FFoNR2PXzcx5UR9q2QdWrn
ZxBpdNKQDvwwRsp8gAKPmn8PHPYwWlk1uTrqdupOuLU526h8iFngpl73phw8JSxrsXiOjTz/hKPQ
h1Ydy8d4mvYO+tZIBoMA96Ppaa77Cs1SJrUZ2bov1dFDFprBzzDW5ZM+TNHOO791ekizYC1SuxT2
ptezynOLRqXWGEBVnLZ6Rf+isNA5jeJ8es2jPhyjA9xJ5xt4Tjn0l6nPv/z9FibIIJ9EXwTI0XpZ
tTTJjNo0/HQZNb/J2umDHNU9VlBYHd4f6vatFQ0/EN30TIQnjfj7PzZwOqcaGoiO4WNSYNZeSUAf
H0NTK77eH+f2WdCZSfJG3j+xhOtTKeldpVe15ZMvRyfFnt4PbYCSOiaPmlsGy14ha2u3CPeTtwIA
xZbVwQwr3sK6ZzxsjefJbVsEYd1uLIoHcyiqnQ0j1uNP4AeAIkiuohGiGDxC686pVFdWTZpj+aWd
mV/M0Bkb31nMPv8125Pe/FBHLRvcJuhK/fHvp5ULBkNz0Ui/8ZSxu3405DQw/UamZe7ahmR7VWkY
npRnSeoqZfqffzEgJXXOn5CSXHdsG61W7TK0TR8l3qp7sDO8M5Dcy8LL0OTOeIQutVcr25pdgDXC
8xcuBYy26y061IOtDbNkEvFX9Ws9FMNDZNXmxaj67GGJQxl3UDsu/j6NBSoGjxipVKIKyPHXw3Jv
phAt2UFWo1deByqShLVJs+ckrhDaMLp5Po6BtHycenmPF79xWhRuVO5U9CgIpFYxv1qqkhZHse0X
gdR70ZJJxziP4tNYy4EHkr7Y2UYbpwX6BBqGDvqkHJrVjderctkqMuNR1DUeAejZz0Nf5t9HHBF2
hKG2Pg2gvyArM7M31V1rIonV65nKnFlpR3nI5COAG91bMmWAXWTtEYs2x6PySHgmfK/WuOEEv3DT
CihAFt1QP06j5LxbzLz6zyLP7bs8HfZg4VtTSS0ZnWq0KNmz4vf8caHG1gBnGM8YAJZFccAbl9cY
l8LPkzZLe/D+m1Yj4R1vFG8/TWdB4V3t0aTI0VB0QscPhto4dXksfcrtZDm2RT2fEqNpPF3SUm5Z
ax4OSkZNyrUCQ/lKUVbbyW1uH01+iuj4sX14NNfAUjMmxqYP4vBcSTHeEEn0tZgNjJaXGCt0U5m1
L7peh+WpCdLix/1L6Yb8L+aBdpAo9AqMqbZ6xdTGDtGpaB0/W1QZim1RCC1Ip/3RyvGQuZOeD4+6
g7iJhEVc7xr4jtIGc3D5Ocz6YH8VLjpCS2fvHHNNrfafKgs0NamJOFtCkH51tMK6qlLkNIZjqagA
hEojTTWP8ljXeVEaoi1h5gGewgNmi+9xbVfRbmxwh3PHvpTa8yCNTXEwJKf/jOmQoR37CByA52g9
eZWWlUZzMJVGfwpSLTCOwttF86ZJD75GUkeVC97JvHwRfZ4HpcqwhB6NINFmL+kSdeq8JHHMXvdy
Xc0UlC+Cfgh7VDFzJVk89G/i4F2yyEX6lW5XM/wIZbVGOt0kRniAv5JErYvrkxF8kXq16VQ3yDVr
Gj07k+YwxhaiacbfQykmGctaHI1NN8BDffyk4yQVv0wxukmnaOFR+4fSQjkj9FMW8aNW6ZLzzRgj
y34I8DCpZrflCVAG16mHoD2jJxc1sDmX0MmfKqwZe9dKQjN8NOVKD712wIP+1bBrEK9p1Q+VF8Xh
ZKKnAS+r+oafGDO0pNjN9rE8Z72r6ChEPc6NCnfLme0mPrfhWOfPs10N+iUKkUHzZxC78VnV28z2
nFTNLZwl5iJ/QHhUzh4LGKfTZ6AZU+4VKCcGR9WZTf1bmzZz+oAEcVActT4wZrcLSddOUtMG9rHL
NSX3aP+E9aExQ7V9P/aKuvwKKChpLyibK9MLNOBsjF3HQLjjnYR6PVaPiA9kr71pRssvQ2rS+GQn
SRy9dOglSqcJc+buvRUWqBim+CKVB6j8gk2l5JAIfNBtQzg9An9dHK/Jssn+1pVhOf2mrT0pppDK
TbunzOxyrMsDWsvVYexGlHyPI3xr3UOH3eFkKdpSZ5lrR0UYoQ+u1Vqvetg5yKHtxiWcrc9q3wX0
dHgeu/LFyeYqOIQRaV/nYmMZSonrSJFuPy8manZHqZy68UGFNMR/tmRxia8WHSEzil+CpbOal1iC
gpZ5lTlrmXKI60JZHib6WZnCR3Du34UYKZJPa11qhpFXjblZf50RX86ekM7Rg1OhZQD+jmjMJ+GD
MZXIHRyJpfHE8iiz2t3oKnM9RiMc4QVk3SFvOKS5W7RBZT4VjgWZeKFJUj6iKN46r0oVa4npKb2S
xe8QawvbX2GwpLE3yUnSKsfIzPu29calBfSjO7WZfjMlpAhz1xlHphi1Oi2KR08pI/p1h95YlOJo
JEKWsZBApLpTLznWDymH9Ac+USlfmmFOSjdQ0s5xBd0o/5JiF9Ifu6pqqxeHPJcCd95U6RdqMqju
hXnQVaelprmnepoameo7ixbncgiGVlefe8OsjcfZtkilDlkJgOSszkFefw9ymgRPRW7ay8cxG+op
wv6s7RU3GZc0/IUUF25f1I+C2CGeTWp5kdEVls32DP2+APUkWaVUusuyyAF3ld2H1UMi11b/CDUs
QdNCbtX5tTXmFoulOgwDx5+a0FjcvEws/Vdaqm24uHIyDokba44k4KiDJQe/Aj2X5h9aVVbNFyWM
puqpSbso/RDGYS0LKk4ofbeoOunU3XOq37Wz6M5r0Mi9/BTBqFz8RDJbVX2MUD0PKrctaR4c1BC5
/fSUGyZ4iTqrcvN7pNVS+DPuh8YAIUTr8hipfdKf06qS65PaD2r4xOI21c8KqYnmxZwMCXVrU09l
zgI+Uv/H0Zk1Sa0rQfgXOcL78uqle3YGBoaBFwdwwLa8ypZsyb/+fn1fTtyIC0yP21JVZWZltsdv
3Uz9eWE1LBVD7ulo3++aA0MKykyqvD/g+27T5CtmMPaLU6/8oSDt6v5u9W2cXHrQuubTskm9v3it
dPZ7d9lG884LksQFJgBSF/Eabst1jz0j71p/d9s7q5bb6z6tZv9t5yQR5+OqGqineB88cY//zlE/
drZbdi6pxYEQ8pu1837tCBi2e5HKiVROhS/Pr2mhoBQpYiQ15PGcqv2sgmYVBiuQhcjn9zObw0gV
tQzZ3HCbNnR/sha6RA9Ta61Vl8GMzf7hByv2D0dKUfAulJ1RX7MlJiMlB3lm47pl4YI8iOUUYi5E
fRzLHTVQyq8YY8zbB0o5185VrOtN/jSW14diYbYpYchBv7R8Iuw+svd9igTtJYlbsE3W7+v6Dt7X
TFnRqiae70dXd849PzuJ387DHt23tuFU3+Pinpi7xfE7JOZRNNsuxwm1e9pVXCsm0y0dfkWxEx+P
Gh6EYNJQ9TZ6hwHoMVgfliP2SwoBTlFYxeIaRNHE2uvay8jqg9RgNhavGsmP+gLGHM4lHfsMNrku
0RIvOTI1ppVMIhR8teDaUzURXYJJ5xiNM1Fxx9wlr2Khi36WYjzHqt9TJ1A5iuWmK0dWrp1ictJ4
I44MPxg31xiLzHctLv4UC4l8t+C79bHgGLswvmsI2zpz3SNLfcwmd26r3rFz+yOK58w+BLFZw6My
wUh2MML3NPuht93pvuC/5+sqZmt7De7WNamJetoUG0U5njQLSUsu53R6ScKj/aZdFMNPeAPWznU/
p65rKxTDXbLkp46781e/Hcvwb1ulyyecQbqzV9us8nyfRRv2oliYmM/ChmNN72hwcD9eAr0RdHWq
LLCXYcNTlRQXwgRkWFAnTf1WY1twOUdHKuRlGBJfJ/YS/Zems+38CHfGgmvJzgeBNZl3eyIDCsr/
uJUmU6l5HEp8DVjKtP65rjmRfYN8FdLhq7LHMOEhy4MiRmbJon9D23dvybq2O5U7wDZG632jPyPm
9LE3tv4juw0W3lloGyrb4uBX+PB3PyKRpt3Lskxpfx22dJ2ueuppwF08MNhzbnx5YbEzGi96qcmi
qOXSYuBKUZlejrWOEn4acuernTc8iJZd7f91qdZRnqZN9xPT9OZ9DayLrLFJdu/SjXogPbrBL9kM
5yEqRCAaV52ewLrsyrJL2F+0TaR+Mj0uYHeeo1Fuyo4y+jAO0/FmgqA2r1KmTvajnnqvy9kZjr+E
AMjOFwf3uOOPHMf4zZu9nQjRqK5f7RnxdZpgx6HUdUf9X88CXF8M4RK+bWoOXlfvPMM8m/xMPloc
10t7WwS6d3E4FPmSGCXK0VMxnbAMI1o7HwN4spqsN1+5bZvobvE3E+ZsRWxvCyxAR1HgMf1d51Cu
Bb7Qpy3TuMYweQ6X9q3eeSELL3HGt26Wy399mqr66md6tj/PMQmG/+xJOFlhkz7mbW4XzyUojvDj
umoPmMufNJg6+0xi5ny8K3+LFMrdhnSKE9ucqXBHR4xP9EkLSPbW08ysFHOy5/D4Sj5T3jr34YCc
DMsstaHO19Wk7qXjdT2J3mxE8q9Gu8VwljEeXhu0K8uVJGbHFgc5uT2agD3Ur/4KhfiE19NxfIQO
tFW+zPqYqrhJm+yux4Jypok6m+YqdNwEUUkCSszrEwUmqVTYJg+hsTHdssc1+LTv2u2uXtg4cUd7
l8XE7O6R+2XoB/NXuKTZlRGf5GsfOJmqKGGhn8fpvttPZ229jCkqpE3AH/G0WVeSogQUEg1S9mVv
9719gF4e21JIshtxAGuS5W5mvzz7Qfkco0pQpZwrZJo56/x03dUpj5mFMLjqdJyufUDI/Qs+dEHz
vU/WZKqOxd2CqzhCdy5sG0XrBdea7nje7KphlJZpm3+BmuihcpKeEtcEXGc/pDhn//6mAexYUjhM
dtcQCjF/D8I9vsp6WZH+jIHFzHDsTd/iCBd3xyuTRXKU9IwplvGLJC/KX1gcZVokM6yvH905FQ3H
OhDJAzfILSAoWtM1LkQvySxGyo8945GNC0/UV3DfviHdJByGIylYtWvl9WRRS+Vh2vTj93l1gx1X
6mA5y0Qbbcs+nes9txmG+PfmZLqvfFzXh1IsOGEWQR81lgxBclQ/9DKQQzvNGJK7HCFarOaOucoa
9fUERUVIgUI7O5D2bp4ade6IuBm6x6g2iSdfnT2g1BI/MjGBAszH8BHDnroPiRq8sKyl3FLDSEyg
Lg0sa+dP8tw9/Li4irpiCs3yt8MzT7Iw6Fv7HI9kP78wO0/h75ZvdCy1SVvet91TzHBNyI/asgmZ
qWd0/GZr1KelIFFnqgz2Wx8pInnO3uoEHzYMOjKiZD1A1vjtEdx7jVbrw0Imcly0qcWYs3O37C1O
uuhbH8T2Z0Qv6+aGHB1FnDRp4eymeHaoOMW4+vWxbdJfw5S4onA0nAsbqUQikG/XB/fBOYSfR+Yt
gJLNy+S9nRw5X6VHekmOcYhNy2WdN5V3xmmysk6JCysdYw2Z9su8f9K9h0zIaw3KhkHUvnrs59By
H7AilgvwSVFaL1jbnPg+N7ozXd8ERYvv8QeIR9Zd5i5VAfbuyyQL3LPXpRLngoYrSNskzA1GmFM+
pWNsr74zUuYIVjKXbZvcOA+J0vuX7VvzY2p9MqLJuIv/uWvW/I7P5ByLQ2BFFWTrQgRWWNvnyLkp
E9wh2hN6jkw41ZKFzZCTbx59HBDC/1qzjzsB9FraIs728WefDCGjU8c1UCIan5l+FjHV96dwtSzS
GQWxHwxdhOITRKVUYUe3n2RN6OUBXgu/I4y/ZU6UYGxyicPF13hlOMk738SiMv2QOCjkkqEvDrZH
2bk9NImIjqM2h7s00Z+nY1yzogbFeHJ2A0azj9rbKhnahgRpmkwnDzarSVMOba2LGVPzWwyonryi
Yzhpi2NesyQfHNN+moxLNFUstTmvOzPIp7hvb5LzGkfVC8v1GmuYulNPXiLYvjWhPj9YBGbuO2p5
gg5Is+IUjU3IV+0LQqGOJOz/MJ7NbAk7q13vzO3sPe1yFV7hya7b83rP2CTO7Oa9psHZY4/gZvur
E4a9LjtrY81BStOnAzeaZ9YmhqXIuCAPLt9t+edvInaretUDBn/Kma9q5I4uUUuJrUj6waVYmrpt
8qFhLM4dk8GcntlEPMGGo/4/p5vIzPU2bFQK3rJhLfZ+Vl9CPplXofVq2kq51pxl21ks9XpAiyQn
jmr8uky+wdrQLFSHdqOhL5u48/6MgYv3rJ49T5QC4JHP0ghyQ3BFnF81KX/cC7HT/pp9NfWs9fau
kzPQonaP9HCQ9MbocTkZTp6RWoGCpoeIGOgMGw8V5lXxXgZtz8pImqj4+zEzZKuUaAfm3li9w5NP
UR5EZ+BzO5+BwSvPRV95CKSBtdmwKss2dcse21IanPRsmQm8QOiaZ3zr4HxD4kg5q/g/clhYUR19
2xV+n8i/y2E5N6733rdbeptso99LJ7yfpk+PMlsttjpuPYkXvQO2cJvU6VfZ2LW7rEFMwW1R/Mic
iNcYDGQ+gw9VZ97AKkVEfuYIdnDHMZsCLkrpjfl2bCbIRSDDpJz80zb828dYYc60sOUf4FSXI1wi
sdUjhmbg6VAm8s14Xs0e3IgTbzrZmB6U+KzoJqiPj7yW/c4eauPtMk8W4TcYCM7jWHpT6r7E3aZc
irPrk3RmZeYTjSuy/8JgJpG25eL76Pw26vK4JlsvT9Z9/kz/o4hpC0bil208s+Tp0w0cnxEv1ggE
LB9LcnIlyEowTOWorEPTsyzyKJJuMOGnuEbRyxPx/Avb/SBc3uhGdRl1U/ebjsFn80Zq579j3vqo
MsMav00U5bGYdbswX7tp+88ValYV8JP9OfqE4JWjZmrLVctmWnGSZLa9IVxuxk9tosz2MruBfEj2
uHvrBIF++dx6xGtSpKfLmSLzfSD0kQ856cSbYRd0vVQNsZX/zuRQohBmGSKa+wDmET/6/a4HTEyK
fiCGlQTsLK5z3i0C8UYAifaCnG2YLyG4k72AHzK0zPHg5ovcTur6vNdtEYZOr4omYoe3orlYxeMA
ztxVLoxK9tXdzxpcMz4GBsVRfNjD6dJK4nfJzL+osa987YrPceeE7r3PiTkKFmMn/WdwXJTR87CG
+smTQPz3tWYH4a7uTjHcZ/QCS1nTFb0twSmAXXBpQmQx+RJUmClZFdJuCTP64ofPFjbdy82ExwNa
6zjyr43ZYlvaXbf8EZWEzT29iHGLdHROk7sBDhkFhClckzdZ0ZLWhkNckXaRcvliQv7fQR/7chmC
w47PjnNOqtzDkBPs61G4d65ABNitS9xfiagXAhoEzVHByqObFUzkpDZAsLfbdZR6YvzK1iP6SCKR
7JdkAw8qSJwWYw4cqtQf8iEjCAWH2bMQTZqM5USqG8HDJ7GfKS+AO3s3OPj/TZM+v57MNP3n9PSP
d+RrpIAsS8yPmpRqt+dWgK5fp0Y7bwqE18/lOq4dDNQ+J3Oxn47HMtZcx/9Cf6HATbi/jLnsMkbg
SeP/nntIe5zqYCoyxelv/v2SKSmvE7KL9wbN5VjsDevckiy481JHen1f+6xXueVNE+XAvDfiPQKh
U1HpgQyDeWuTKkzG5NPoJOA1UXsoFzP0gduO636pkqxz+gJqwX4hZDz9cBsnFQ9pc2rv1ZdypL/x
ad4qtpO3NaeqyOD5htrK0u/sed4nCLK+dOxsbOWxEXRT9SOH8uKdex0XHGl9EAfO7HvPEkr9Kl3V
yEovkfeFmps1RFG608d26Ejm58225bFzdRRWUygZfbIjCL4MoKVdvniT87tPJjnlaHOjmgVqvQBH
dAQfMsG1flDgcS/vQ8GGfdGEo/7Hd+/81TqblrynH/iH3yXDzTSLc8jdNTRwEbLpbr5RcAiXTAyN
qFS/Z00lCOtJiyHZhj9zcC5bteB4Qv097f4yqyj4Hd4Gn3w7GR+uDANjA1E8zA9Tyqxd2rT16/JY
dv2jG+f4Vwwf+K/2uvlXkzk4Ata1s3q5S9KBqSgudFViGwHDthFDlqc+Gm01Lvs2lz14AL8zU12+
RL39NOzbOhZK2Ogz321iOczh9B7KZO5xPGlvzrbtHr2PDDtekS6nDmlf40QXfLZxvjQ92TyXk5xk
EkAx6SDTITxbU2lu6OfbqfyGAVa9FinbZmNVQ2WcF9K//TdpkptLQnR8W1PTmbLrMfO+s77Rb+hY
prYMV3W+yo0KV6XTrM/HDlDYVoxZfF0dBg5ZMe4OVBA5qlPDY99DUcQ4IayFqmVwFAsQyVStBHSr
PNMoyfLIDC2jWtqfPOd2irviVOF5s7lG7jXS+5K7fYhMAhVsXVImq0xLMeyY7sQYMF7AEvzmErqb
+eNR0+OqsWNzv2MT1pODCTkCMbfhiXPULeiHCOf2osOJJzjhWzvns+zaNz3HYOq8u9PH7BlDr3TE
R1+MmDwuuSL5/vWUnZSl9B3xDard7QpY7vNvvTMYlc0wrFGx9F36ZmYpk6vEAP1nRqzGw+GsSj81
cdjed1G7xbT33vFNRIfyC4GywkAtqcmW7BWJ46oIhr/vT5lkl7QmY7uIYI4cJjvVPoC1HConmCl7
kCEa8dxfz/UodndrHxGV9GsxxH69lD2F5oFpWOI4kKyBKsdtGWWxWgQnhVyX9oa6ZbPLDgG4JhDq
PkPl9o1mp1aezbcNoyZZRfBO9GN0YqLsG0e90U/Pe74HO/l5R9uThqhZOf8X1Ckrwr0/n8/84mf7
HEVOezx0dmfU98eo+ZXiw+Tk6w4IXYS8Us/pjDa10Jk//1hsCoKedqZOcyEH/XGu1qlzO6ayLjTY
hL00LM+9u4YdTxdW7kfdxs63sHHrX+QabXhZzz1YtT0zFnWBX0lxHo/ZfViDZj4K32ujx4CedC+C
0E7fzrWp/xluYJszRPefQvZIgxzcf9a5wWjVKxrXc34I4/RT1WeMgAUy6lNUThZM8HvBbG5pwFM6
FKN2bgK93gd+6pcMj6M95kUsj50twipUZ0erZ5cozmO94M4zZ01Cat+Z6K0kowQykdGY82HEesCM
ONFEcGIGL1kea8Qs4K6tDR4iLR2v2PUGQrSE+/SaBMdt49YomebYiI0EOmQTmqR6NB/JvhzNxUaZ
s5fgRXt97zTr5L84iEeHSxMD9lKuu+QJY+zDB8IZuw9P42FI4+vPI2jBLYB3NtLuFy8kBrPA/opK
ueweZyORVtJ3WtN9DxZev0vStoRfzOfU/k1lep4wXqrjn22SNiwd6FL+/ugf6V3HRJNedNSCoBmv
I2wpbIf26gyQC9d1mZb9RbFNmuT+dAACwnvszMkrnWzF5pBMC7pZ0TG/cUdf0H3Vx13tKS3pQ3zv
qzBJe17Brmlkt7E9+jLBu8Z86lgI5uQMt5zx24v+hU2ndar24Vg9ikTTDgMHXrYOSCCRfweu6PGx
XDu1+RWROFJd5kWHsrA6XfocBCFz7+JwiL5zp/JypgABvH3DQYpdEOvIocDTlLCWvtrHpV8VCOXh
KJs7IFZdrmD5wOkbYQQugirNisONO1n4oqV/zBiWh7yeMkz3ZpDp7z6nlVDb1Y9vX4jORM6rx39l
4/UPo9iyt5MUwrhA8gb6uJPHygJXaMQvC4VDVzMhW6jaxvrenfBWe9LVRfWvYMwwpQ3MoM/STZz2
IcF957tqW1TMXroyJ6AuyYZKxIdaaOuRXKBzczHg7ve9I2o7pTNhOVfsBfYF/Vlq7Ycfk2wM5jYy
SJ8xaKRxd71jfYK/mJsrpKE3PqRJVPfPDhGAzVe2zKRzh9iEku+d4Q7xv3j2R9ZpCSc2YrnwGMlO
qO+8ERsR0pHCOEPQOYDN1/4hiimNdwi/YAxE1bVLwnWfdHt6aY4aksuJgi8kxbZ+Zczk8Kf7uHOx
hm5mGnSXbdTnm8DOvhwAMOM7x7Ad+7zODt8+D5MnxreDmv9eN/5o37AP5JFjiZWOVYDXw+9wDbbx
wscyLUt5+K1/2hQbfT964yn5XCPr1tfDb7cq3enu7+ZppCQuJzH0ebiG8U8zBwob6ZFDdzfjuB7c
uccyuW8h8oWztHYMt2pL45VLGd8YyzWozs9uN472Di0QvFF+emsbXSeAKy+XE4TOk11AHvKQllV9
nkfDf3uQ75OhHNun6N6HUU8+hgRBChtL2W5eF6P4Qo1MfQVeKqL5TWytMxbnTh7s4y6YaC5L4CTZ
67nHu3NR8bwvFS6K4/zYpu655gERf5iPnpO7QzUHnSrmKTzmp7Yb2Hq9PaTjccrOKP56YFVvXjze
sIZeBjIvejuj7fCiCunjKkUVdgzGNJMnAQm9WeyfyY7UrZ2yc7emfv1+gDuxerQbuDCY9zTJpV7X
vaz7Zv2td2i/Cm6s/3kiEGorMniGrNxjO7FvrNrhZY9iO943jtYFcNBeSLf9zEC9cqf1n6g373Wc
1kUWr+vv4dArie0y+uhuefVlvRzdz5OdO+fFO0KG3Y0NAE5M+qvHKPc9OaLvPS4dWI8Ny7dmTztS
ZRnpAzIX56Ek7226dmszvHvKhPHFXQYFVNCan0losoxaNdT6vyHw+pfYXQHzejoQnYdSns6DzrqU
IHUdgoWKdcW4Ru1R9vfUCqqCbfLurpFR9oLaAuCqrpvkjwzCJrxQ/bPwy5zYxb+0dGumHEXTY73o
9nEekcTr3zWRf14hzYNH8C5wvXAev/hIUS/gG+mUO127/wl93M03pBHcN6FQ1ZouYr8c06zMJSCL
jODdEd+gNsIipILxnyo3arFkY30sKlOmEoicRES/xNQCA6T6dr00ja1/Q2Mvv1JhPyE0z6ayJ8QK
xHvNyFPffdbr8o3UlTZ3pJ9Ua6MAR7eutpoIS7Vft1CEaxErd1RXf6BG5a1OOrfk1clI9I37daCR
ZLRQ5txdjm3IsEDghP6818d2v3Vs+DI0Zf1PGoTxBaWrywgWr9HdyjsZMI3pAG3m0vTpZRi69h9u
XfEtaXtOfpD0k3mMZ6n9MzcoPYujXrq/ScuXEkVnqz6zb5rkyOf6FvJNTy8iMslw2fd5DT6kTae/
x2J6wGZXgUwnqrXfcc5tGA/OGwAUea7z1I/Zmn1YFEDBiwim/aM9Vz2BNI7GuasHPQiEOSs5YvOE
eiU/I+dIylE6nP5U+fCFK2ria1CfSX2RbtKtz9IZjhi6r43+tuns/ockttlytvFd94ulK2J9J+gO
8WYHl9XJMd3Tv85Zc3JqI/pqmszWXqMjgXldacKekFT1D2isPPxOGtQcId+VA49htkpF/bx84RVk
AFxG03sXV7nbUXSxkGt10PzKkqWkWf1VS6t3tDg+xcbh/vfuPPaYgDQlIFsZwJbsT3Y10uPHyQz5
OAW6uXYiDVrA4UO19OhTtF1aIq5IZIYZzqZiQALSl3XikakwZIYWfj1jPlVcM/0NCbKzi85syKzN
zLHclqo38qDbfnEKT3jLd0Kv+eePLtT4i8hTpPmumxpxQxaAjgYYXWQ0NyHFIHXaZMtXtP6IwY64
7x6a1SOu1ixL9NdR+7S9WGenuQtPXCKRorhZTr5l/CdwtJqLLVyNKp2zQT5zpIhWSzuRa5/XViz6
YThP619ukwHgl8tbFB8g7jlVN6wrZaleeWaSDnBmOWUF7YDyI1MiQ3IU6o7G0QFIKSYdo3gRqIsY
pK2EyliGrV0f4rk947uEnT9F8Nza2HsyxMK26vhlostuSDmH9ImmNo8nET23Rgyfl9as3xloagZu
x52+NLUX3VNrlFtmp5ZMoud0g+r14Nyv49mMOZvWs6jqbp2+WGjc38LY7CVcguWgj1m7f4qWEsAZ
BnYuGg2hD9B97v5dYgN6L+Rtn4Rr97+u0/V7bhDPBfkos/FRzELdS4BGHFjgum6dqbfm7jj4fxna
R4SHgT9+nZOxF+UqPai3fmsGL0fF5SaFlyrzY2hHc0+9Px8TEHq4zbBthpLb6XNzuvwvqJODlWrH
S8shHSw2zEfLg09qFzkbofRHlEN/2KxSabg++GI43kNc4qNiruvZVN1hhwcDMzc/4Dg6hDhyOzpi
qVGKV785+v1x18xL3YSMMmcrH29aHwIsyG3ore/Wn+PLxpYPagIfZ83LREd9M7rqBKOJI7cEyKSv
h1ydGc24b7rlW5SK8S/3IQKQvhnaVzd12+pW6s8y1UFa/02RBF7StIZoFV40oBaR9fpe44IBGUtj
nOK2X0dD2Y8TdwGVHJNCv0VAxKEZQgqasdQIE66HJraB7VjEGM1x2dHsP2Wnob6AVg9bgdvx2VVI
PKCNHbLohi9EWE4/whGEojhCbwzue3dQw1MyNyOslq+XxZZd67eQaOgrK7gfNVw3fk8kpyqKxhy0
aZrg73mNq2htu6UcYhnCLwSCocGcuGBfJWPE9KIy7R73NWARJKnUVymt+LJBl/eVahsxvA11zz6T
4OPSO4z8ioQTQYA0DetYd6qrVc8XgdvlA1k0ZHZFZx+CLzqoFJ62hlGppP6RcUYYOnbJe3Q4SBbG
yQfvix3yuXtE98z+FseaQvnY5eRKDJMuh0Sp/0zfNzUfOh2GCpgfua5m+PkdJ3Prl1DEUVtkgxO4
xeDWya8oMpgxGIjr0jSSZfu5z9pLMsbJ0xAe6x+eqvPXXeyyVJIh1L0LpoQo4gQJJewUgVnyORH+
qlEYinn7jcSaiR0Buf88J+f5deM4zUVXO/ujpRc3lTcJ9ze+5seTxW+rvR6Om345WDYJc38Y9HoX
65NuNhpV7xccFDGwtItbYRGMO8ZYChUpSJasZxqFGZsmBoQ6eT8jC2yj/D0gEHapl/p1G8Kmu7cI
OuIiCfdjxLUqCXTh9F3kXzpncSkA2tO6lCe+urDmQ+ZebRzD8a3esL2c2AVJErLqbeYNRZ0f5bWb
HNAFa5bt17A2pr47/BXFExl0TBBLSkPSi1QE9wxBrLJpTntUcFeSorp1wH+XcxDBC76hCEQ8f+m8
0t1OwFXAWJ3kTWTchV58Mu33tutS5+fJANVcZ0CxoeANnXcvh32ZjnsKZLSXaFTB8wzSo6Q82hlF
dog3VXLRCZhncRxRfNwd+P2QUdv7JyUblVzDO71QTuZ4dH9liFr/ikj5Ax+h3qKrxxCS3P4mtVlY
juMbXCqhgqtTp/xN2XBTI7RxvxABeSBQZgVK5KEDt2KSbfwQNdqyZ2xzm/YSHJP53vdq7YqjE3Fw
CZnNoGmmifOi9Wq4ArKk9+43h3p97Tscd59CsC/nwvyVqNyHzkqu9FigmAIQz71jh8VxSnns62Og
NKEOU809kKY9j9dx5H/7EMf6mnaqDulAuv7kwnHC9Sk2fHnFKLv9sxpRc4ILRWuQZ+tNZu9A606X
qD5F8+kcApWVsQ5CfYmpEck/P1mSd1Zia3MxcJjJg8jS7XfAuQb/GH0QuSUmHCt3AWzxyRsb1Crn
Oo0FzdP67C2ueBTeFl56Zz+es6X1MBegJLzMJBl8QyK5xdU5sNKAKDDdgmcEvtBkzhoEnxdihZti
lXiXPtTyCL9Gq8w+jaG0fQnXPx6Vt0fTG0uAwfjYIP8gZrJvXfixtHbudCaBVWIz+26VQDky04Ti
3epGnd9GMcf93clv/MJKaI+RW4wg5kr09vLEPhBSF7mzIXHTiQhJ2WZTl6IeN3GJyvNo8vBQIb3u
GTEYJ8HGurlDdB8G1JhewiRltQJFwwq1wBS1+YdDZGavCTtHthTkNv9BFYsWuAXbVlAb4Xk52MUm
tbWtH7DDVUu1B6b7ZreYd+3GZn6xtmFuh1S9ycebVrmF2rvuh3GAffOYOozQtf45jFvyBFFtPiNF
sf/dUofZMwDmBqFB5Ip7SduP89PehehepmMPK91F4l0vHjDMQSUsXUS3Nl9gdr6gk9F/zI5yksFA
JK9B3O51PrVYlN0w/eVRNyZ92No5+zpDGb+QDDP83TLNNLW1oXoQso9eO3/fP82rpz/cJchoOrL9
+CT5cAD9SzR8F5Km/lSRNrla1vDveHJSkW3h9dY30fg4ytOl72INrwzJXXyWowuVSC0Zo2QyuK+P
8fnH0wDvy34T56to/FAp048VA33NAOXlN7FbyDQ01Q04rjody0tvpuV6esn0dzFDcK/qKL7ftDt9
27zNe2zCzYFGDRmJomlpy2yG6os2/xkBpa6Yo4/PSE//a6e94XnwYSaBM5EzeHQWODP9j6MzWW4c
V6LoFyGC87DVLNmWZ7vsDcNV1cUZBEhwAL/+Hb11R7tsiQQy8557E5KlzdZTU6Q/+O+I+Khu+pPS
RydW5hEOLnq/vdDH2kPSEwu/9rwG5Un6uTkmMrnPFQNwL7DBhihfBOZQN1+AvOkV7feQps2zbBIP
eZO7dtulwaGa7HCXk/UgnZE9w8l/7TiDIkh714EobvivC2OsaLkf1NC9ZT3BmdtSQeLM76UStFek
fY5bk6ip20HKRe/JbQfWPowHfyvpNR/CIophxJXp/0bR6kWH2m3ih3Vo9HkeoiFn9NtrSPikAx4p
pyu+dZ5uZgbQ3okch8PaTd24L6raEmaj3HgbJXX4y3ireF4xgH70CaaQosv7x07I/O8ML05pRYrD
T9QGzudIQ/EtehG8SdG6j6jZ3ZMzNO1F52Iedk5R+4ecu+Le7aZ2nzKIvkPVp0oerdf+Y8FkDmjT
LcUmCVS0HyGH0N+99GpNeCONJrNnztp8uzVs1KZJ3erSoBcfExhpBDPS1j8iaZMfw61/8ZBL/6Ut
xFF8ddFJNCz/yMyaOkcfICWWB1Ir5XvuGqr4ROs7RmXY1tt8Va9eZpyfEOfJnjIA8XbSzOvS1fsS
fQAqutbefhz64D3hXTnV81QiZ0wMMsv6NefefnJZO83L2Mfe7zK9mS6WMIf3C+2FM7dBPfTkAOqe
lu4BcS3+SPO1vadE7nijodKf3DpoPrmcY6S7zLs4gtBPIAibdeykK53jMifNnSMhswGHhERecdvl
tx+I4nmJ8OU0ZSWusayXl7XqvWXjD9o7TMorv8WU+V/l3OsFw0VvzxRrYsI6EmSvZAe0XwtxPkDD
blD+1xeZz8/Ps5LRiJ68bwYC5gVDkoJWsRHP3NI1/JwKgfwJApwlAtTYeXp220Awi0wxMHGMEFpj
kxzbwDTzvuUd/hgl23I/d9p/AKZUdwY88s4D4NiYWK6PC7lhxRY8zxW7cJaAkEnBUdfQR+4ZFXZP
qaotij4TxPcsH8rnGtEbtNQRC+PmvMu/R5vJEb8VCJFZRfe3GId8N4DGJZvIhClNQ8ja1I1bFZbd
1ASTP6SUkVclDLakCP/XH3QVCEQ/SNb3TqZ4+lMcXhjHopsT65IL4f2mvGrZsAUtas6rCrKbsLJ6
hT5RlLjBs2+c0rvQjTEpWlMhxv+6Vs/Ohhmb8+EXeojAxnG0f2UTMPyp1vnc/pnGIB6PBv9h/V03
tnVo+JKs39O3rOE2GUX9BgkZNsAptXTbPZzJXO300KiVZkpGLklEq+qx5SyrrMOOP26uvQt2j9qe
6TUMIN9tKyeeH4YNJChpbFkKp60S7CTutW3Mu4gKeLstCn65HspYZ/GTSbLEe8hb4Oh9GObJGU/M
+pd47LLdFrYdi1NBL9A9yZai4QAXtCzOoejdNlmvnYh0rA4DfUaVH4eYWV25SfSkJsx4qbLlq9Zw
uRP3nlmTL4n0EO3DsuzM2+i3N9yj8ZW1uBZCuOXh6PdQHSUuupVNop1Fe9gDyiZgDGbNNK5hAUrh
3DcdFCOb55Bk6G47p/IGBeONuKS3C6jdku/8OSrcq0RpSk5eO5iMzxMxR//hkPMYps6rdidz9jJW
dny2wzqJIyhaacZNMsHy+hTw2cjaLCcZEjuwioye2TnESTnnbyO75f2XZCR28goW04/MNAbfqVkO
ioXgPXKbUZ4nnHYxogh19yUAGUhpaZd53ga5l5F/3gBm7kuov/q+CGKT7fi7y8FBRfOS5RffSAGG
H83Lz4jh1nmzPSfl9xA77UJ/YCtGf5t8yFvni4Bsj+SZlcq1fo5G4/ZXhaLrnbFSd96RBI0eUj7o
EWd4EmqFMWpp2vIaKTQ9oMjB8fcB0k18bLpMmn9RJOsBpQYC+RVXQyY/O3900aFnz2NC4i+aenUq
lVtelxYXLINzdsx42xIjUnZcl2hBZaNJ4+rwHWEofFvo012eEHd050BuZCt+j8QvD8LzS/9XYcpY
PKB4Wr7efhCDvWZIXMkbzhYMBo4sOvJu1y6tnhrQYZank/qTnXBTxtmGdHm7nluLQe9xSMshQ+2P
ffqLVfCPFhs+rSQ/iWS0i92WzMoCeWCa25XPpPWE1SPbPDiQ18QBqZCRCpkBscGs7x9FMTEK2eRC
13m6NegWYXjkD0zjk+vENaQyzuSxOWNlH1GP4x4pfRPNXZ4T7EQHHf5ymmR0f4KKNcf7ejZ4VvY4
i1WG5IkZ6hYdlPXpeOxyiqC94jf03F1j2N9+9C07Nv0zZ3tClT2WPbMi6Snf/1aO4BGJh1p4Ynsj
5il+Bd4tPZGdlVG/4rMJl/tsYnK74aQT3S7j64xH6L/bMGTrC6ngMRjJZ+5H5XS+fgohhqrHzE3Q
xTVDiv4fzGebX4KEH4NbqQDd3vjMUPKLMtE8HWEY5+yHRO65/9frLhzO0mNgu4fyLTKe2dzq4xiP
c3tP0oJImbazmv1k9CKnOyGzLNu5MUDoNp0DP/jGdRpUe2L05/mpgmcSh4GJIJ5WiQ17Y+OEERlu
ZBTsQtKUMw3M9boXuaciHlKP1J2dUxezt3Orhmf/kDDxzj+pGY2W6N9i8Z1LmOpynA9cLx4CQl/G
pbhj0e2UcAqwCgJhuyZlnesjkvDtFD3L3NDbybG/C4IpVYiug6mCnY4DYQ3TEmPdV7EgP6Ay0ZS/
Ris+EeBb158eRG1lfAwbNKH3eWnZ2Iaxgf9+k4fhCpYe39fdDCY03bBkW21ZEqj1F27jaj7nneuH
nHK4WjuS6cIKc0OqTLW3fCijPWUhObavne6QFzy/C6q7LlMOnLCfOygA+4SpsH40cVVV38qtcl5V
en1vbXZdjFU2O1AAtZ45jJXbKXWW2Iza/tjwkVj1ERnm9V8O3hXPMqTltX/qknBooncv8/E3bwqW
M0Q7txyTko4q101ykSqX/yZOknQrmqlKD2FuJgzMsPnOeswWv57viSjHCrvSUU1PMV5SnK3k0jzH
8+TSEPl1u2znhlgf3ozB94bfHcnrLm7FEJEhOpQdO0Qex7Tr63bLRFRU93FYi+ArXjt2gbLkaJQH
qUIWOmwUR3HhYFfHgnfWUZBm920cucwkGlbqBReB97rZ+5yXHLRwjemdRQDozqALIwK29mT3oD1V
15eYexYxZ0bs6DZgBHPKw7TO7iGSTGZPjb+waRF/jN/nn76o2UHPjDIV3mlyrfLd937ivP1TxH5X
fMqaJC8fHhUHrdmgO64DNBO7q+RmGuoIOqgyMEILGxqKfTgxX/BoI+fBXAY/ZVC1n9nmpO6lcTHc
kJFUx8N2ICO1fJYJQrXcNMnSAR0jCTYbK/oy/ekJDRxyhvOiKAvCA8nMPgR9FczensD+yJ8ek3CU
6xmHtZK/8UcgePBX+OJZKaae924CTF3slMjp19p5GbMXjNuGhQMzU4tsg1cYwLnz2I19x/Pl10hG
ax7mmEUzsRx7Kti/4RppcwlMRhiFmKIRxSTWqXpdnSLtfxUCrCDgXKtTdUEQMoKRJAJZ1+P+CDL6
nJrPqdgVyYzcScGjo+2SJ3V9pFlX2CCasG3+NASJFU8RoRftP6hJXfzz59tOz81giCeHcAdms9Rp
paMxbukQDyceQn8nvLwNGceWU/6Bx6GpziOYavcYwSMUz42L7+qwVkEsz7OtDIXQSgJUc/bLLqRl
jnEVYvFM1tBBQga1+5mk4U4ias9Q+EzzoNrp0CgjKrzjJrXTsQgdN+921YRWcMLGiSif3ba23Tlj
Hcm9bnv3Pyubpn4G0w+HCUaVd+/SwnNdKo9BKaU6duBf3Zgm2R8o9XEWm2aEqN5pqLA42UWZitVv
Z6mz1Z5snsfjRyjJs5CbwiPYaZOTWkLGC5oOg/xkyuuQKN8wod9avCWKd7rNp+mgkF71V9szbMcd
6bjLJ8jFJDFbcP+4bz6IDTeTCMqu38kA/OyqPJugelnXyY8O4WDQMIGaBbMkt84OXP4crBPDc9Sq
RAskxsmgfh4ar7qBY0ikPoK6s3hn11v66phRL42nLqbcr6gAq1p8rYw6IFvL0kk/g7EjwGHLeDIz
y2aMg6r5S4mfA+4SP0vXEqLHZvfWN7EmpYNh6wsS0OhvK9htCi40VPmUA2DZjxwGjMwKwXW96xIR
BX+4X7RznPGYEbWalQy0p4JAgHLj6zDThzItPX3FdinKfWKsCv5msRNPwzZw2mA+VKR3VZQk8MsL
v2Ae9T8Mr1gaHJB8VW1dETAR2uC8w4trw8aD885LQZ7AmKBoCGcyBMsNclIsoc7kEN5q5ly9i3ha
gO7Dsazag+lNXPwzGccZxGi+NPMb9uvEHjnjyTWnAVpyAsepD92bhwxjI7AgfYnnKl/+tqvMZmen
molaYuwnXpBITjZ+I/d+ru6BbXB1V9OND+jjsWxPZTc6MCjs2iCtwQy1b98Ck07BTaqI1B22Yloq
EVe2Wqgh8XF9ky3S90cd4kM7mXRpOsOTrMTySsQECt5B2YHBjA0nXEZHSdVT7Niq6rn2IGYI42Od
5DS8fNVzeGzDMYKmBGTyfHxlw5IByHc2x2g3Z14T3vO5r/Y6LoWvDoGZpvQ3nlROrJ2TGMNulLz0
7Jti++0XNFjwpQJ34RZTwEXlfTWGDAP3YKYkM4Te6BZ3ricFBjCe86qHHzHMoHYsLmrWe1P03vBJ
9TnoT2/Gjs3OYK6q+b5xBAZQCrG439kR83hz5nmXQ7KzVFW4aqeYC1TQR00meXNqvBbJUYt6zKFH
s2plMVUjyQxPVLoMB10P1rx6fmvmGbh0LmSA+KCgN9nZA2s0nAZcYpUhtmgdu0c35s2WjPmHlUdY
9VWxvMLgi+JppX223zWEivgJSZpbftc5CxvPHQdruUKaOm76w8fa2aPtI3gozJNLle+cVpkF3E4n
tNTOFNj1D/llWJ0o1qbA402NUxhxxLCiFP4mNIYBAM+hnoTekIERiBT1EUqb25sLN9L3KxHGQ79n
3Bh3Er5hmCJ/F5Ab0VanYPJV9c5uhQ6yHNohXP6ma97bP4wEHPMH4S7yXkYcrPG/Yqxn7z9n0cNU
bxBFg8Z7aCCp52GfOXKSR+2UA+/3MKdTnHBJ5bMJd+7SkSixjXWvcLc0jimbY8O8n1gGD0/7CbW9
DI7LlMvkucvJRbkj4lSbl1qqJLz2WmTypUdirX7pDrTrUMxrqq4Oaly08UVQsYOH/r78CRn+Z+cQ
fJp7hFvU3U0s0S63ThGwmtFFAgreV+b/0YtjqVlJP/Hl7Segcd8vk038/oZQWhZ29VwhCJ6dPwXt
XZY7a/MZhk2YvuBpw79Pm1x7cucqTuRTmlWRe9JMuIJ93HEC3RmeC30k/MmH9FEOIcJJwX6KnV3w
nF9sqZ35FjKw0oOExDIsHEpWB/4TXM4anCKXyKeSD8UfR3PskxRuBtl7XnHyhDYuLxMPWBTtMBHE
7RlZSnsrOdQBk50xX0uxbxFvQsOdC02md2zvKMC/ujAR/W/yYtpm3M6YJ0nnt1oswZ2aXbmI3YqO
9f9ObcGODO9b4cPEDbyGld1Aa/riv9mnHFHsloyy5QhGOZfXUGO9Yc316heHvBny8GQCRlcFMRT0
FpdhWTF54VPvxhueGmHEfuBbcyxNsdsqkIA5194ZJ7YMDnIVraH4aFdCADocbMkDNZh0nyZcc7bf
Y8cnXMLjZB0fTKUjeSj0MoYKkiR1oh9K9YJcMVzAtGRDG0n6TBgZ9GqoK/FFAxEuPNHAS8s2CEDb
hx3oZU56d4mRY6ru06UoJb25rI3/JZhVBc+65sA6FwsSx52EBcYkyJ01kVRSu+5ukFFSMEusclld
RpTSisyilcOMYBbNjJu4GF0cVv7H9HkqItsfByKvhrcegOR2vnV+HH20lu79P4ITEvU+RrLBzJV5
S4z9TiKhfmCocUgyiWBpP6Yu9fuDpn3uvkAGbAaHR1pJ+WdWzqSeAR8FhRwWRV5j6AtvehaWJGN0
NLdYd+CWTfuctOMNYXG1S/nfJyOOySlqZhFv0k5nOrovuga4vs/BOg6rqabxaIl5KfcBoRchGQ09
/MV9nce4gNNgWdrXLghU+qjqFfVxNiN/65xQvbk7lrqN86+54ONV1D4hZ++xrRgzXRpm4/U+5LNP
02295GlwzOOk/xpuYQB4PFMLSjL57vyTjIY0xwuzPgQnejlSXainWSJ4HyucgN9ZEpTM5unxFDW/
h+5QfaykE8xUbMCzNYV9BNEJt5ZhJISVUOKrIdvUvCFNGfmOZow+uunGoZgfIBHm9fYPM0Lt5hTn
iScNE+3STaXtH92iz+t4b9POZQidGZ9VIeCseFom6fh42rVn7JV7s0OUEgZ/B7hlVw9TgdheBPQE
VR0OLfywD0ZQMdcqr1kaaLHFEGr6n8UOqzrBbXflNi8jAhASyh1IozKfCQRl98wYhsmGoUCD0KLT
ZOkfgsJv0vdFdSlUb6ASJ9hwfBWa/sMjq2fDaGwJ8cIkml85wWW6K/HAJe+rxGmP1bLMONb2pVux
SakPO4OdvNOxwGAW5q5cd52TNUlwzV2PyuNcB5rdzZHuPKueYHDGInyhsfLZXc1W1jh4q1LHn89L
3xBAzcSWIXTe2jRmzlSV/oGQPMd7blpZmufQMgF/N2QnuL+cBBH0kBFU0tzhJSbPdXKmLsk2URFm
EdEKsUqu82jq9lKXQ4dFNC8DtrocCxvMLFPsfZL3KxBdW0DadreNpWjjXtXS2oeyqcx3l46KD6Nw
3cucpKJ8xBGnaAX7jlJmJzGFyKOYFALxBjgRk9+O0CVAAJS7gpyCFgqjwORR9zFtK7aCrF/3KMDM
UBMYfvowUUZBvyfTaUofmey25YnTBkWKeZ/wkq9OUfX+sr32mBry6cH9Y0RkIoYL2A3eR2EplzfY
2EG7iGNkuIwkFDv8yrRe1XnCfBrsKu4pXW3LXDLPjFnC5L00GaSS2cayytcvQxQGwXDsiOrgFYC+
Mx4tP5DjtE81jClgYFG53p6wIKi51pmS4WlFlWL+D7SSgqCJkdzL2ObA5iRTNOXJK41pi4db7E2/
b/rVQjINtGHysWYo4JTn8VaXlRQSmALlbpxMB6MEuxmNSX5hSEXvd1Vzil0B4j404z86YdySW1Sf
G3klo6pZXvvZJRLswEZ2V97R9Vvnv3XQqfZZ5dcXnjh4wVKPLAwaOz7RdUWD2OHXzexzowqnfSHg
JYnmc7z6gWouuE5MdcWgUx06mu/6P6boTJiQrYDwDDZUwkQ8d3xz52ikfVVm/rNgEOO+zNf5hblE
Eh+driv/Fjk86mZdwtGPmbo6g2g3K8eXfxBjun4GvBR/s4nIJjYIES+2oaX07+pg6ed/lPfuUx7I
EkFzLFJ3F47YlTBAae9xGZhRHRqRFfVZJJ48tI0tfJyay/A8uTesA3B5ir9dRqodSSMzkTKQQ4CV
M4bl6rUncVBeC27h+veEr9Nx6crTYmLo5A3+/M45Gyf+xom6yH70k6XC2NAquc2hYzR3w1K9cb0O
Cn8ijsW1n7Zu7w40PsF06wiCLmR7M34gaNpCAy95Cx5zuGuw+cPAFU80RpwP8TMXj/O7aQoIcEw/
/mUO46I7QjvTmE9Eg3k8ox0d7XasPRzwBR6wjGFPibTut3b1dmh28r/Jk2Tgx2BSb4A7PqADMaje
r6FNWLPRdHBnp3BUur5UifRd0s/T1tvLYajG+xKSUT+HrETzPwFwTfCZt8HoPWYJw4w7wY7T/q4E
OiAlpolar/9khBmEZ/Kxmosa9MK4PZJpCntDzOsxzQqCdPljRX2umiwzQKl5F/m/IfVk72z7imC4
M0xOXB0Kf8W7FblOKq5D2UwMu1tLx7NB8k3Wj6IO2/kBkIhQiPn/afHkbBdPAagoiRONSddL2orI
fAluy8RQLjLUZKoiC/4N9t+4I8gbeVsTCApSHZLCpHOeQN6V59ph1rpSO5iylAxh0zZe9nxxS9pi
kYCaQN7rmjatt2Gw1uBfxLExIQXTzeT06TMwDaDPEsb3bj2I4I4yKnLucli88U5ghwrgROuuHj+D
MNTi4qRQ+ozfw8WDgkuHqT95zPDDH5Fq4uBYoBDOZ1PXuE5V2tWPQKeLpOLy43rvhj0FA3XNzKmS
zGtExgshMjXMe5RyTpUuP5muBkC5apdA7ZNGLtGhYUodvHqEIGIirDC4qh2ciPmhaV7mXUIXjqG0
mu3rIqqKCao3+4Qt5aCSV0/Pa3czaURPrCKfpn3T5vm8H5Agq6c5m1N/53CjF1fb2JsZYa6+S/w6
1xw0EUeeC/68j5rQvugKxvreFwRy3S0ckWhade9dGrxMlMgUHYzK1xjL1DNDOtycJDY5/lF7OKcB
z5mYP/V+nZ0bjjysSSOU/CN3TzlsEg6y5HTDX4INcRPK5UlIMI4FYxRhcIrL2TwCz9b+n5l8iRzn
aMC6HwHZantMXZMegI6JSis0QcVBA1zSb1N67JCZmKLqZUHJUPV23rO9lwUFuUO7z8k4B4TSbqve
MRNJFkKk1Ned+4/ztAFO0pjoWnnJS2DW4IiRrBh3LtOwdT8sNg8Ya3rt72Sxnhq2S6K7LzI9MRKX
8dgmt12HRqQ8pEwwcIthdFWAjaqYLixhbPjSM4/olOMayjgiyb0rRHdaF6exz4R44Kaitx7suy1A
jEmmkVVgH7uu9v9p3+/+wxPqhMc0TPKrn1Fi7qtypKpyJD0KrTItIXj4wIZlXGGl+RWCsU6HnGLr
HOclCdImEw0BFGvp87uRqnCbWbeRqQ8ZDMsLWHyFeQsX8T0Rgh3ucZht98Df4b9g9ZI/ruvV5ani
y2kPTd+HzBRIaLSbmCJFXPjhy6ES8Vq+qnD5v6WLcuySOSyE3RF5ABFE08qLy1wpQqyYiz9+E01v
MSfcH+EFib0vtYn7q+kc/c5fNARfeVsP4++wYATEUNvU8uSWU9+di6ZHGNWdyrM9IjL5KHk64Etw
LWZ4VJGu3ivSJkDQi7Idnz2QdnsSjKaJMnGbOr/n0ZK/WYfcRIe1L7OXkVGgv1MB1fW+BYyaeAqw
XjIuCItkRxwqaHXOhhFoln5wHPljaxPmWx5uqqKS1lDvPdYx1L9r2RAqxWArGxoM0jL0Km/nCGTC
TZLCVeI4080UnYgmzgngSCrKQtwEihfJ7tk01qktSoxud8vEjPxblIFazp4mMuTJcfLM3lKiWLAK
yq2amNAG7VJgrhqgdVM5AwrcJsV3V+3HuhQQaMTChdfcGcx/zOtE+Hck2fRXP7hl9YoMDAkSozZf
0QcJjk3W2TujlXHL59qx4sSUM/nL6Km5pILELlwZQaH2QRzHzzDipjpEw0w4C/5Pl+xl4oFbAgRY
Jr1temLsCGrBTA1Hi1/j0cflyhgw0yXhA/UqcPGFRnnbCalfv+Md7Y8ZQ29LiVUTr0FIoXKuGbk5
1blLQwDjzM/X8KJTXn9keDd5zJ1JdluzoK9cmBhODRWVIqZv6lwwR8VFs8PmaRRhBHa+etCZ07Yj
AswFm0ri15l2TB16Hph/gjDVWxJBZ+lRYVOdQ1pnbXYshsQ5t6rRwT0jS/yVQ32LfaG1Kt5qRj5k
/tEteFtCWJOjRWBkvB82Lg5wwQrDBy1j/eiwILnZsg5M/p15cNBkJ5aIR0zxWByBvi5YWtIi3G7c
UroRExFgkF0t45o9xlM6xCcqAYTRaa4dkDPkI3ZbzWv/wmkAzLuWxbDsyDJaYS0Rnv30aI1erzIO
1ZPJ5qA5RjdBPEK0iY/RogYSW1O8AeVdx8quwD9Ivqj6hAyS0yTTa7l7LYYw7i+JYuzifrhKhEbv
MRcWoAA4TdrveYzc6r4esO8eqdpawwLWKPtrUdjustFN1NHMFWl3PsaDXwVcOEIpPfNHRK4HrR/l
EzsyIu4JcVoIFTY/U4OV5kilucpdXoUchYzlsYTndeTxilE7B3c5OYbOfmXQZX+IQkHT/211J7FS
O1lbNAQOqsxhLSq23CSHkdDJncP/GbdvKG+KmybWHBnwIZzg5bM72hY50y1KN4cl6opssRaOOc/b
j2ZI11M3uGP+q3HWjFhFj4Ck6VD2VvY4LSB1d+McEUgxeK7rbzx/Sq8k7I6oSRpK5ACGi2YkhCBW
KHF536Cwe7Yp4TitMUtzfa3g9YsZf5XE1y6kBHVLvfMJDEv36P6k9vazR3wOT8jFwY7ZnyZ2V14T
W8bLLm7txEKZYhpL94VVJFP9d9FaoyBkiSLEh7AZ1/8EomIFwt6jNerOXh8TNWVkl35plJd0z0iO
KXjZKG88qdZgE0+yfLxgRAuTP4kl9uEXZ7wt7gmd6HdLCjeOmjIu55KPksFIm5AXDZ5R/vXqiMXT
3KKhRX/Q8yM9/CLfGjLn/g0j/j98yaohfsALV47JQQ51u9PlDFOMQ8jm9wEoKOOcaibyw2uBdM4e
ofLknpStbY5znS7hwXZ9Y19Lj4WhCKlpoi6aXNMCSsjL9DHp2xCnrWKsu6lWkFpmweS/1owkUTRO
ai4WeKyEcIkclL46wOvQbcbz0jxHSOJqVxqvVoel8EYCUZqauzNP0nl8WFSlLopnHa9ZvIpjq27L
9EapnedMVyLZV3443q96deHAV97suwayFMd0p8dz5WPF3+XeWGMAsCVYaJa5SKAbdn8pQEMTD/cL
JnQ6qFX09zLXeOjkRMH21gtuxqM30chsYhtW4XdrcFxtagb+f7li86dkwIF/xDpWPYtZBOQg3MQi
5s790kM0ocGLDTkeaFOzu4TfcXRzrPCs0LnjMiRtReM03VlXF089AQX8/9OUfw4sk5t3+Crc5ps5
++hvAAPXK6lGJt8yPYrhTZnckcvVhCDkaewFQL0Gi9HBxZCttomdxHc0CLOAVri0cGNFpBu2e/N7
sROGrVtcA0BSxA43NshNV7Ls6ZVdtgS+L11sCAFxfVArUozn74jJavnYVE4+YlkWhBtyZLa9eer6
3sP0ju+oOhZORB07igk7Aou9JDrCyqqRfhmwESwpQdLY7dry2He+Gh80le540vWc/54qDmEmq87y
lttp9vejXYlzKlHv9I6BEDUNadqO3jZshDkRHD4xrS+q8S3NyzA6tP48j4e5mvWfIqXQvjXF5kVW
IiSgegTOI3En8knWAaOd8RKvwWcD5N/s69r69WYpKh7ioOHi39DJz7/SXMVy10jpVztCHya0LuUl
R7l2JYZAVd63uW3eDZETQJJS1t+Ahnlzp8jC/XA9cnTuiC/yn9H5mw8idlbUPC8fLkkyjTjMAXGA
31Y7Y6bMltVvruBpyX8oqnl8Doh9my9Adp2+plEoz+OgYEoJjEjfMV4Tqj412KoBryplr0GbY7Ev
ayS4Ypoqf4+oMO7hCi3+MD02jHRYAqVusV0ZcC9BRul/0TS1dj4E9PPToVIhykPmkcd9UCwsyLaE
UKSXOgNk2eFTrOdTPfnRmYBEcyTC0GA+mIsUcnumOLnirWydfdlZgatbscsCMxxQugdueyz9gs05
BtSOzm+1NWdPHTvRgWCy9d3NKk88FB1i1S0CvceTSFIAL3BGXPZsyi/0V4dH1qopja9NVGXiBWkK
9ShZwt5cnEj7w3nRedMfSkBwsalEmn4vOiOKoqHiI3x38bBjRcOSOyfckXS/qUQQedN1EiK6iyUO
f2E2rxJujwFgwqlJbd4NY+xmHQi5rRgQ+TZGN1xjKdudykjWJnQ8N+OX66W0G5tsKMz7xE4wZr+u
6XejEXH50txg4Y2RqdCPdc8OqaNpWFZ4xhIq7NFUTkxM2KQBd1Zd088OA7OL7QpnR+PIvqv+fpwS
Kf8MJB48zoau+z7riYwFQYXTZxATEBO+MUMVyXsm/ASLkXM3aagJh8N/tjggd926Vs91EDd/Mv7G
16Gi2cHjzwfJ0HKa3ogHNT0Dx2ZF/40toftkniMPqBAe3FcyZhSeq1ruynhN1CmyMFsca3XqXvo4
jS/LYP2PMCnbK+uLCdZxQdo+CscjkSv4H0dntiSpji3RL8IMBELwGnNEznPmecEyK6uYJ4EQ8PW9
ot+uHbvdpzOCQNq+3ZcrAakUEXN+Wbg+wX8hYD7cYZpkZ57OGDgJpRuv3XmZ06jv1dKWcaF9MMqO
+cBMzpSJNrzr4NcRInagIoJF4XVTjEQztiKA7bpR4HDe2N3yBRdLk/BeyKZ5PHC7rKJdKScfsHHr
FJ+DDO0bGHM0xA7k2zteiaS8pdrOGb7CVFGW506ZPqBZVO49AGZ51/isG9hU5sWfxU2b20xXuvg7
CN/VdLQgS3PRj6CdUvLA0or7MPDKaVpGNlw2WPtPSzSOKEvN93bCul+8jZQmlG/juPZ3Edvf+juS
gewf8UPZfyPUvmJbeav3H7eprrnAqNY1Xghb/nTSKR/rwS0x6IUCstxSujHGdW9c7J2QLlkiJhqU
kzF2tX6KM8myUfFt3y5Tkf8xfuI6Py5RWQKLSi/qwGORMMswflU7TyhyQawIg9M8IAWcod1MwRN7
OOU+1ys3EV6+dSvnm8rNRPSkyM37Oxz9c3nx2nr8nbzY7Y7GxlV7Q2FkxSonl6wnG4vvbNNH/Twh
3i2Du7MiRF3ajNJZ+5eqC+r4Ef+tmPlXNu7ftszj4CJkJNxP8qzmuR2rxF6GvJ4UkQjPG+C94s19
ZDapkteOfEKynfCtz3sNHvZ5xg7YsnIwwzku0NxfWgC9dG34Rh7LZoAHzv0e4hLxhAJnxBc2tVDe
RZB3880U4fekVYzShVMZ47wkeVfE5WFwI0xhMeuZbQAneg90nEpOkweO/6gtLYO3ySJGrFd9aeYt
WzBkxdrG81O2pJR6cXUfp+3i5/KrnLXXpts29Wq7qbukxp8t4d7hUekzkj5cCkAi6sT/G7RIBncu
zqsPiHuFe0xYTCgoQmJ8lpZDahdmrVgpF+mK8VcCR2PVF6PMwKblw97XfM+Ya4bcQ1pZh1bu8oI1
823WI+wJWZvgU4298X8ibp/ngYIEZEBaaso/frD4w5aLTkvMgF8EdohkjC9IDR5j/Vp3t/lI5eSO
WFwCZ7VlqtpmLvusDdQ8/dUEXsa+vtVSkiRW/U9cNkAi9BronI3UiPkfnO/66yQ+EwRY6OB3rUlr
3KXWLCy5ojJhB9Ay0vSDEYxqjMLthkYPrmuQeHENTLpymFqbCTodGE7Fs1QF1fBA1wqCDYvbVG1l
aRdIpgM9jxrzuYaUVNIzwpjVXqGDmKFO2CESRDGDY8LL4e+xeurCYUt3bdOj4HjijRt7CInfbyCL
lSVkFj+TZiM4lv55C6Zy6Li6/UNhQEppBSMFr+IEnW7jTsn4SOrTcHpzQGaAIyP7arGZ/AH5Dq0h
zie7MDq48MHIPeN0loucTx6X43mDDkPas4fb9DRgX8UrWMFQ2fQ4hvwdTEjzlZUrTNES5YqqlaAO
i7t8VaAzFEkFbL1yaj/XgYX71V6kgEvZ+rlaF3PkiQHIA/PAeerxzCRc2Ir+4sexS6xSOgJacGmC
f37sIms4vl8d8qV0frDX4/KSOi4ezNzxkktAeXWov5V+x2kBIFYVdJGhhYphW3ZXzdgj7HCNi8AP
3cX+LN47kbkvQz21zZ6FNP7r0tSCb2Ka5l+EkvpNEgSUILlY1WxE7RsaeFBOyE5A3qvBwIWSmGq9
frVlX/2socigibKkoSyvDki1JeOYoNyVYYiCjra68fyofs6swoVUWQy3/GlT+GeBqXriSwuXbQbF
oycHl+fOwc3Cjn7w5Wq2rcuse+zrTqQEPHMEB6xuY7b1lxgQL42xa7X1GM9eTRP2jxydFYBCyRud
PGNDsX2I6/q9di2e+Tlr1w9Th5gA+WXW2VZNYfSQexMXBSZtQzBSOEu1MZ7AJApps4W3kxCyOyQk
X6Itnc61x4RQoIDj/e/ep0Gs3zAECkVgE/d0ysIQuLycsn/X+Rhk/erOL0qVEpwbZiuucXze3NlS
tM+loeYjaI1Dzm0hp+zSqPHQCzXD2oXXG22udssjtTNNTMZWE24vUEPybcHv+QzfLuovS8U6eJPB
tSAvm0X4Wy25ly8rSosJHgTs01QK9kpVk0R/KsK0MExCgr8H1YXRu7fUCOcVd9hnNE7+T5ys1wKb
fOCH6YymU/u1VbA+Bqh7615ESfWUp1723ZkreZDEnXNoOHayre4Gni5oOMl96NXkibk9sCzkg+A0
XpKYy7RK47ndzvl1FKmbhltSJcI23beTPyD6FXmPmYLusDfcpWzbCcJco9hLrM+ThzVkN2I0+Ous
TvqXJiAt2ORH4pyE9fox8R4023io1Oc8Ozpj6ZTnb4SD7WdVSxERAwvMQwQsyd22voW9N7mcWpuc
UfYlHrwEATc0sINYYTP0+wWWdYQIbIjkqkp5KdTQfsQLqtYl4cP7g40QjggwOUb8tczURWFjzQ9V
Cx0BE8Bo9o1J1EMoF8fsB1lnt6KeeSX7c1JksDpk9zANTfRnyfm5HAhkxM6GDiVR74FHsmCcWFOg
Q7P9pY4gZA5du5mlk5Gz9XdSaiCrLKO8Xy9THo6+YJbDKTdD8lTWPliMCYN/tpthF7fbth0tVCqd
u0G1sb4QPCyuDS4kzpzvGPkp5g4+l/d8luytByohz6y++AtIAaXm0NDmxIw1zN1NW6B376LYX/gn
SP0vfsIyrd+w4vG4MwLqJ+xOkJp8CgJQ7d36mZMAUuhgbn0UuKPUIRqA9RMFQjPRj5XGGruhUYlf
b7P2QCfYMqfRTSrz6McVGtO33+r+n51wHlAR0tqR4s8RsOef1YOMEmxqr9PR/ZUOgBuNx6rF9IZE
7ePkx9HRiKOF7W0+KzIAmjAyDQszZCKcS/TLJPkJb3WHloCJYRppgnW56n4quaDRHxamSHkCl8pK
k40a/GE22Rw5fRbNJ/bNhK7aSS+ngmIE7oaqzCjvislky8zvv3Md6mgfZV4FZLkPs5+OF9O3AiPM
3n5s44wJO0O2m5uRxKpGn/yN4y5ck22d9WpsL6v2/eiMENyRt42x1fLxa6lNcDtxENV/qedZmGrH
QTTXSih9HWXAuNWMFF1s4v+Uh2FshyibSkJmrGSOomuyW7/Gdry9XuYg9lczcbSFEACJzkoPxXbN
0RxMlXlk/v3EfrOTDrAeeF0z3y4AzmPQ8YJueT7ctrbYhmC2Tv2zJGXRhyR7FF0fOVd3gswpGs3Z
rFq/lW7Bf446iqV7yGcEkY2qnOg7TqBacSsjY7Bp8FyXjzYtBxpZyqT8UUiu8cmoMXpzdGQX/IYh
cRq/bs2/fgnIiNXQI/liHNC8tEQz1e/h9EX6GA99+4ptUcuN4doLtqJRNV05qZ7V20jD4auF3Y2Z
wI+H5eTNPlzrlFKd5RgTrO72sm3cejeq0b9n52NGXgXortGGvFbZ31hP5+NPyprV/evgVxecEkMF
b4fg99H6c/iYWhTXjy63rJ0L3+3suS2jmkA46LS22iJm5dW3Yd85DrsmI2/MnWJJieNuPFJ/zi3D
DT8uXNLqdzIjCED+FKe6zZvVjwGzDJJ1clL08maIsGBSqpQnxWYMZEe1FFSnQTxEyfUa2FEAsALk
zEKccH5ZFlhArF22rN0y4FxYQ+p537lVoqF2i9K3D7xasvqvZNGtTwHCLcUfBlV/A0UobV7It7fL
s1eEy/OChRWpap4ifuBtCL2QZzW3UOHXQrysqO8Zx3g8ZW+wneP5IxuKqb11vVGIu4wqcF53RREA
UyAvkNwYvHzUG9XE4fYqJJ5E+rj8/wKq0A8oCQXEo64o9a6jypurqmTDskFrT4aHyOhlOfVVq284
3jlqyNvZ6RdJjHojif8I08GSYDAzjdBv6VI06s6WMpY71/C/+KMyRRt8kir11JOC7cqnjSUZ2RVS
FuYhmrHMAy/xlqt1B5tuz64ocQ/WmPTIbTxX28oKFu08fqbd1Dh5h2884QihcI7wPCaLRbwD2gNE
Mq3mqX8jLQUII410Yu5ZCbRy3xo09i+z8hup+M7g+B7wNFT5E7wxNiRBaKp3TJN9uBn7xT5kg4Vw
1KzTikUUnqs6+ZXs5huWur14b4dunXaO1NRAbth7k+m2iesV/1gWzP5Zk7kYHwcK8Lr31g95TNBS
kD0kjmwe+l/LXhc/kaqxY6zeoKCJGrz21GRa7DoMJQ31CsDoA6IzrI+6GyZSxq4ap0/wRDuFjt58
YF0kX7FiJF+RCDP3GbbhBP6LKfcClEare4MDZbitWNce0T6aBhc+5oUz0RIgPquHKvkDjFOyzcH4
LJxzPjlh8cqFEaM8YP5Ku9O2LgiyvEZKN8ErITAfnCA6HBE+jJDOdgBgQWCQSLIL6xyGwGuOFyI8
ct13T1gjquiV5R+dXB6+ynzXhYt4tHWeLScJ/ODW2tR7TeKSAKJDWmBfmia/yMZFe2NnkYJXyWsu
S/HIo7+d/am6nftroiQ07M6eaodd+mUkf0Oql7gIWYNpgc6DrXB0ziueyIwUowub8MEfUpoj/XWw
yz1rJKyaNHzn/n+lx9b2i99UIfcYPbF8MKlIjnBT4eH8j+Z4jJcKSYEut0rpqaa0fkGx4JKrSEVs
VMDZfBGIXP1d07K9JxmWjHd97MQ4Al0gfIpEWkw8VbO+J4EAVjqL2QePmKXufD/uXzE5Nd/MsCr5
jvkzv40aUDRLIUo2Kfna/CPnpiP0skqwQ5rnOcvOc5tmT7iw13Q3gj8YtgbMK/QS1gd3qL2axRzf
Ul5te1FcX0eSNNe2d2qxk0XQ18/J0g3eIVhr5tRxxrsKPsWuC/1frnqQUS2jQxk3CAUyythENNMM
ziOp+3gXsFTiqctz2+4mzmPnXSLphp/j6LylJG4IU7TOMVAcFUHDJ7yhGEJEdzS8rBPSjd9yrGsC
RoIra9w5xX0bzCsh47HMWU/qno1atKj5dhTUVHNNA2VOCUdcm24lvhC1d23l6rel190V57Z67mOB
WuzcaRDpwSPk/DI4Gn7t+hgt/OLeW8H1ajN68OaAzsVTeSxGGX9lWaT+RliIuRCs8fRb1mFN2cNg
OpAEAN1f9BjWlG/SvdNgx2nmd+ZaPB1LPnm3QYNVioYvm3EZ6YlqnRIUTJLX1JVkZ6+TwIVwSBAj
XXPaF445EYxvhXFhebkyDpaHGNMpqNOepe6+XvI034Y4C4tj5fY5VZ91/6eKK7dlznY6jJNObP1T
ymWt3UtM/rd9zFp/h7LuWkTFTlgQq6S98TmX1cO09JINEqQU9x0iDlQ6aNWMgJOqxXo7rwWwXs+P
O3Oqw6HrD4uL6I45pxfVltZXzzmVZLcZ0P0CRpcIcXhuqWZ0UQQVKaddwhrsSXKPhCgK+3gYMK+a
nOdwcZrlI/h/20zRzzlRW0Ht2x0W+/nMTSjI7oRou08m03o4Ci+UQBEGA6A9FdmwI6bVkcqBoHbw
w8YeHEVJyIYu3WU+1EOs83Od43mHhOLFKJ78aFD5QqvmY8J+qb73uCGsN1KGk9yPiRLXno98KtqT
kFnwmJgp6L5kTo005SHLYI5sc9V7QokYNLaKfSep7AgoG2B56gpy4YyWcUkIGAeKG1UQ9iHX7ThL
w+4pWLzqHIRV7oC59Yf14CGOdY/htA5/Y3yvrDCWJfLqm6FNl50RVxY26tK6mxzE+hvUWtYbTkvA
4XECz0/xDYGLx0pEXX7wuHBcm0zaIvjsMc0TPp9z59vzXfJtbHqCeo8bz/j5dgI+UZ1YP6zPq0j7
eD4K4kgBF2wi+oKvw/ps5v3VcW6wNOEPqeuEq2YaOuxhYeoR+9RlceB14jziYOy8bTsStY5p9yvD
eh+FgZq2TcZKAXe19plMTWP+W4aovJEzRq1tjPYeH0Pjhz30JNg+IVdJxQ13u9Sh5gQnDqDODNPe
jLc/5CCwDbhiViIr2IGVfWaYxXhfm3AunY8MD+KNNpWatyG8nOVAkyBFqL2Db4AbJTdhwEbr+LES
CqoPWPFAJI8GRBH+4faJF5z7QkVIsj7pXnHBY7fZNtyVZjJnVXdlMEtZO4AQqvGT4jpMHR4+Ihyx
TfKW4IT7j2WiKPgOZwQMzFHCP7V1VD94fdB+t82VHrL2MJP7OF7828IZOPzHVcxwlYrWvak7bzE/
tZvH3ZNLgPHAhbljpl9k2Lx6XS3Ti2LRXV1chLJjkPsaS8XcCPepY32I58MLxXfgXZ+UPBKW3r9W
tnBQ/IiY5wL80O5DqkkSbibGQ/z2vLTbrV0K5ZuiSMqD2CH42csyT0mwq7FDqN3Mt1DuryzVgFc8
VZ4HJqil4aQfdfGsF3dyj4GhgHMDBwORhb0aII1JuAR10MyNkxxZJocsDoc0UfKYTJ25LkMGf30O
Mj3/0nQR/u25Et1ChcwwKAjaq4+DVtP6hpmc24b05uRXmy4d77TnJI+8cCBkYVwewYr5oFs3/sgt
//z/jpBP1y4ckHjgdSL+jCql+9ntCZTsIZXz5qy7rHG+nYFkrxC6jB7KLJfvhD1a94vlahM924b3
JFZKjkKXIuW1k1tPuuv45c+T67A1ulofdlnWRwluEKLLG8sEgEO+zjp9zgHzqlc8OgFoLJaiztew
BsENqKtFAxAsPOJScWmgkBvpw093+QfgVCVhHShWzcV6KrW7gCvPLVa/Ib3jK6q+iHSWlG4MnZqo
e2iHOzOA9IRx203TzehllMptMr9O+UHzlTffKbpQ+Bl0wyAYHJqSii4kV7zqzER8LYbvlxseSK2A
d09ND3dUj84t4T+wMSNBlv9gHcQR7wA3mc5aR3NzqhR+3UOgeOFeMm548uT6MrmrmCTXx6BbMX0M
ap1TCkMykZ6ZgnFjb1wWlcmlv3ZxP+IpWNejm8vOfTA+EPIaWBpWAK+Ga6Wr3nBLbfhryT+WsZBP
jV/qyzUku+7b64IAWIb/GAKy+isWtLTdhEsKtzC94jsSgN6FWHDIEq6N0nR4LSc7TH9Gpx6aEeOX
VstzG2WVs9d2vj7oQoSMDtykXlNR0gy9sTxI32zkHPF1dTj4e2iIif/o2dzE57hjWLuraxVeVqot
5C3uSlTBiJ/4+IGIaapjXPnOvM2GeIQGs+hhBzqlGvcDogWnaXSNwW6rMAjn7yVJBvjEPL7zuG5j
tdo3B5C3/yDBerF+pl8auX/XLQ4h+OvMdoerXff3aInhcGgZKnBhZBWDO4bGcv4el8YgLOrO/ils
lyyPcpp7wtvjFFOcw/uWaJu0cnpCSfE8/HdXfxVHTnYPA1PVKHAIaizzKdXaCrnY5onCzqE6ZhML
xa2lQ+Ti1mNI34UdeYuWedG1O/B96uEayWVcop8x2ISzVzuPDZ1ky0b6A1UrYw9/8eBa4uAQwCiE
31nppC90gAjvgsNX8WeYdKoPGozA69wD2N9CUFf0p8xTxvptnlSqDnXuORealPCsiAIqz55VKLep
boy8fltQ7UkKp8DaREFHUXj1AkU4dfVuBaMTHnxUtx83LpaEdUQ83CMHXc2Z0Gh3KWnslU9jhtdH
8IMbiM0MeDAEi7o5IMCwYocyfiWfCXokt2qENe733axpovE7u0PUbR/Tgjz2tk8GJgUc7ppehGtD
8OIBnNtGozO5bPVG+Ud1tWnfRpLf4oGVryu2fZh6WD8BFt7hOyxvNLTFdbsWBMtoSasLe6For/jr
gQZKDynosxtf6TyFe+D381tT9A725jF2bgpalcLb3PXX+JLnsq0AZgXz31h0Jv/gVTY91XGu2gu7
WrKyG8WC7KmIvflKKnYtSmI04SH1KbWkyHzuGC4sK1OEKI9rjmdGErT0WI/7pM3aT0KIa/XAt9k0
FzJ0FLUtOTi0MztEQgU85v7yW3Dl4cww4VBvyfUJmgoEEvaOg4b9vNMllpruhkoiLtRJJWkfKfG1
d+Tvo41nyFZFgHNdTLZ5e6mASYPwQQ07qZ4KCliCiFk7gxeKBnQWps8rzkB1YksYzm/VqAihDJAb
TjrQZbrFyn7toKQIp30eU/w7YWxr5yWaiVbyemPZ94h8EDw5LbrAY8onRF16liDxBARYj8opMKl2
bLy+25rK4U1ntcFboIL56Cx1fsfeXgTHgjfIxbqzzbCGAOO8jwNpaE7hBVz4ZF9l1DwQnHWPIa02
ICvbRg+HJcPQ/8K6Mn2lSLXpTk0ZOUdbj7SRuH2kL2WE3vg0s+4svonJGzh3Ubjmv7pwKESFC8qD
z4LU7z8mLBsX5fQunZkzqfWpd9L61q6kcjezLn04x4pg/TYi9dxdFgMdmy1YLKuDMs4MaWehvoF/
YiHrePydO4eOB1SJiW0avSoyfZhA4M0XSD4A2TNon/+AHxq8TOz1nvn+M/6+SOVqX/qgCPATjJX5
qKqkJU+t2BkKOopRINm3NHuOQx0cR04dkjkUO3kbvVSASIlamNu6YVf16GpSUGgX5IdpRM3bve0L
uIMsQFauv2B8abW0Q7LuE2tB50okGXUbQDN9zCY67LZdlpUfYx0V/iGidj6nXX2VD0vjjcmenFIv
SSteIdwrq5wnTDQsONB0fewQhRf/RwgJ4A0gkbG/bxHF1QZfTfcfTLoM5Sm5kg4LrnIsxiYSNE5Y
FRT2FYx4G7mASXiKrYuXULhF99RyK3NPDAriQw7GYz1cRPZE/2izPs4u7iw8aHixSVOv7g2uI4rH
Zt1F8XOm6kjvV1FoZOFR/EMRtYx3PHm/XKntBaMoDmSXdzFolEm7/67mZxooqVX0L33YmacInpHc
Oo7F/oM7jdzoQvHXlY7d01FkyurXG3Ic7FtudtEBZEuQvJpoyC4eiMvqL/klH/4c8VeBky8feoCE
FmWewm5/dqejgT8xvwcMs+5v4vl9forwOyEKEmAGme81r1Mi8c+sQZ6S/017ukB3rMum8QYgRgRZ
njjRfoXGT1ShCZaXARAIN604W+IvugAVhB0BGBCySZPdU7Kw8JNefMxHmaNEDrZyzmlizPGS3iRR
XvwbVIjHLAR/NiLKRIVHSOHatUl4nUuRmnT6Mut1urULy+JtSyltsnXHeqEykaDZg+CsGV5lEyXt
ZujHJj82kxOAhIjn9J6VGn+40IZyvcZrxU08wgTc6GQlM2BxsPKewuzyww3bpPyLA3T3jTZ0IJ5U
Be3jZAanP7YBKf0jNQXXm6HDov3c1315mjUO/+1SqZVQX+rpG8Cy8w/unrqiQIKb1v2SmyDZZUMb
wS42+N93wBAlcdQQ2AEmeyocTq6OlpQ6giChm8+ry+QfchGvDFghJt4xMTvf+KKZHrPWBeWYBIGp
38slWVkzSaLrL8z1oFMdxci4xSGBd0wUSpyo0DPLIVzbsLvYKpPtLVe9mf9H4ch/MPZGiFWDUMck
jiIKDsMa/21KnL4/0ydIam6BNZYgpfOBvUdj7r+CXY/YEIfkquDSpALeRoFRcCWFoU+oG934mUad
UuGNzzV5+WrWWTvnmSrOuyGsiSKhNAbvISaWcJsPAVVbMAxWShis0w5YAMOswxRIFyYgADfW4ZHf
TxYcbVzC7isw7bwOmnqyEwj0DB6dLoy4VhsEEGHdAUGPRR1Du5hKRkMvNqVD2GE219iQG+0D3S8P
oIREgDs2Hq5zF3HqvSj8ZDrAOKAnBgc+XO52ciO9oVwWJikHrrmlzvIKtMKdy2yyzA6QJr9Yd6wR
jN7FdtEfk6XTiTsMhrQ9Chbpg0gJ8wZLd6R3kjHgy+iWZXKHmZjXOqQ1FyM/tVWbhHEmpmJ5GJ9B
WtFNwUzqEFtzRXfRgw31rcswfKUtjsoePbfp7/mZZuvNUk7Bf4VTMrXT0jGst2WxuN8DxUTdNlk7
9TbYsmEqJ8tPMylv0mxLfrpeWPAzDuxhOIZvDMcpPQqF7/Q0jLjx/Vy6Y3Q3VJYDGmyG95bZPr5H
qS5zzrysQidvrL1tREs5FNyU6aBX0Gh3pc3zh9mzUbrtW03XnlOYJrtw8JQPNWMrVZCeiqO7GZmV
qLY/+v8K6BtHTy0lfn0YkgdUECe8QMSceVmIJHvkMHPthkV26O3tmuPBzFpgcwInDI9T3zufxPnF
n6jqqdckqdwfqQOq/nbCaX+akfI0TEgJQjyTbFE0UGdT71HSXwlhKBAOVkz4egzDYkGl2A7eiA89
8QbWuok/0tzaot7eTpS5iS0/aihQY7di59soHt5ll66LNNsugNqz86xTHlqEPH9bd7kfPLFFL81+
psrpuoKfdLJfV1DfuFWdurvj0kDr32ai0fCFB6ah+RD1kinKT8b3sGy5irkFtVJEvmNco97Ej2Lf
RJjSd9APSIoPpHz/BmKK3kqutbQzz1n3A10St4iY7WLuOtuK/sNn47dXujISydBhcQLDffyg0gNA
U4iX8cHtMlzrdDXj2AGt9VHTBRVviV5Ajsh520s2VdN4kXU0u7tS+CxISnqcH5cAsfs0FOM8nu2Q
R88gDdANAlSLmP/phsbhnM+cviVwOhsKKpjymzihQ5FEaBadol4qrDyC1OWZqnDMyEDIBFV/VEi+
+8wQzg8e4wQul9X6bpY2TZ/8SeGpRrf7xOiD4UdKYpV7lKeMJXtaBc3wIdskXs9Ma2aCL9rGoNWj
ZHVPmk8a/Zs2QPdKTZLVM00cy8NiFGNKRuDsTMYtrQ8djZntPauu6AYSr+ShCwntgFxo4U6v9NZU
NzVoNu+Y6P/z2ecoAk/aAsMf6cjax2sS6GMegPX4D5e+eLAzl8KdRyWG2QoNuYvb1wJsY4sBJKOs
ZLadqvSmgzhQHskJTgQhpeMJDq/Aq+gh8NenSfgK9be0w1MNvw3FeJRkuN6lSy/Adw2iIryJ4cwC
E4tVarzuMcoCPNU7/m3N4nBclx7SBZqnzzKUA9HCQIoqqo9XOAM82PmEtu9hrnkBqWDbg51t9MTF
Mmj34zo3N91QudNOegHZ9XblQvLJWJSlR7YGE1J4KYZL7EPN23HZ8ON9NYbDW7MYxoMucy3UoSWX
p1ahOe+FFuEvIWHDy9FwfGy6phEfxSSiG9CTxWfUUnKxoaLF0Jenw/671S4Tdd9St0AVLo6ZjWRB
xoTjjfIRM2dCW55qh2g/6qFpCT225dnHZGNOS9vOwRF5huYgrpAsbucSp/WRxob2a6XD0/l03YWu
dQcqXsU8k0wn2kvnx5iQLwYLpy/bb8fBpruNwR5whw1brISU8DlIH5mu/f9g2a7leaRQ4G4AsDJv
RLKM/6BaFOFuDXzismtIovtED4UN96hnbX2Z7HqNLgBgwrZKC1zMeo8gO143OfxRXip/sq4n6h05
Y7USr6P+OZsashKkVKvsnDWe80S6XRNKi7Bc3NLPkLg33M8TrNCL6K08tpRopWdKeqtdbRLsGlvI
R0l9imOAJDfWX8DQwCPAyBYgaG+ZaOrshs3t8pTkPKQn4pwLZ3OY0fipJUcolj44Ogdu9tjjVmV7
+UIsjtrOOjWZvyd+RIwAo6q1oDECmpggqzG55AP6OUR032T5Xo1VSHsGnKJlvo4Q5EvAlOj1M56M
lWfHrYb8T1mWRBSdWgvKV8Dx4+XbcH9cudnzn4Ozd2DDWmpvVxDo8PfURNG/F7YBA23NOLcCgiAe
SHMU/8U7glVY9gFEjHtu+/Ffg410xH7cswhqA8aFjWTsR8fRVfqR+g2S5kPIGiZ5oS+OnCWQxpjg
Jj8SjDA3SzV0/l9uIWtxmDig/rZ04Xx1IyXa5zjqoVlZFjQrxgbB1oQnsIkvxCv0hVaCNLl0/eC9
jHFY87NkW+EdKvJU9kJ3xPyPVmb3T4MKVF1/MFW0J3wTsgQdo27daRdCN15CZ7gH12adNzERhUqW
HJUBvbH0GZTTHMsW6lhpXmsAM+5dkqJl/3YldQHHBUsinykYq+CTB5DwxXaA9JScMr588aPD0fXO
S46bD32rm53qpJTvloRXRfCPIbrHwD/zFV2SOaRJdud4wYg/MkCF+3VkwQU84rdHWUIyaPcMAYtA
sYOVNzl5Cw/lJSHtSqRDYB7ljSSg0SfSDTpFkyt2622YIOWanZihxYJOgXPCJs53JMeY8TmE3CRz
wrsOMLNzw5mXrfs0Br6+B7sRhs+e17N3Ju4y5Qd34n/xPe5ozFl2kPocOk7on1clKzS5ICSqNUHq
8pllHNkf0l5V9zynCQ1nEyo90OMSAI0a63CfQ8cK+EhZJs8XN8OEh0YsI/VWk3EAFFdp5bMgbs2n
m3fiu8c7E78OpBMB47MgvMR2MLTthoV65j3v0HC2WKRW2ATN7dQFFHH2a41XH4JNfBpYUtFr743+
jQEbPB+5YjJsd04UoS6Sa6l3MpoDecBioKoPv2D1cc4sV/LXOANhsjFjmoV3VE1ggoYrHea4C4o6
zF6QZCXDe4lQEB7HHoo30m59BVPEEj4r6HTF7ma3pg4z60b1tJq+YLAK6vsVTlV+QElLfpoWSCmZ
Rexoh3qkI3Nbe5aFFCMSPX6z6uZPZ53mz0zZ0Dl1slPBHZoaWT6slOVOAyn5bUwXYGcMCx+e6+B5
zqYm223xFoYITStehXKzTC6Z+cKY2e5rim9ieq2CrjmNDj2We6kjOl1dICzOuQ0nbS6cTN50inym
r2eSNNM1W1gz6o4pTPY8Zlm/WUkaUEoWuNTtRG4i/+PywBtlaLiJHcWCYLFJMDRgra2oMzrWcUDN
PAFPUKdilPYR73X0P47Oq0lWW42iv4gqAULAa+c4OZ4XapLJQSQBv/6uvm8u28ee6QbpC3uvXbz6
jO1uEcKDc+YXmF1ORuQimzwKIWy6LozesGjm4jPEqD5DGGjS0XpSXYXMJR2ArODyRa/xBrBXgRLE
uYPi3iAPUNt2yLr0HJHpjAjXkkl+nhsjq89Fkdv3xQ/VRl+N52jf/qo6dqcH3OhxuKvdzr3rA/oX
LN9JbK3HHKjFiftmgT5JCcj/01aV9ZTBqmI8szR66Z9NLeoc9fcAceA0wCdTu8FjBHZiMzHMX4mT
jx83kimoGbOMzB2jSGzANCSSkY1dxskRF7VvQQBufFSgfTyKs9UKFawn0gebiypGkhVDRnAMkFMZ
V4bwM85OMBaQ55K1nbfB3W3rgmopS0vIkgNArxXCXv+cOVFMhjhEG2TvpIfTEyOGAvB6617qcfGz
/RSUmdySfsPLozogL5ATeRCemTMHsIXmkLMdfIll1lOMZg2tayi5xeo+jn6wsIzhY9Ny817yaVF8
Poo/G95napi7F7Lw2uxRoc+5qXMGO6JqICcH9zLLzGMF9woUH2Q+vPXZnCqIVpiSd/4UOrQLkOsb
ZH1pFO1rlQDrX9kTnxMWihSK6rIpJ7d1CAj3ZfVOozs9CuVWNiDaFB8CAzJ1EiySLJp4SyKM93Pn
mfTthawuUwDu2GJdLIONw7GKoyZt6v2gtPZfZZjSVbKMXHbYsHE5aJg/PbJvNjVsnwxb/NR3/FeO
V9TgOIcV71PrD8QhQtr6142+85uAk0NXxFEJhzRkXITMQoj3hMErkZQoBokmF433b0pzUqspRUiG
p8skaDJqCOKBbcJ1+YAKiCQv167cez0rj0Q1aOPUi3Xnc46tdATBB9t5C+/BycNUbGdkTbfQE+WJ
/QKg9YVFM3uUCk11vleMNJCBxf+PRAbahytkaB1xkpMTZtDnFSECbUklw4KwJ6G0byf5DxUKtBI2
ZngM54C5PKRV7RXnsGy9ncuQglgXXahpQ+nocLKSRYeyXGUTS7dhQOjF+dPAZccdwfCZ6zlaQ9WI
/9JeaAIX6xG0dLi4v0NKCl9cROk3PRBYCzSIv9BjyXaw8Ygf3ZJR2YoA8sz65hxGyh91PIRbikSi
PwvL9pGUFdAHL3Ut4dFJd9DVIZ1QxSKCA1R+l9Bu/yuZVWUbv/WzF9HI+2mYwuK+zSbn4vtDPq3n
1nPJiJl9MI7hbAn3oNUkQX2wDmQmDvYh5YhAq/lMn96rHbvVhTSDZaDMKYo5oxItO+orKH+LqbBf
lvSPUIoQAEKwr/JHv3HG9Do4S/5jL7W0t2WJtWHgN7Noe9b078t3PqMh3JeL20xr1KlEb8cDPeHJ
ZvTXrSvfzpqVlasayUNVivd2zM27trWvd2Vg7HDbZrblnus4jD54Jka9h2Pqxe9jAZB77VsdA3Lf
n9W1nOkpNgF6P2KipyYm5klHzswNGzkvYWAIp2vCfhnfWm1AcJrQE5eahJNyA6iEZFAGX+60qW2Z
vFWzwHnl5mAysBqxXww3U4jebi2mriuveEtqKtqqQrUz27M4i9kjrLrBeQocI4gHgdotK6n9XgTO
P/E0YsFKzwSkNdU/xuY9XOg2wSo18yROUfFE5xt/gN9juIYVi5nW4EexXHuxsPAixiVq33LTETOA
yK5WcOTWbVJb/WWp/KFZz/Q96fPo6ZZDbPK9cBMiMcNIODLmA2uGJ2VCZtzqqJAc6oPAG9dZAz/j
TWOCKYUBKygoHvDR7uJ9VXe4X5uibEKY6bCZGtYYOs6YnWUN/h3dGIaTVaoGhL7GCmzk4djwaCqK
zrVrsU8INDHLFddxwkJWW9jt2wenSbW9o/Nq6re5EgvJXa7b9OEuT6MOH7lK8Ch3Co/zU9nIgQ8W
shzQCUTGA25LltnhfGoXZIy7ibic8qqDSqlLlvacj2c7ljXJKii1gxGcHeechHvQeMOetfwwfLOH
mryPiA1p9tYmJVpmIlBgJaztjlDbTdY2S3URDOtRk5VMcMGEBVEPLkr7uONHRujF3q74489Jgd8J
xBqrCoS6zeBZp2xgTr1fRJmkD7pAq7mi4df8S6UxCRC7mLwANO9je+ntqZg+s7h2CGCzZklMgyiq
ddjI7kwWjVyeBZw599SMBXAoy55H/zjQCE+rlBKU+FDyKJgxVGqm3JUaDNPesD74of8xeANy30Zk
RhGJkopLuoICFIMNopOCHnpqWakO62hwnYX+GKT2xobwCQlBCVNt+hoN8SZ0rKF4EhmZf+1KK8Jz
r+3MxYXcqwfYdGX9oIanzHG76kohNXdvnqH7ZbaZx/HGsyZcgy5CXNglqu5/es9dkjtc886lsof2
BZm3KA+udqCDKcwggoFBTZzN7FIJFpXDLKi2K8EmKNX9JZsGOMiFiSa0Jnq8EcFqQFGfVYY6FhtQ
HnznvF9mC1hUFUSyUHKu+gSQGFJUEUJA54uR/t7VIaruFBSvOszh0rFuIzGzWKPYIgwVVDNupJAy
kABZH2gfq3ZjmutUO7TplQYmTdTuhHYwJ3QlPOa9HIIPm7Hte43yF80LIpxrUmTpcmeNoyj/gRhp
0wcSDzgJ2PCbBTl4W4T+80CfpjewFsxX3VmU7LVHZXJADx99oA1ujtDKUN2jixO89LRTl7HUqBj7
W6FGrCMTpxcWDto/A9TFVyAQX9proyd7OgzoCpytLu1ePSQ8vBjCCggfd9ZApsNm4tr7Dlrk9HtH
eUOCA5Lh4qq1A5Vt7KopwhNPNOkUEP5u+Qym+WQzUrQbT9ELQBLp5tPE9y3WxmOwfNHoClBtwJ7t
z23TxMtw8IbFLn8XL5itE/8Hv3xObT09kPw6iYvlCO+dylCWBenNUwZuEzoD2pJ1k3WB/T6Vcprz
Pd9FHrOIxj7oMVkk4vRfk7hDtCtcP3tLWaUSs5bz8mHbuwHUn1lYhgnr77DqX6Msjlss9k6LiRIU
XmHvPCq04sr6OYr+8fIuLjBcFvpoF3QSiw0d5s2335eGuGT8Ta1fggFwsuyrzwF23s5KOqDMc5wb
6yT3fGfjBAWDvaGIOjSUQ5pK/Wz4y+KYe5zCnKFMnuVLvfTTKQkzEAyau4V0m6zGotwomPFAgr3b
o5Zn6os2THbvJcbSE0+YQUU/BjiznEbRCJKoLqH8xkCIv/FhefLgBxkZ9Qlk++a9YHPSkDjFt46Z
f7YRmmkQgzsHlfi7R1z8HVIGogJhXXVmR9KY0yOyiJqJUYhf9oyoAvkGIlIR2VaMlvuKRl/We4Pw
yD7mNwIQ5RQZRk/Kw88zmH4sDgXw82SbeXaD7xNx3NkkTRwSpYTLYuvaOP8oXazoKJoJj1G3ZPk3
L3n7z2BzhyarhPvB/ohcuhkqYrhPlENoM1u05qPyI5sI27GL3xZdDg9gpphc17gdkLcRLI3Do5Zj
9U1VFpq/3HK5XxqPWMxNPLTpdMJcUj5V4RD8l4AfMWSyOyZADBtAxsqSvsrXSMOn5c2fpHPsyEdz
15bL1nLdM5FtWOFwFe1ZqEZIgasBSkpaefK5Dto5x20Fkaq1i1vF1Nily+LiFqmO5jybGBcSM3oM
+hFZTdmMZblL+0m1G0NlRhQkRHYShREak/c7NayNkzCukci0KbNL8JSIGanN7JaEksHZDcSUW9vc
87yrk1sDmo/Fze65XtjEj6HjwJJvfY/FfT0p7a9Ti9NpR4rKFOyjyb+xwYFrZ/17lN9oQ0UbxC26
HYERs4tN95XbKdi1AIAQhl/SEEb8Bx1zU8ctXyqEObznFHJyZTCqQI3FHu10T2YIkQOs0NovznXE
SvzfkoIKX7dGWvm6nJnlQEQgC6eE6hY/246Ls4pnfn5js0cFDQOQbpw5RAefNLVrJLy+sf66TKdn
WdZhfqqXuEkOloqra5UTnI3pT4+js5rSxSW7WzLV2YwYyj4nHHLxKVUQ+d6oHLLzINoqu1low/pq
SI4QP7PnkDyFTzcCuWM57QePDVzuGJOCXjM/9sAbqSx+c23MNXtdOigtj4C9y+lzxBuAfHXywmI/
MDl7ghAY/I7I+NDhj6UtP03UD9OVmB+iPNHHAmyGxV8TAtZjwl8FidOwabSrH1wWwZWoXAQMLi6P
Z9845A+jmZDiPrAYeumjvYiF/SYAluGusr2e3BjRlvaDt0ypu/e4jUKk4JbM22Y3jHlhNCJ0UhMG
4GEICKngKy8Q8zmk8vNBktm+HFcQoXOLZoUVPutCLYJfXFGB5Icg//mAHmf0iTtGmrsq047xA35G
Aw5HdDN26dTuANlXs4IiJemWcNyVuF2oPKdL2JDMvZNGBCfIEtH36IPU3AyF7TYf1JFjRqY9Z8WX
AyTjDYzJQCxIXP357Wj2lZzcNywZ/l/CjUzUhU1HgEecZC6Czu9CtAVm42hYeBhTpvo/+utxPkwi
A9fXEADyhiabQx9DHbexjgSbEF87TGkSo7zoDCZ4+YcqZfnClun+A2vML+MErHWY4GGp2/lIiG5R
OpjuUsJclsMyUDKs8ZNgXQopBT+IiLYXPvkwnA4kcQw3pyDN+T1z40w9oJ6qBDIXKi599VJHLRdo
hda8wS3o4ycnQgX2n33jbrUVXRLvtg8YsEVXVX7rRpnu2ABogm3gu1lxjuBZWQCZiUV58gR/KltF
qDIZBqO15/gEGWFfAbjm2ArH1n9amp6UDWT6KQnWA7423gYSkVOu0Fe3EdYvRnjbPfjwycTjlPQR
tzdqAkJT8KXVm9Yty+zupm5/5S0hT6bLinkNBidzWMXO+cGxdQ6yOo+I5/rBy4L4s48ceRiIRWFB
msnposKsk8eMUE6YbNT80OyxHJGukoas7es3q8hKGrGUrpksWwzxW3csCduRw+j0cNcS0/ybWqf1
N662+2XP4jafTwFzLXbvEJerX3TEIR9Exvtdf5YKkOAeX4FrdrdwoPnNy62xX2f5jf0J3II0EdZa
Ogqf3Iz3nMpVKjxj2PuBLBGjtm7zhrTaVYZWZSVqi+zcOKacOqmw7DQgXjTn0e52nQODKUjScmR/
U7e6tvNSsS5L2ILOXbV2CVp31gsBneNzQSWf7OBoiac6Br25ErdvmcFm2ad77D15yIij5kQt4t6g
JDKluAgRlAdiJ8mqoEVa9AFwD0KBjNL+M5t9zAwhJ+1hROXK74v87AEgjYq+YY+leGdipSl5opY8
QNZL85X9BckVUeJZsC9HD1JXwJH7apwZ0d0gbfalk3JbSI29NW+F42r3IZnHhdsGJz9iIPTTL33i
zDgRl1RfR8H1HDqNCXeJtJlMsZCtFpS+hSTvFs1H+0Q/0WLixUf0F5Ta1WcyBgxZBVM6XHjvSx9d
rmheEGYQ/I2eg/6ltXITASSch2Q71J53n7EnXOBnYhhNW71817zvMd3VANeYsbxn49pk0QcIBaZt
BDUB5ytRBf4Bzw07cEAyMPc07R+SKzd0sr3LqVMdO7qwcdtCWq6GHcuT1NnyvdqY3RMTsFsqBnfZ
auY7YbdpazYtao+qo+d8FClISvvJyTO6PN16lrXva3du957T8Sk4KbsEHsUYfUhmzeJ1kJ4paLYs
lAiNYOa0EWka+X8TfJeIFChSOxCaacB5FRxsNFZm6njFmKwWTwgX5/kua7BX8SyDsa2HseEyJSnh
yjJ0YCA6cLrtASR4Xyw5HISw9NX9Xlcg549IJlFYpTlEhbWHU+PlZgRLuJ8tjU2iGrtrZlHgku04
s9uxJqdnNhz3VI194SD2I+QgximEnqE/GYsLY4MJhqOTvLUqPinyb4HVd0F8z1QdBpDBp2O2fiCX
6XXMejJTKBsS8HQxqZQfQS6KaxjDMSCRGecMhm2k4L0r1wxLOc4jSwffEkEJRDyNhnfTMS9nxFAl
w+MSdyScMHkITiRvkL7Y5FF8tnMrCN+0GIZDQQZIvlLBiDSCJLAZNRlj+Zs2wLSLFNUeZqdjLmxf
E/8J+BEEX6b0wV1pC4Kqarxpfwspl/0GAaWRa3GzKRxUmUwwjbyQLtxCumrQVbny0CQzFNfBI22A
AqgKgh31y2DuG1KRtgUNur+NAXG4ly4IW71tCTKRq3EAR7DLM4eKayRPLTtOYNH+dDyhsMOOCGiT
XMD/2oX8uEOifLDeEFtIVDmwfEqXox4NQMI0o2DnTZYEq4PJauN9z+aGla6vuaLvGvQkvsu30TXj
Ic+77l+XTb2Hoom851vKNzgH7u126NLmgndWB+NBkcbXnXLhFDY6Hq7TD1s3uA9KA3MISZYu+WqM
M7HZ1HgW1wjdATi2tDFf2m/yEcXBrOcRYSZ4l89IFPUenFgp3iRi8PwJfkfU3k2AsBbOfWoLM8Fc
VLeg1DTCZuewema2uEBaQK+GZ3ilGbRlz6r0UR/45GoHLO4TKuKM2h2fUh536g7PBDlAbABujJaF
cKF5XTsdW4Y8H7ubb6XMybRLcwaKduipxzkld+DgJwFn1koVzM5JsuuJukGly/HPZryYWc1GW1kE
FW0UT6WMsp2TEHIJn2UAN/yUl8IObwAWq5ueQiT6yCy015T9KifCco53NBiF1JtlrsN/nlXkyUbb
1tK9NiS35ZsCRfIdlrPpObWizKzwuzLomejig3UHufhaMZB8KlsKZXaTnTm5gYtK08O4/xRbcUo3
Ywhp3xGamR19RNPzvoFUKz8tuvWMjBbUP9l6tLIYvN+SFnApu7FbPhdpEOKuebkLQLrCMQ3qWThk
3306lLf8q9Aofecy3uI+ZACKhj3w8iJiXYqkdO5XZdSgZxF+Co9NJoyI7wYfeck5gCLHRrCM0Edu
uOs8uSOj2wpIsyCevL7jAIwkos7YY/+IkR6w1rrlWJLki/sxZBnAVNBAN/Rv9eCsHBaOkNvRsaXF
T+CiQuO05FxGh0/WFgC1nOhGJInUAYl1sfTkzNehir3ml2HgxPQmsoXCvF47qb2vwB+h0iswtGOQ
h/y8BP0W+X0ef9V2EDpbOSVTfHZArQwkW9pTEi0fE9fVb4IabqKM6kTxSLgLfoRNg0JkotjtCvsu
S8Obd4rm960t8ek9sXd05Ufj9hYQD0eOdnqpxdJ622kC57JFLpwPf5IeQkYsVRPYGO3I5evdsbf1
SrSMdQTHlkrHTe4D4tFtFE1p1mK2K+axvcPNOeZbzsGiugcQJdESgriLL6mHdOOhtWmwv6Opg/u0
tTs5RSyPkXUmeOVZ0qgfj3LCuUl/o+LD5WbD4zEwxTqFAubyx4w1Dwl82TUiZe9WsysyhtVes3Ew
bYdbinzYN/wXwQ1/hdOwqPhFYm9gqciKJfX3Navl8buTgd3izE0aa2fqVtn7QPfUzAtYwAQSkU/G
xqZDERYSfhVERmCaLimx1o5Fhgp77sSvL6jAw5hwtXSRLFxQtYzxsbNbT8Dt0srM3zWxwf5+lIoV
KURenMmfeUbdjPDSSeLNKOtmRlxpwvIy5dqpyU1P6KDHCAbIt208ODaGUVSP8IFLILqH+cHtgGfP
ZpUVJgLqbtWM2E+7FJSlPzZAXQAzB42zX7Klne5g0PqSiRuEHAQ/YgpfJ0YexbYrw9nfD3hsul2D
Njub1qXXlyTeQ7oRz2QHkazJcMppj8JtOnKFU5kXnHlYelwAJnU0MngGNWn5JIdP9GaYKRYnBSSI
GAhNfkh9Aw0XHsMOqqCu8kMJ5EHWGDA4DElPG32bt5booEysZnbjzWfe9716URqhLHlLrSKWyPik
Xq7rzCRuh5Wcjpb9MZOwsNn4GdYS/ibbiu9qmPNqjduuM6spjoT8zIOkzZIz743vYovO0eXXeAlA
5q+IC+GUZiQsyPCLRRtBLVMg4lZBphUUzFaS18A6bALwBK8IbwEdc8Mv03Jxf0zMPtwL+4pc/KkK
ZT1S3MkCX4xYWgaESeRMQ6EWk2auBLJ5sI2+PLhNPLhIDGdWCqdSMWk9GBmkN7ejcDnViQoh8wrz
DBq8npn/2kPK8a+gjht/0Tcw9iPCyAkG0lA0lBQJoaXjyjPGeuoJwaCrkoaHXtpaKYX/m7361Qc9
Lh8CF4LOAFMXoBNO0DoZngbKLx2emGZ3gOLWuD5T8DsVdt8ivfMhBpnsDjhhbYJdDWRN6y2+X6cE
sVgJXwRrsPn4pGeyDwzq9SBbxl1eZX7xGVEHjOeAJ6/fm6olm6KMw9SwRq+68DBOdm/2jbBJ4LM6
Ca6IsQVGV2PPM+lKN8rokXF/PyIDTtBxtl3pgAczQUCiegzta1sOajoW9FaoQfmQyk2JXo1FMmoF
BmZZkT6hlNXM+b0xJ9lI0zasZ3wQzaaqqPk3lgl7SiPmF3RrSUU6HcppZ9W5c58cGNh488Fn8yc2
rLTEi8MDFB4EocrfnPIMGctMyUvt9oTYOu3yrgvhDFtR5pXBFt7h3pKYRZgpeREqAtwGzEWbKRmP
RERFf13tEqfceFHQ/SEP8bwvWhu74StBAbdWyFi8A+HK2jyiniP2Zphc6Ap11pX+jrkeDORcd9a6
JlqNdZ87WiPLPE6kbtPg6TMYTZZAfueBqc9oQzKAevlCF2VTtVMQFd6EySN2MLMFIEkxjOs8PXdd
W4dnoAtjjZu5QMcWE2LvbFlNUar5cUxkiZ+lPFi+VWeoN+vJWzgUITci5Q2SD6uv0+VQgmzseLbt
KjpzCiCT6seg/0nYOr6IQkysfHGcoZS3a+rhSiL/YDZFncBQnIZtFeRB7a0m7HJAJWbFO2CBPCVe
KVThPxtIgPcwuxQiW6obhQCFBiU5kS7jj/dIxbP02IVeL87+VMzelmSI5LUbZRCg/qUHvMIv129Z
gLjyS1UxU7nKA6e1iTz2Arsmt61/ceAVfz2O8opvw+5eB2uZsVSR+VeuDUqvb2AxWPzJ4WWF0ES3
/M1RCf2EJbl0jgvJbT9FrJoalBOEcfR8zZKSGBgbhzVfZs4d9M2/fkQDBo00DJdHcrOS+xri07yP
ytLTaza8t/CaWvj11ifNmZCZ1q8OqIwTubGbOtTMQBE5PvYOu6Zd3xJLdb/0TPaf2VaRwsHnk9Qc
t8QjrVgYeHtaJGh5SZe/gVBw//PqNDsgqQZzj3ErfZF6iPUpUy7oC3J24KKrwBJ3czzi/CVatHwa
hRzrXalmOyBhKZRE6YG61Sup0u5ZV1POcJrDaJchbq72QVrH94FktX0YXaZdxO4UIbbUkajIrdVp
BTxKJpFYuT4D6PukKo0CNT5IzA1dHzCQiTNrrewUCwIZANI/MmOZjr5l4/QejC9pE6oYcw8Z0PoO
Li9xO5bycZzaiIcIqcUaQwxFqKx91UakYuQoBXKmz7IlqqdN2UMTLGo91MEElBCuTeauEKXFqDJx
Ot1Oa0xtO614jb+iGCPbxo8s7wndEdD6oTLxoy5F9iutTFwqxuQM4v4P6bJCD9l+viy3AxHvPaLE
cu5hsPcZozRwvNXFA1OBPqzvxE0nPUUhGUjgzPIbtLA/wxrwkZt1C7eNykvzY9vUwD5JBlA2/Do9
jkQR3OZMuP+QAo6SbC5rKfuNUI2ez2jb4+aCOA1LxJQln1R9syLEq4lfBrwe3sl4CYlXOBvy98rq
m++M8PjfDMqmfbolOb9YLZLLNVvG6qT5ldJNgpWccY1N3sZLbXfhW8w5+uRNeVOg/+LwFWjwW/FS
gtRtjqTxjDv2fnzKQeQTROg2nln7iM87ihvAsRPw5+ibsZWLnANKWbEXXuY6B6GD9GcRYvkNWC6R
uDgs2T6EYIsrzypEcKDUm1lThvz2JFSLGKsqr05IkyuMvykRfxDtFXvdpQckKNmO86QwN6k9yJ0y
Z2ZGAtNyMsPow99CaH9FatXHR75BF2izjfZ5UwkvZ9HRhHR0k5VHQLr7orPPPR7GdDW4E74qbt7q
bm5TM2JPMDZUIseuNu4CXeeyLK1+G4J8+MDnCE4ntII83/oxdeR66O1bh5jGzT/NMAjmScqQ7bOy
xu63XQTG+7A3hCEhFslUcC6cSo3fOO8YzwIfVt+xmXkpB0fqacVyT/wRezr/sWmthoteIuSYK1VF
8Y+NhCeHU7d07iFISfpe1QB3OE1Rwzs7ZORBdR104FW7jrbOXbu+9tpnWUYswom1C3fIAwcyPohy
vb20bf9iYigsW9aoN5QgIgoCkqjbSVCD/0K3m1WJi+MIodva9BLDRJwkzqdiHexdOtLAppcK9zRQ
Gzcpie1FtITZ2RrB+riRZR+DISyIc8lbymLVR151RlZGRijAifonsxam0SmF/XNQy/wDJ1n8HcHB
M9tq5u5GzRHSmfajj7M9le191FAlruNkhJpe9238CVob+xHYJsVqro40w6CYJR6iRw+wD7rGYeP5
LllYBFUV5TqXuPwJuPdvoYTSkk+If1g4qpQg5ol47uChtJX7CzBgBHQuW/erSNCTHLBb0BG7NWIf
wr5mf6uIM6ruXWwjOfd3KvI7W2DUuzNp690oqPAPMFEFuMs3hRcsR6jrE4jCcgKZKMqwcTfpZON3
aUzeSap5PYDGRF/YH/RYT4DNoGnYeztEIchPVRJe1IMi2STYisUKd0cwPJqWlmcVtFhVT3XnZYdq
oEs4zzrRAMJbJgCrhQbI2ybWkPk7zu75SEshEQMT5aqsOyOxYfgHEdH0bDGYuuM7Y9FE3JcNe4T/
sNXg094OfgNsdDcipk7jK8s/QqT3LBrcrt9mPp5S+g9n9DI+5zx+tibhpcCYwmhoL9Xgua8c4r6/
9ZIk69azX8SfHY6J7neZ8VfLLbPc3l4rg3ebwG7pll86KdR56LEPYC9BSlASAoXGeJPPctBXhHhz
txvMXCMoRBJjTRuPSiziaXcsXJA6YnT3xI4XR4QHK1ev8rlwQhgNvtO+Kziv9R4XblPfzThDLWyT
EbznNQiuKnkg+St1mHwvDG1Q3cyIh1mcQnXAX04iDtQxVaxzSy7mbDgY08PCAY3Oi9jAGA8yIqMj
+pGeZlL64y1oQIUcGljeivXiiek1WcJW4vbtynaHrMgutzaKxCcvxmS28UvygxinWMVrRkKAc40a
RfHKQAK5KZP9Vr4ylRv+Ql5gauXAG4kEnBTXMt4fJdgGEly75qm5Hf9+rcu9arzRPzQ2o2W2WiBs
Dix3nPiXeC/EkOAKpdrVTYLQ28fgmxxI0JldFueyFdXZS4Z++OWCd9IrUAg+rwzD3g2iU8tn51av
P6GEiKNnKFO3jeK8SOAExcxjvbs5xpOdWUB9ccfFgXOQXozokip2ePfnZE73cYzpf6W7CVMZHTmS
dXp5wWAlsWleFCUjZBpVBOU6C6h51xUKJfvJo6lnt1ASpZ7dJwEGVW4AEFL5AtmZogjqI/CGIPAC
wETN/EDV45ALEECFugJ39P46AB3zhTFG0L2MtiD0jZm4RkDkW/6xzIEkPZqU0vejwTGhDm7McAgJ
VWWwnifLuJpjzxrek8QL6lNtENSumaw2gngr3Yb3bj11YsugUnA3EE9Z/+fYrAR3yNc8GKdJlTAC
deF4PqNvH4vjmBhGZsxjQqRPMdJO+egiQP0c8IO515bU4n5nRxQYMBQc7D5zzte1G0luv9Ei2sno
Nea+hATttkV08sOEBN83KQHyghhwsoHFE2WALNWKmuSlKYP5i7piHh91SIAzEUXG9vYo4BwsQ1Yj
g3KF1rxqrnFcddmZtAY/u2tqlj+bEIAhK2u8HhXDHaDdLoZNbIAA+B0XuioD8AAOE3qsRodEBeBW
6y41ype+fZxKL8pehnxM0ffztXBozRnLeK6ZMLIeUmX7bftCp2GIHo3tuGQDZS09QRRaRr16bzCo
TEAsBjzr/JPADd/7IJy73yykjT5ghBq8wxh4dvrOlWdbD0zMTfQk40x3B8oYkgXN5Lt4xl2bK6X0
Olk9TGizk+1t52MfhIfnbatSlFv01Kyz2TUJMkgiid08Kj2KU8qcjphZSBdWi+hI7phNGypshzCj
4NTEGG62yku78gcgAVyLKfHTDy1NfJwkNhYGSg65WIhGxldHMelANKfNdLTHDE+YjI36ichb79Yt
g2nSh3KLS9QPR+eOUThRJHnGs7q53WDqNnVV76EDWoiBN5woFoA1WBpkQsA3q85uD8sohhutSmOo
EiFyT1Y2c94AFQhAkbZVsJwiHysTM68JZqQeA6EBBBryeDrmQvE67xGotEUw/bOqtHickzBJME4l
HopNpNiQm2HivU8N9yOWyDZ+FQnMF6bzxrpamBxwKnW8UGsEeVTziNbkeIvgTd/QW/f/paZBjWQh
wWej3KQefwRCBgN1KwVZTgH4i/EaC7KHmjhih4zXb+NFA1ZI5N9IkyuzBO+5yrN6o5Hbf6DrZ7mX
qsmQM4vP8BNNjUNgEFkqR+URX7cdGYy/9cttx9M55XzX8pBeYRoy2CzyOhjewYoWX8vidDekmoms
deIP7iOoIPNknKj/JLOy+s/pZP4dkTd7chwzAHFsEOavJi5zbG5Ii74YjqK8amfdNtsWDoO1Dcsi
+wiHCgSejf75M8Wn9myhjU+QNyM/2Rgsi3dlQmDWKmxr9FdA3NqfLqdaYc/u5I9Yad23ULjOf3ma
/j+taRj89RKULersQWkB+dLOiQZEfcz2Lq7sjbIdzsUJ6Wm+YYtcngOUmZCPiDnWKxSMMJUNuNKK
Q0/jX5ylJr0IeySLjCziXCMVhcVRGShMQo7MOG+XbMZGoRPEa6ugE3QEdHtWgaNP1v+1sunUmjTN
9o86q063jqn8lAKmgtqZVY5/7hEdCpxUkk14UDf8rppwm5S2wg+Lk3KLHmMR59VAWBTC1UCgUUGv
mEXjnsOg/DOjlt+W4by9AcFL6zQ0Sv/4rPhCNHxlRfJryEB+G1uQr/7H2XnsRo6s2/pVNvb4EJcR
waA5uOcO0ijlpUz5mhBSGXrv+fT34x6VUoKEPkCjB12FZtKE+/+1vrXtZqu6bpVw71hzAvuUJD7i
GyZ0s8Awcp7TqmNe5fRmRE59VlMCBe/XB+ldXTWEUkrWaxJ9C5q2W0HL5Y/VdMb9gCL4dK5KeQNT
eaHrgGVq6JklIYITlvb14MUy20V+gAltClP3ok5n7yGHgtGtOzgOqBuLAttIJNmkoALB3uvREbw1
EM1UZ0PmykPft+G+8gVrYWARoAV0IBivRdPngDmQkqtVCJzsAlPf/Gb27M7XoSLremWPnMLpsAoc
tVY/jo+DOcHJ5DBK35OedY06W+XUhEMvO9OInfp1V+t2T1utuo+DqbiKc+KxVmhmKJzpxmn2KdRH
yjSBM/4RSYx2hE6YvVNJmxYnrUk++YlhkEC/RndOgKVbjfMP7FPVnVv3ASISc/EGt73IsxP2TSSa
M+6Lfm0abKe2uY7mYT1ELngrxHTmihpfchsnZviG7cmhRjQUOtrgYYwPHgdbh12jn712ynB+enHb
xxu+BDKySo5kBw/aDz9D4OPZ0kSoLrzFprCeg8yg0jaXyUPtTehUMmPQl0EpcnnisXOqVk4TM4EG
NYUkYoOYV1cecLLnehwdzMc2759dg8+nwYKGQIi5ATZ7V0bilixE5imAXOI1oE/ER1V01q6Z2vRZ
dzJ9BtySv7StQlgpzMm6pOEQ3/u5DQu6zSnXn/VZnO3SEdrfZqSv/YIMhxOS71RI+YcZERR7h5ht
ryMLyJsStXl4CuWB5niDvbU/s3KOz66P4Bu800Sfq2YwgmcqS7YDBNsgshKOCc2YsyN5ksns/CTL
vR7AmOn6OeO0eadsg9BlDCAudqBK7SfcQuPWwIn1Iw3D/mZwMemxvZaaTVufWfMixKIKBlIufTBM
lF4rrKMmmsgg8IYN1Z4m3pqIgBByNtSBV03nLfh1ui1UcwpHPLqMXxrqdp6AHh847K6COujaNcWh
vqQvjhJgi3AC3jO5xsmTJvjLXM3JQKx5UjcuWLk+JBmianyOYAHYMOskY6q8dp05uEAYU44b+Pdx
8BI3ofoTIXWyV2i4GsrraYsJIwuL1whUw4UZDQv8fxDQiTl1BC7BKlP+BPdXTDcUa2voHyi2rsJx
lNmZiEdIJkA7MlBFsoLsGXNwKU7zOl6ElzAo4D5VtRlsDdDL/QWoSpqJVo3Ck2KF0Nd9lRm/O8TY
O738dHitwYB1jkTTn/aUCdTv3SJgV71eJK9JDZPQi8vqLhkz582rm4FVlDkQnyoskO1kSguqEqXQ
S6uzwGxyQAPV4wJNS3ekHsKNY52shlUtZTYSfQBADnkoNkI4OlW6I7G4wCFUBX54qssC0og7sHvf
hvDHNJO6Hv4oEoyCreAo1NLFbozFlFA2Z1g5xbOuWkrGRs+Stzagu9DtsEEAYYPJJwuRU0y+nEwg
ha5Mr8F/BDi3fGihCgIco3N+SU+YNpZp9pztTDHkTynhuDF0/cJ/RKiPrdMPBrUrWxqXvBz85IJc
wiUzc3QXf3XO2U2W2UudZnl4wQbCuuH9V6jCyzh8w4JcPGRuRvm59K0gOw8gbFCYN0wqBBGtpOak
7t3izichh+1zEugrC5cT+J3RHl6CoGWVpsdh1ZtQyMDZ9jY59itTZiW6HirWm4FOl7vqYxySCPWb
+kZx8MWbr43qjZFOHoZt+8WfEdcPebJILBCqWl386no4qFXHSfIkN0M4UDjz2r1H3BClxrjIzxCw
lz31J4fYsWXTSbHDGeVTCmSefgi94sXLTAwNuEo3P0uDcCn/Nwl6wQ6TMHkF9F9ZjaoQta1SI18p
ATP59Qhw+2cAp4iwm7mKqnXYJsFjg5x0ZODm7bVbZKNBE4PBupJJh3slVXVLwoHn/+YDp5wDaTin
uB6bd8yM2V0w53W+0W0z/RBYL/Y0HFq9prxegfqGh3Xtz+3yxZBZ9+Q403BGUq1lrufGMxcelQ88
QwR9EgAmGedngdT5CjcgxgqzA6TB4zMpuzm6L9HpEzY9QBUNYTzyMDjtT6OA3WXSWGXTkhi62KSe
oa4EXyNZLVHmXpD+jVWJ1ymLjaoVrcNpVGzGWgImzbUx1JIeNrsTrEBi9oZtnRh2vUWkzdNnGnIe
UyuiZhsi7qHuUZXqlO+fWyszUT3Z0uX4lo09dYwWwfN+yharFJtbd5OD14+XQg+22IotLb6h1OJY
1mEaOK1x3RDYEvX9A6GG+R0H7/5tDOMEW1FDTI5BqaFc59Qss1VIpLi5DuZM7GRL2CH71cW8W6s8
eUSyXj82kPdiFsfFyRAZEx1rD5g3PIaYQC/VR84fJhXX2eA9id3tkLbDawgV62ku6b+ubEUVd0tc
XGSfVi7Gsl3AnvWmcTuOXqjDY7RfQxo9Kgv3AihOgunPw8bID+gKQ7Q6GOTxafn5+BKW7LXWYU6l
cgOrUZwxc3GgbxChpBsDucBwipUguMbMRVdLUfmAyhix7JBMlul4jdfQ9vDgRwFrAK1uIOlBMbxl
KR2fE5xRzVYQHUCXsEJsQ7mzro0NXfw+PFBfDthulYWxGXFCmtftGItx4+UpOrPJpU171pIweo+f
tzkFGGjSHpyRO9KupcVKC1vG3TbuZh/0Ap+E2kDiUS+d0cKNrEmgbM9CFzP7yfK5aB4vo2hLNxvm
BgdQaJXoBmsyuQzHrk4MbM8coIgDn2AJkjo+FhXbq9S1YEO4FuEGiJTIfaWz2pggEL1i2LliqLo1
m0+WDmzK1cEhqyw4qYQ9/miicSG+1BLDMC1XCwUDcg9iu9queKXWaoEtkNhQVgZy44cYoA2UGEGG
3qrKEV9urCSBxWOaEeKQGqI2mLqoEK9tCWR6zRQub2Z4Q8hk9EB2VI9miyDW1mLydr0FK9uEyTCf
iTGOmpM8s9Mnd5pCvSqhbCHAYL+QnrZN6ZEijZPP35HVxTGE6iGo0pqjzZ+4i/FAyhY111lmOA20
QrYy1B6twfJPA0olWNtH8q/hDaVX89RbBstL0Of3tkP8yQbbhO9dx8zPP7pwCOkVFZUrNlXuDxxf
yfN9ozAAa6Qbm5KiEr08tYcNU9Yb/JbxbZTUakDWwB9uMCzPjAusJGRuu2xyNkob4fNsZai+g0gF
t2mfq3ZLupO16x2TTKVRJ90V+70x2kmOlNHKYiEyGf0dNJ3GSMRPAE/xq+hgvazr0sjrezjt7j4z
OzqLwyxrc6c7lKHolmsOd/QQIvjdEKio8cgqfsV2mv/GXC6KdWr6eDaInhTz1rDs0MDRhbuDaT0y
qKlwToG0x+YuJPWy37Bg1uxkIHs994kLqK/uWvvVsme3xhujBELMIFzSqe2uP/U7bSGEJMIuP3HZ
8f5WFCCDTYyOnA0mtpZb7EIsuLqgbYcJq/3tUqKpKUlIB5gSrjh/15u47sFS6OwRxRCtu7JprS0F
FRQhVPQ4yKWQFu6pt5WXFUU5PFZpnQ/3GUBDZ4Ugh24L2hxSlZExS8qSsRMvuH6iR4NMR6eNqTOH
rzibgN5Tbu1+zSir4m1TI7HYCPQazwmz+6+c6ehuAkEbrXNtz1uXIyd8/CLQj6qL8wuzIclkYxWK
LrrSxY/MUchoYEiVt4DNwptZuRZGgy6d/lClHX+b2Fle2E6W5y711nhTgviDWmW12TaFNvoY8oIP
NKlQCiUdpf0oLADXV15uoSnPlkqbV3bNSBMnI3YKM09yzQiDacRetx9KkO9EO3e/2HxRQ2VQlnG6
RzQT2mhU3aKXlCKYnjcinDomEVPq3rvz8KLlJ23Y285KimlIsNvUpuP3q8ylD92tZzFO7WWUyIL+
MkKr5gc5ADwmJ6HHTIG7iUx1FsDp72jdFFOF8oiyMn32fJZUvNbCyOgAR3yfS4xGq6JdS1zgSK97
MhkplQi8xGLVQwt7tmA6FKnvFfiQNvHUeCuRzeCl0Mxg1a0vHUnzBraATf5abKdd8ChtYWbuuuOd
4wCtYg34H0YWGMu7mFBoIPlD6XQXRNd51onVTbHe2QQa5j/xtEoHXoQsmwEGY1nYW8AOQBLPlQeZ
lf1/IDqg82EqbFy8FD3H9ip0O6fJT12PzCX7Ar8+DYhtFLoRD2RUJcSdbZPgjrC2oAhHMCohuXUr
k/q+uZweOOHj6RvZqnnGfJvC6c92SL5p3YHwZJLMrJYFnxWqcc5j8gON9SjygtQJxE4ErmK0Wlhg
A6D2mPTxGWAOycDrMMSyDnJBMv3g/gmfYg/C2Cqu0aWys4hygYfW1orzOXu9jUVk6bVGWk/efY1U
JG2Yn1b4r40fNQW3P7Zl1Y/UcutmHYMaYEOVEdSybiNfP9HUJsGnK6RAg6cJPd9EBQaajRm4qVr3
vV3/WSTDZAAMVrxgT2qNDx8pO1nniQI5CoDc4jg2Tn9cG6M1QdjZSEcIWT87HywNyRYflnmKpFBq
ShBlfVV2hp5W0L69NycdphNI71TnidRoUR51LVU0x1Ko4oaujV5GJPo/AoLyou2Yq5y6E4c1Esfo
i+lTfge9d9ewzPkUwxS7fADBbMrKsQLhHsy6s/i34V5ZWQn4m3OdgwhobnEcjja71TUEUL/eQjwi
IL7QpIpEfe49U1lHvoIVNrPPbVr4SCqbBAGk12bGwbQt6jNaxdWfkCLstM5mrbsLN67lHXs+lFuB
x8Z4NZskh24HC83LSmvASpZpqviM7BP8JGVOQ2WN+RH1USRdMtyVZTjVebt8IpsY24yxM4dxjiBI
CcS7vh87wZoAsxjkh5jdB5sTLc1UdBSS7LxeYgRD+0mWSJWQpj5M6MNG2ljs4SRFn7LEAM70QP4Z
h2AE3tAIcoJDurB27dOmztvz2G8CexP1cujXrvYpRoBf4W/D1dGrOC/8N5REzZOHKpRNKiaL31pU
6heAsJ7PxJ74skvZAosf4dauohZ46QZrm/XkmVR/T3Kq1HsEY9SXuLfktENjvwexNL7pXJVX0ibQ
9iSih+NviaqxvG1DCBsrplrQRqqmb72xJMbjta54weQz2HW6JlWDqhosV89cQdqCWeD2/kSzNI5/
5WlONmve5MY1UKcU9ptj1ud5ksNXdmy32mURAY5nHpb7C7Otk2cnZEImIxSQ4AbeARpE1M3ol0Rr
W87Kn6PsCY2HwOcHjOstjJLp5wDBmPM1apNmpacgilYUhjn7cBwGOsvjYOVvqIk+2KEcXuTcFre+
5kVRX8wpROQG3HoixBS43GkwX+NM57Tpu+iQiKXCGmVq6oGsu3xvFplz2O9Gqjac9jARsHnFEOAE
Q/xqFkBbRRL1eBYMQA74nuboyZuEY29CtITeSUmDulyxIaBTAFRZY9ITLNYAzocQUAQBWzh/sc+R
3OYMPzn8TcQkV2N7wXvkVB4LP1pOXVTjVh1TEWf2Ump3YSo4L9qzFlvynEGj4eyVI4cjj+KGI9ZY
bPAT6O6UymRdrTtb6FswPuMr/sX6NebE8pNebtBx4JvH5xRv8YH+Z/sMtru+G2GUQxkKBXgdoWzu
GAgkD+K/cL6hvmSnv63gk5anlemEgDVqryeDqytpBJ1H6PqJp7LxEcjtv//1f/7f//05/nfwu7gt
0ok2+7/yLrstorxt/uff1r//RVdh+a9nv/7n347Spmlpy0NV6VDwRIPKn/98PUR5wF8W/xWaUdjU
DY3mUmXtVQ8Kv/TD/vbri7jvL6IJGfE07UmLSVcr1zy6iMBX0tX9qPZl7AXbpXi6thXGRM5tqjzF
94w6f1aZ88cgnuD062sL/cnFkQxp13LYL9jO8gT+ukNLpx4WCl/uiX+Jmq3sPfLYiZ+a+3qJKE7V
Hef3YQeWSplXzOT5lUeNES+cpc2LIJzdid5MOywyAUNnV0xOw01CaoTcfP1D7U9+JyYG2xNKkEvu
LA/xr98Jx2+GpdSKfT055iM7XPx9STN26wz9D+kbbh3dfX3Fj69FmLjPJG9HKsv2jq6YcQISWVrL
vbTNObjp0Ls+EOaVTpvR6UVLbr0pXsDrhwGAxMZ6/Prq3of7FaYQ3KwpFA1nefRRTC1ma8+Uct+5
rtw2FC9+EksGXTs3rVOjAmE0j52H2S7O6GriT//68h8ft+CAiNqZKc6ikeK8f9zcpUV1e1b7oIza
LRBiwn11JilBJBE4cVr68zdD7eOHKEyGAk1Uk+8RH/b7K6ax7OjnFhbMxMBHI+dY/QOtdCqYsBzk
N0Nu+fl/jWuuw8VsirTYl4QAfPH+YsTxkplQ5nrfTiEGqdFpjT/AIvyNtJU5XpFwFd5nbdufff1U
P7tH2xX8A0veco/vkUcaG5DwbEwXRvJmGG7mrdtBOeeosUHLfH2xz+7R0ctWnW06p6WjL0jmho1i
jIuVVIGQ6I2Gsbd737zBVROU5Gq3FkwpnC5fX1aYnzxbF6KEJ23PtqW3/PlfI1WGEdFkhW/tqTSA
m5rAsHHgRAe0JicKFV2eNb8ak6BisE7RlnCcYOt0nnz53/wMxzI9WymCV8TRK6beTf3ScKx9rwxx
aY4qObGNgRynlr7LBUJuNnsQXH5OYeReN03hnxZdpL6ZtYT4+DAEkyszO8PUNuXRw7CpeVODsAUv
oelwtE9OMWJpUoG3Zb4lHqivQ/t2TkY7J7YTlxr7C2ooTCghqRUh9Jr918/lk4EtLUe4DG7OAdo5
+kEcU4hKrRMLgWoSnZt1FJ60BaQltFjJJUkL9TdP4OMnLylXmTDMXa5qu+r91xDGZklodOffzpUg
1aYhv+kJJCeUCJQQ9TdzyMdJk8Ys48syle1qSlzvL+b5SchWpUz2YkSDdkMg06x2YzP0G1pWwM0R
kfYOkaVV9WLbc/qMzUnTSf76CX8cdw6XZ1phn2Lzao/WjVZN2ij0VOyLrsne+D0dblcqMOuE5Kt5
54N4v0joIqy/vuyHF8s8zdfuCSY3R+LvfX/vgkWpD4ZGHZIR8d6J1wBxSIczjFSLZWexmv/T62m+
a0dLPm9lSX30IRUmgNg5kj7qdIxlZ63q8nurBG18MuBxarcJ+YPn/4tL8kApukhmUHV0ScKM/ZK6
tLdvdFt2Z4Wnox3mHI92jM7HAYMwUt5vHut/tnjvlgpLEzNka80kKmyWw/fPFRUZcI4iCw4pbR3K
o7OZ18+Le2K+H5vRivGdCK85l5WXXjmEREzbyQvQ7GQmGKqzqq1wx/YIPY1vBtaHb93S9AyQhSqB
UY140fe/i1gIXYIv9PaZ03YPST1kzw6KaYoVTdRYNz3woddqCLt0j+M6R0viRBf/+HXYCiU/0xoW
dLZK738BDMsK+dsUHPrYGM5lEMkXlMsFYnaIGvRI0sD65ptb/o9H78L2HD5wzyWHWthH4xsxPLwi
Hse+B1JmXBQqzc7SEmS4DS8W5hEuYWuDIY62MWpAwLxf3/CHuczScLdRy7BNN23neO6EQNAm5NhG
h7BqMc4SXZvuGvoJ4Q5NgP+P79Vm2uQ+TdOW2rGO7rVXbUTdukoOsWGQJmQK837WlfoRWPrZ0158
knoFnBhwHVhBvr7Pj0v48k4dxWnAkawUx9dWoCYDNHhcuwn1o5/P1g72MJ2RwahfbDIv7oggjQAO
EzO2GvLoz2gF8pvB/snAs03H1bYCqcBm4vhkgsCdDKK8d6gjjAGZK9hP2zsSRAx942IbJfFgKNi9
EHhC6WkciNGGEZZT/sTnFtMokvDU6kWR981nL5cR//4rpCTpMvyYGZhqjzc4eUsiX+8mHrs4lvZt
K6Afb4q6hIWQwpUiY8BYqMsl8CwKRXZD6xS+O6mDdh0EpMIYc70bgXLEGHBc+lV4C7Inc3Jdda4F
1FIUfYQRL6I976RzvPEPqbD9bZti5jggciyxqmMnKrdh2cZv37z5D/sVC73ksoowv2IltI9muzhO
ZuG0wF172zXqbRQoZ40zPzhrmWYQ+JN0tBuFRTqaaYmLdJLTbobme+mguvpmtH1YR/kp/BAbd65l
88/y53/tIzuWHQf0no+8ROmMSBIVPGLlrZ1tYw7BUt52aXgHoHDuvn4In1yYRQ2XuhQWZxF99Azo
wneFzxS093QtwBfJNHiOojnpdxYlmbWCCgxVl+y+b4bdx+mFHZnpsIBLrbjx5d38dcP/KRiW6Rgc
2laLbGVOxLkZPlrGlaandvP1TX7cmVo2wmDPwjnMIc88PuG5Zd3mPaCBQ4d593fokyqyQx6l2puB
7pXeTnZDLCwUQQiaWYuH9q4tAZRslEjohjVmZXwzrj6bdTiuLMuZVMtW5mh5N9BQWFVvh4eIJvtD
yWp+3RWmvXKEWnqdbVRBuU4Ivc0Q9qJK7kfEE2G7+/rB2Orj8LZZ0FgfGAc0b49eP+rpsW8w1e4H
o8vLM3Qy0BkKP5HoIiStzG0WFRDJPNqFAB9hdj1jK8oJc4OE1J2OYDeJPsUiiuPMSqff46CGcOd6
lXMj0VXcziIMMWv0Zl+t/WnM70jMRCjsghJqrw13iV7vrCy4moMw/e10bDywNebqsva6EaZNouLo
zjUjuI2G3WB1RVI+cXFye2mUA3SwzwXyyq3ugqg+QRtPCdGviK7b6aI1cHC7VMO1T83rdKrJJtng
7i6in7EIq9MaqBWyHxqo8bqh2IX+j+Kge8IXSwPcc6dEXHTegAGb/W1+W01AqC5bLHoDSlEjrM5N
iF3qVemU4iwdPzltSbS1CaYE+G+ivqzmG1qy6kfp5cKDYBZHD1+/vP+c6o7mZqqQmpVDM3vZzvJy
/xpDcI9SVP64PolNmH5N+VDNu9A1bOANbRehYiwyNB40xNC6ZISsd2+Spew/dU50egQGEQxR91V7
beUC7zeCn+5nTRZItAb+1JTfTHFqWcSPfi4FCIJCmOso/plHPzfKR7h2ZPHtwznPFkwftI51EfgT
FoAe08sF5ou0uglwA7o7g+Z7jal14CTTZHj7VqQD9xyq6kGhSTTGzrTAgtjdaZc2Mfo5Wrtvs2/y
HajULF/FECd3Dr5EypnRbOJQbe2OKNFZZje6HAi2ATCsuXCTxViJe+TSfOU9kMcVPi12WhXPi0QF
krC3LfXQ78b/Zw9DO1RHqPA5y9r//t2ZFGQIMfb8fZRRlHtloRsIOykUC+mqbqfSes5RTGKbHabc
vCaxwzvHCGsU52M2mwM6zr4tzwuqPt+dYT8erWyPjCTT4uAsNSeB9z/Mbh2rsFEVHJIQe8INDpr5
JUalF10T1KdPmyhrvlmHP16RaixlNzb2lJ/t49pNOCo8RomXHaKgkSbEJzB4U+bQSA2aaY99Kflm
7fnsgsx5THc2R2fOO+9vEck3XiK/KQ9odd1TVsAlQKBLo1+lj/dzZzYEFJ9+PVY/LrOY/5WmuKk+
qzyngZGRC9OVB8DuRDRamfPSEKCF0QJ0y1rRpatWNQ6/by778dzE/oYzK/+iZfphW5EV0Gh05OSH
AfC1c40VtS/WsTdWvzQRKHejtNwZKsjQK3c1gxEjQFfLru7++QNnxHN6syXVf1oL7x9476DlrtnB
HCDawfRG0bBlPgxfbMuHtFkV5Tfb6U9esKKU6ypa7PSAjs8uJFUPhkXy7aHIvHCXFf4PD6fwpd0V
zS7CWnT4+uV+sphzayZTGzx9KqzHx+a8x+4yYTM/ENna4umacCmgicbzzyZZTSc1+41wyx5HyIue
ejKLUl9AZBAjnf/N1z/ms3v3qHoh44cnoOXRThJdclK6VV8fAt8fdoGcy0uVCEhl6C1vUAqTFf31
BeUnV+SzZg/JKNa856M9RBPHMMPHLj/YkYWH3g+BjlAgG71Twh6opaPLoEM7QZZHb0W4QrTizFzc
mJDIc9SJCoaNjLHhrm0zNxThCgIOjQeyf2UQbMURu1JWuWmCHO+YCbG3Zc/g2fR53U69KNJr+5MQ
CQmwDHfypg2hrY2+9UbQLl/f6CdjmO+XCp9nKc1wWra0fy23nhUbChhKeqjqLr0nfBEPX2ZkXFAN
52VJmBPr3tnX1/zkYEg7hPPXslW0AbEeLZqZxL1P0qRzsDITbaGc6w2yEvWjQvm2s40mfpIh1rfQ
63jSAaSF80oIQ9ItpcWP/1hM/3hs0SWS9AdZs7BuqKPva/LayME15ByCSCwRT5MNEwny17ildy8v
y6Tr528e/McPbCknw56igeHRLzl6BljvUWj1iXNIe4AEK/CaADjkOD1EsZkIpAv1+M3W6uPphCsq
i5M4kycVmGVe/etVD2NUuGnLFRN/nl+w5kEiJmn4Pzj5fvv1K8aZy//t3cZIUyvn/Mf6x7TFfb6/
mq+Tik1e6DFLO3P3GlptA0DIjdM0fqMMA+7jJJhDZAJV0UbyZMyHxMAEiYrNemBkp95zq5QB4ZUR
BfdgwK1d73ME/empLuwUvkYdNPZt1Mc9KSQJGYuvCIyRXmha/3odz4Vdn44hAEAgq3V8abot+y01
juOZOWaDdR+0KrCuDdtEy1IuBCoehIg7HN/s8wR7Emi27PN7ynfpxrVcYzo3kN1cySBrCDlU7HDU
qgSuITlRTp58MDijsRDAkL3njNvPJylakGytgcuSPmHXw0qb9aKfR0D+5PSqv1429Mlpbcf6BH95
2G4qsCP5ZmA8Er5UBQSuBHC+wMUMnpXDaKxUa64Stpw+Kaj1vHeNynO2qfb6t9Ay4mzj6gL7djuY
d2LUANvBN1u9fxbHRelf2rB9wDZEQu8zSNn5CuWpeNIkLE3kyQn/Ni7GwdoQYdHUG7A38jf7Ua0e
ySpKCpIptAV6J5mrN9r49WvdUT7bdaZoLhjPhrGKZYCYPgHiGd3X0I5xx3fpM8FN1Z7wm2pCE5H4
B5RB+tHBmg1VuadMtwG81FzkMLfBvVajc7BJqn/EB9DfJ07i/+wTj2QOqu85zhkZBM+ll3m/KU0K
f+u0WBnu8oI25xqUHslGKfwctcYt06bXMDX94TrGTvTmtA6nqAnO2rACrY09zoCT5hIFIadgN1Ev
LMG8NiZEyiRv3rAt1MQdijDGso/ZIsJjFXnYUnOEtFfu7Lfe3nE8XHyGmdkXrpyGB8qd6PtJmgBw
YLN+r2tEK+gs6hCZxxRN1d6ec6TE2vGCdhXHdrlAOJcJAA89gD8gct4P7TjFK5qIIbnmpsINClm3
286DH577pI/KFXDibribXIzsGxAQBMeRqF79Ln3fQnvYmaQXFr7TpQ8d3UP5UAWwFtZW3wjnHmuL
/zbgkTDuOgrbYJvMBP+7U3Z+uIOThWsfg3BfIyQpJkIQy8y0WqTTGkNRSbfttW5ph+BBQu23jfFs
LsMrKOFYRzCLNx3t9uIkHsG2rzqv7AkIogRnrmOzwrlsy1489zkI+hdRVpa8CfAwd3eKx/9MBafo
36wQEzqcHa+RxVkYpMPl4nErfuCNLbo9rdiZqJKhLgf0xn3j/OyaIB7+NGFk2deNR+H4JLOyfMK7
5bbnhRl5hF2lc4np1qzGV5003k2JcltfQEExR9D2/aJFJyoL794EYxncg4z8a2SoOjvnL6bbFn/1
aK9dYuDIvWWvRLLjwF7hFAOwiB4zTYTTTHesPYN6ixtobtsJo5QJTWwFA2Z2MKBZlXPogIXiiDGS
xt3gEkIf3tbVcANOdBZnHH+Mnd3HGk48mSHxBoqYSrGrTFF/knttkl3IinCFExW4TXBmz9403/dW
ifWJ+/WLhziOR06TaW21N6KS9q3VtoHYWlmb/W4NT4TfLJUfNgys2sg4FlEDbXea4O/ndUW5pMTo
Ox3MQOo9uMMIAgnfH1I0dFvn1myJaOenfvKdoOHD8kWjylWeSS/H4wjnLH/+1/JlEjXt9hzwDnaa
G7+QAN+3lCyijRSE93yz/fuwOGtJoZaWM/1Ozm/W8UHW6sZAp8o95DlMpKKcM5BQqSJketL6INt6
+maD+3G3TUOCNtVyZwpkpjo6TcxUllK7kuFdrgcX46lrXkdjkf/qQltci5qketNu1E7MuscHiAoS
j1BvPX+9ah+frGhyI1mhdsmsvjTNlsfy1yMGXTXgkyPSgniQAjJpSRdMdEX0huQ0PqnNmKPUnOp6
vGrrhT1Soyv+pobw8cmTE8F+CO0BhXlHHT35rBBx7NpmeidKPCknZizH3wY2D5Bi6Kib85CmwDfn
yY+FVC0lyjKXO+ZAy3nn/W0Dhe4ai1ni0ABiX6UaLFiMG/OqQgsI0qcU5fUAt9fdwMtr3sqC0BHK
3ahM0YDjlv/6HXx8AJzgkeBx1mEz6rlH7yDG/5UR8DkeoB0As8Mwtx6NFjSvqVtn77VG8I3c45Nx
RQ+Q8x1aIVQF/zkJ/fXS88h0ZjDS00GXKRTNKtSnmUqGR9CBvvfNuDqePJYPjAY/5RCPIp/7QUwR
E1kYuEFx1+laBhtPtd7aEVWQ3HhO3F6GHQlKNCCz318/0+Wj+XsvymXxydN1tAW7fKSA719wOJTE
XNayvHPbQfo3fp7zPTEQm6dZkdpbBn0RbMg+NPMr5XbZ09dXP37Ay9UZ2CYDG/kbPd/3V2d3h7es
TNs7ikDwarO8cPZJKvsz0N5j/81Ecvz5yKXDLaUU7MgtThVHm3xnTmJlJ4lzh/5+kT1bXrhCtzi6
5PLN8s0igyL85pIf2mm08jmWC47ltIzAcR1t9adoGIqw9qp7OEGSwZGRE0YciJ07MdsyAmxOUUcO
4hEaKXt19vMzCZvJqN6KQNL6rN0AA8tIrNOMFw936CoYYzc+8XlIl5q8bhZYhXtzHRK5fcUJuwdi
tTgC1tg+hv6XaQTj0wTd9QWa8Gjfff32Pn6y3JwUKCRoJSCvPJqYF9wbXfy8ve+ysvyzaBUva84H
90k7TuCKG/sCO3v8+PVFP4g6uSAdJJcyKtUem7ng/TeTdcTezG5e3GemVxO5Uvu42jsnCi4C3S1h
pzrFYNPjrzjJplo7566ApV02Rq12ajDIesGZO5U7jrPjKeSZdDyVOH3Gw9e/c1ns3w8sl5tnomJ3
a1vwEN//zIj0XBdKpbyDGFGawA+tpt3Bc5DfTIofhxDX8XisnMEpNVpHL0G0RUC9WSHYr5p4OiFo
5pdGcQZVowdl9M0k9dlNMRlyPxxhGbzH4xXor9VYtrwzcuLmabDl4Zkzq2r6Zt357Kb+vs7Rw+vg
XaeD6cs7zgLkzZERA1wN2j3ofbo+CMm+flefXc6jK6eQFEJvPW7OlWPtlKM7q7uI7jdbtjK60KC6
fpqQYL6rjX58hBS+UZQv8y6XPJYfRPBMnTCSnDT8ZHgZFkL8qqeq+fBPb4mqPjxfcxmfDnvD959f
VZkgW+kh3wNwxFMnunZm2aTXtthe5NvXF/uwiFALZNFC0iH41DznaGa1raATLhDVewUrG484udJv
HPyw5rukiFyiEovudRSXfwBhWcM3A+DDLLRcHAGixZnJZlZfHvhfizRiATUn1CPuOTXBMwLikalN
HrkeyBbiN3dtmeRnwrfns39+0yQhsANGDMf+4GjgRS60jsap4/uwrX1aOV5lbaFZ/X/Ozmy3bSVb
w09EgHORtxot23HixInk3BBO9g5nsjgPT38++gDnRJQgwrvR3WjA6F2qYtWqVWv9g/+C5K98yePp
WY8Wjg3zwyrsD19mABgoowDBQ0gZzO1sdDECYTHwfkd7kmKp0SH5DPFNeTOrQh6aoFqqyV0ckWk8
Ums2LeBea/62AdvpBVgQJC+mljnKfYAEgdz1DX6Se8qCg7u5vbgXp8TQSWUJ72wIfZJlPv+oul0K
ndSrfRlLv06pnKTmP+4o+4WD/14dP4vSUOgmvDKJpWqDf5qllNDaMHMr0uEF0dao+pkCpRWbsUA6
AkfItvlkJ1TS7vTGdr2tQeOKGmtnFwUOpBZmlIkIMf1JEPcY77zQwpiotuTgIHvtVThOjPVQjvcF
bjbli+PA78hVtdRW4LHRR47bEdPBEvsbGCt1xou+3utxElKikZn9PYfR+haEla8sHJeLD2nQA7PB
NkJmASQx75WUZHKi9oLmZbQVARqjFydtcIJ9YTflwnv4cij0vyinWlOGd4l5gPXrdxbpz4sNi+wl
CGJXR9ym+tr0gGZ3tzfMZaZlTA9fdYLmgO6iVH2+Y8Dbhjwd9fKlGR0rwA2twpseyhrEQi+syz9w
t1AnAN8yItFoNPIbiP+RuvnYU+zAbC7Nge2OY5Bt1Eooz4OaFrCrigpNcwQvTbmNTH/8HfkwA9d4
EOp/LLK1O3oHg9wpNUqVq0gJquIz8vxquoBnuYivBqUvl5SVNyhp8sXLj35sjEZT86KJqm3XWin9
PT+p+dLrZX4cdJSBTKiK+4iq88J2mZbt/IDw9SaHDUB6Nkn67CAiqYoiSjE0LzKglrfWsKdC9xiz
xmZdhmpR7dMAhtbCoBchfTqNNA8hDoGWASh1/i0bjF1rAefsRStQAN4jCJCBSUGaytiQrnVPGQTT
HTzGD18ljEv7EBMhsgHIOLNLsywRYgvh7b/oRoXeA19VvQ+M8eDAz3lteR+H5I7Iw9/euhfHZMoO
kVaiXasKMjjjfLZtgOwt9lPKC8r9UOUyFxjHym2VJN15nUC/+fZwF296epYC8Iipg8swCeuzWYI1
AtWWDcH3Aaz6Q1jQitaCLnqk0vcpLPM9CpPaZzSgqicKddZdw5SfirKrPviRp3Y8k6aURIyn/TJt
gr/u7VxPs7BkSU8YQRACU6Tbn5GbRmM6R5kk2SUihnpckpKpC5fLfE9PI3OawBdbUK5Inc9HNsao
Br8tglOA1MBbGwfOI9oYLUKuevCzGDw0q28v+fwLvw9IPVAncdZBsM8G9JREh8hpBCeEmS19raN7
r97HlSVhH8VVFH66Pdw8XDAcuRjavciKgHK0ZsencLDHmrRKTkFpxNVjhUWGXIN6HZBaSamMPzVN
jDg5TtWhtgqxYpMLwfjKfHmLALOcepk01WZBw6B8m48E5BPqJ/oG0gLS4rXl/DMAtP12e65XviWM
BLYQjEvMOPRpLf7aRdgloLtgptGpNzPc6UZqrPJeiWmfbTSnj/B0dbOhWNhA8/j0vsCw5uhWoLno
ziuSdoOIeVaZIapPrbZx3TJwkWfSxB+0ZqyH0scq2tNGucSCmCdF78PasBkth39Rjzufq4Dy3yo0
XY5d5eGC4sdF2T6j0t3FCxf31fm5tmCGVDtVbXY0B9vTbYya3SM9LgzwkkSgeR2TBHsbByJl8lzR
tKvWCmTr5PTx78m5NICmCkKwM63BX9/TDHTE5YfEPTp+lz/a0jR3bSRrRIVNfQMaeVgIvtfWlAuG
CEQ9mx00myr40SLBosM5Wi3yggeN3ixqzTLpFoq376iIvy/S6eNxJLjRhA3pcV59QnckU1x0eI4Z
RaFDRH0e6R6lOwxiUNaQ/+MXPUWKYe+XOeKJnfKPdAmPQIBru7qj+oKiyCjqYpc3RrsQnq7Fiwn2
r/Ne5JvPa4BFOjbYoFTOEQ1nV70vMCfz73RRd81LFKOGvSpA13ydkuhib2p56C+8pK6dYcC6ZBdT
rkhx7vybw+0Bs4S96xGBeXTncZreDK70dkNvW2sE3pfeMte2N0+niQFLRgi+43y8MtUCA2sT71gB
jPulSkPPMQGxkYHehHJUaGnWTto99CN+nM+3t/e17QZ0hvt3unlIqM6H9gYesDBvlaMnzIJ0VCma
FqldUf3+D+NMGSOwFSpDljEbB7uEFBUy94jRY38Xy1IkazPluC8cn2uRniKGQeJCteGiypUjJqjl
loLscIUoHlIc6QPsEgzyaI18vz2l60NNcBDqfmQNs6XL0lpB9JGhDCWO79pU/RV7Zfcd7qG6EP6u
jqSRHdH8AOM0D+86WhmRDsTlmIYAD+IsBzZL1/aRPewtXNXXhrJIx2Aa8amo451/pyLGbT0F6nzU
QnRJh7RKsZUNsctb+dLtFu7Ka/ueLITUmsodGfZ8BZO+MtBAVI6gHXC3CGmJhyshQbMhjJ3kBxra
6njvGmP+/fanmw7UPPa5Uzx3KVhAzJxlnDCZPGnVIUyDUpRvnA/5LRHqL9no7qMWBR7isDbAgz6U
xWMd1+VCOnJl3g5gNZ5OAnMxnvvni0xfZZC13/onPM2yb0qVUp4eWlc+6Fab/LQLN/xWukhPLYTV
K2GNNg4XC22ViS48m3WMNNLgO3FwSoSTvaYNWvoOYFBvZSux+ZWsIVoILlcHZMtOIXzy8pptJjx+
i1ZaEXktMv0/0N/0vvSV/01Lm1jjIkmW+nGXwYxnIe2EqePNiPOHSzGJ+uU8i44DYi5fUXziviIJ
M95u756LzwdWeHp+AssC3wh6+vzzGZGaZgpueacKoZRvoOudetWi2RCsxGDUiN0YTohCl2UtfL+l
cae//5WK6KYb9Ro61qcEGkK48oT1jIQSNs5K1kEpDlVEZgfvo3fhNFnKecBKCQf0qc4HTXo2ZmAa
8tTyNTdjOJqbuETmD5Kl/hWBrfyjsW7SP9Co07w3x4jh5+NpnVrRc/flybYCq0X5ECmMFdZzUvkc
emGYfPQoTsPxziUACaiu8+YNQt25Lrq4QLTVKZCl7XLQVEN2h7pruc+laa8xDxQL5+LyQ3L8IU0Q
n+n7wbc7n+PQ5zI1rT4/gY3GtVV3oSiHkD7sLqULV0Tgs4KuXKjZXER2yJTwFrlSTTqO9DbPB+28
vAxQjctPGgYSYhNYWv01waB+2BT14ivo6mAWUgiQnTiRc340urJDm1aJPBXkOz+aPJfPQgrE0Gsw
cgtX/sWpnyb211izbK0NnbLTh0yeEqCg/RbdVPDNdtyjk3b73F+Es2kgm4SQRI0FnL8iQTIj0NV3
8iSkdJ67GCU4nC/jtSfgY0a90yyk6Ne2CdxH5NBpJ5Ceza7Hntug9DE+O9WA7KGDpsjvCtSMVnib
WQ8ir5TnAr2Q25O8yL2Z5N+DzraJZoWYeBlRjgd9Pj6yMxSwriEwxq1D4/BHUyT+r2CyRm+xilgI
rNd2DW0oqB8U2yDE6udbFEl6pxcdYzdGVo0rP3HaTd+i3rmJTaM/3p7otW2DMokOwhY0jzUnYXhO
QhEsqvMTksDFc4xNJEqseZb5m9vjXF1QqA82/VAK+vPDriuGwLK3yU7jEOECl2Jr4bvjv9DBfvW5
UAf04axgWKkySxZC9xRGzrKc6VP+38i4lZ8vZzGCwcTaJzuV7Ncf0rGLlT2mKsZTPjLeTeu+jIbs
sc/BDsRb62hlvtye+rUDM1ESeEexe4Fsn/8As0H6VeLEdDI760HXpfkECwPZo4SuBYSn7Oft4a6c
FzAjyEhNpWEXUZTz4aRL0ObsZydsb+qVBDqMSZeD+xnBI35Bosx57MDz7m6PemWSkNt5ATA2iJx5
2TB2ZJ25jZOduq4WD6Gae3stULN7ry+xW0JrZCwW8oArO5fPOjVMAI6g3TP9/a88oABOXE2Z4ymT
dbztAyzn70p09+oPX8UTV+7/x5nFn9zqsh5RueyEAKaHJYDRlPsWX2FExKEbLhyTK5uVxzbfjY8h
eHfPcsUmDUkIgBOdKrqI2rpt3OagNWX128t7/1TEaPm0q4qcDzm1SWUepn6vuvv/8C0teAVkH9zO
80Js2RRaSPGXb4moK6WleNz7tefckZCMe3DK2evt8a4EPIBOwNgs3iETY+b8SzaaUqCXYmQnGSND
DtvEmFyhXf1uHN0sW9g2VzcqDWIYYNA4UBo+H0xHHcezPD8nEIXNegjy8Su0WPVQVoH2hPOWv3Ac
r06OF9ZEK+CEzFummvDxuRuZHASZ8rFvTKVayaajoaWEvWssHMNrhx8NGsqDgBk0Xjfns7OlLsqk
CvMTpwNXvgj199ET6rPmNM0XLnXwSkYl/nz8+yGvTdOSdhjFmyn2/3USfQhDMQ6xnBDAI59AH+Kh
CRTwZybS7nB7qGtfj84zXWibHskF9E/LEcXsIDmc6hpt1ccUZrJyn/eNNnwiR+69n2qjQCtY2DNX
VxVdCuTJKEbyn/MJWnlJubrw0lMkVfWlRrjd2INVi38BX3ZeCi/+lKsB8pS353rlykTHCXY+RQhq
K/Nyr6jNMS2NKj2pXhV+d3FCW9WNLp2N04Uabmj0uoNVMDh6fhdgnhks5HlXJ21P7DUqkCqqWueT
pteTexpsgVOSoMHqeVgitNAXHehgpbZtghGhzQTFuIXSy7UvjBoBi0wgIPbMwrpQrToA8Ucw6Mr0
4BnOuOaOlHdRMYm7AhL6D9MEqkEsoAE0qZ6cT9NNJP7t0s9OmBAlr0hmF5tS6eIvyKq3B6tugSTG
0EQWIKzXvi17GMkFXpOoX8wW11FUz2jwKzr1uoem5pAhDZ8L/4hpVr/ru0bZNoZZ/47rIP52e1dd
+6yk0cgocUuD2J3tZXTp8aiqzORUtLX4hFwqdH4EkNOVlHLY6GhlbVxLlo+3R71yrxFdAHFNowIJ
mt1rZasinhP6zJdk784y7O5rh0PgJhuMpMXNV0JzAdTFtRa4nvU1KFvx6/YvuJIusIe5yCl2GVPH
7/w7I6WhqV7BL8j00YnuwzYNPtM/cfrd7XGuxHvGmd4pdC0ABszSTT0KzLIQeXwqfOFgxJIMTXMo
xzLOcYtBE/nuPwwHb4tyMtoR9GfOp0UNRqccb0cnWM/spDzHLfzR9kxvBNWaJyPOA7cHvLJz2bf/
P+D097+C/diNNu9lOz41RFrMBgQcuAa0zFGWPALLtsJqBvfhX3HRjV9uD30lNDC0Ieix8YpAKOh8
aIHdGDjhIj4Zfu2YK7vB2BZkpd78KNzO/SdG3XZh01w5LIwoyGhd0iE6p+cjdo7d1yAr41NZlMFn
1QiEuYXkkGDM05V/cMp14W/ZaOvfnui10/L3sLM1blq8hTRTiU+uX77lMhcPmVnH6NjnbfEGO/7B
cZrPeJo09/i05cX29uhXl5lyNDAPCCwkSueTrrJB9/SaLzy20j/1In0AED281ao57M1adB/Pr3ku
2GjeEBn4X7M1BpAYK1EXJye7qX/h9o4vheFrJwWq3RJO9urepclHDNJgz84fKVrTeJkLY/jkJuq9
V8j03ii9vsEpwW/2YR3WmBKizYk7Yqf9l1n+NfTsk6LaFCM5UCQnrYRDuxITC9JVTOtYkwYujHVt
13JPukBJoARQWzv/gFZL6VuPzeiUp02LIPuo1y1icUmLnRCCHptY0ZEOawv8Ju5ub51rwY9C14Rv
Rc7rAjOTNb5bJ4qIuEzF8NBb6BU55WD9NpuqWcgTrg414WQmhTwwZrNd6gW612iBEp0sBDoOTjFW
hzbPxHNS9e3X/zAr2qhMCZkKbrDz9VTyAWNhfMFOgL2ivYMxEd7VjfkUCi6S/zCUDWAXyTeK+HMO
shjZuAC9CThjgVFTi4Xwzg5MXCmCBBnPhThz7TyIv0abbZR6iHvVibT4pGOOg1uM1Cz7k+Z15jpM
YndV4LjgrbRKF3uJ3NBCCnRBIKPfzmmn9ASUDZzwHBo4Ir2r+shBndKGhBAj1i6pNpWud7h1An2D
YOr1+iNlOOtbioMo8uACOlWC06i/+viqw5gg5CEowBtmlhvoRQPRtojSU9pV3a4NYvFAY77c2haO
lP9lLIC6vNHARF7QxTCzlKLQFGjGhR8hpddEaBuHUIB7dBuXwFzX1hgcDiDPqYF/iUdOrEoqQ4Y7
MH3TelhlKGl1eLKNzbZNSkwA4R813brCe26413B5eULRAcEtUF/F8+01vhKUeB8SewW8CG7UWZj3
3SgA+1lFpzBPxGMWdgZEKgWGuffbS+Ppm6fQ0m+PeeUmo/kNZ9cGEA6WbRZ06YTZEKMBeBVdX/+y
Kq3UdgKfPvHaRWWBFyBo8fjjtyddPhAyCGVOGf5snrWeozIw9uHJabLoHhxrjsel2/V36CqoT36r
Kh9VReUcvT9NLYaD/znv91mJpwa97UUnZVAEpAXFOWAClnyxyJLWduR3SwNeSaV5jvIhSRGAgc7r
NSiF5KpoGTCCnr5uah0v4ljrNHVhKa9tGR00PVLxE4tmXoeqNN/ufc1hKVslftajCt/RNMei+KGj
xenvC+lQW/T6VvQfHXmCRU+9U4dUl7r4LCCANlVtXfOjU9a5PKxb6uYBGlkGxuOJA+llbWEjWq4t
NxP/3N6yF3Oe9g3X2sQ4pAE4f3X7GNwoeu02J2ylBwnVMIoxF1fsYIS1bvfGWsvGeje02lKouLhP
GXiqGgFK4TKlunJ+yUWZA9a+T7uTyOvyU5639z7kFBMb2rT7eXuOl0NN1TeTmxsQG83G2dWNwwQ2
l24gTrFZDUe8qno0pzysr9pBfDTaTvkrLWEiDgAHCjjnswIfa/WtFolTQ+uz2+YKeICtgS30Q5ph
QXN7XhfhZpoWVTCyZnA34KbOB5MRImNjZCavsAqCrV/54x+zs4djUKn592mfLeWzl5uFyYEbRvaH
qhSC6+cDohWQVGUdZ69dYKVbs6xK2A2pmz4krhx/dgZ+3VkUL5FArk2TdzywNAg2YJVnn8/D4Tzr
3TJ9RZjMRltdxV0ZQfhkJV07hdGH9tJ/WFioEZNQI5Uhc86akpzEiGZ48prKsVv1feN8SqH0fAow
WNrJ3OkWxrvIi/iQ5M1IN1mcf3gL5+s6GLbslN5JX3u7wQq4CZVtrVr9d7otzQ7buABVyLiPeDi4
nrtwZ5n8s/9qV3Fh8IqfiGjQwyb60uz+QIcswLZxiL5JDRvrbFzXzUKSPkeak+KQc1Gi4FqEvU/S
cz69whqUBmq+9qb1xbBDRbZ+pdT3U8eh4KHnkfsq+0rZxU5cf6fuUD1GTfUMHKp+uX1c9GkZ/54q
cWYSPGWlJ4Aj8fb8d2R5DVJEHYuf1iTHIleGkiDygb9jUz80jZuD7shHYO9bi1YSJk5x5BvVSqCo
030eE3Qb7vxmEkus61ofN2ntOj8Erj2/RAywK57AKH17UMIcIAPYVrd9Kju7+hesrnXEPFGtVpqZ
tk+GtJvw98LUprhyPjVkm0HGIJEwhbp53KntupOhp4U/+w648xNIh/onpnpYVJL2gq0fBAa8cR05
1l1oFKaxLexeTYxtFmbJ+DCoUtO+iFDBl34MRBdshgzb67WehqPcK0jxeU8akOr8EPkUPQ5GLyLv
IFM91Z7jmD8KuzWsBeTE7Nhz1wOc4MCjaMHlD5/w/GuNAPo8IYrhDahx/lVv3LBZuRqWoLXu+js7
axdKhqQ/80WceG28tyj5cAjVOcJIosmqJEau/MR+Xlp7pRp4iK0AxhcIjmJDbj4KADHap7Jxqo1r
Z+6wtbxcyzDvFGa6wxXY+akGgaJtPHdIoxXAr9ZZF6EtA/xxgxIhPEy34lU3Sf9YjSnsR8tBWxSg
jdtlaHgWWnasTNTzH0zTN3JYRHk1qPUnzOjSvWnQXfk6Rm6X38V5gyWVOonV4itoln27pw9T3qv4
lFcYDfZaiAir333CVFt3VkJpol82SjDDOjfL8cXMEP7eVErLaUxEUiBdN/TtHV5gsbfPo3YyS0/8
/DFPkiKKdo10++YeZmxJ7a0zBs9+yts0+R1TEGtXaCoi/y4M/IveBhMDrFUVJ/DakzRGaLPXEsWM
dnbSeeE3GCDJqzuwZA8ZLXKxLjD+iT7JAqPlhjKBSVN+VVuFpTwYCBf+FCRGwdZAdv5zUY4NPuS4
htl7K/UxYK7cITEPPWJNclPD9hy2Y1t2covPXVKv6qR3v6KZpMuV2lmVuwejF3urwaoHd937lYF9
oUTBdiewsg0PpUKFBv+mUUHiousxyuj1MF0BvOqDF7fopLPNNDtwNhVUzuoxU1WJY5Fnp2679bUY
X2RQuL14aE1k7Ggb4PW1LgovMlfj0Ds/DAqk9oMYdCQAeDeZDcJW6E7R/R/je70xjeybDDitj2VW
9k+qVTYNKhtB6GIpCvXxULR673L1lYW1NY1cS/doIYnok4pir/2EfY0NrldBLwehTidyV7UTgF9P
xyy/a81eeQgbWnHrVo267Cf6Bgip9VzwvxDuFsMab3L5hcA5rRrsNsyScz0YHoy6TJInkXfjP/5Y
B83Bq/N3Xb8cY4YYFZ/Sw1VVomzprLmt7GHvB16fPo2dqqBHZcSEVYmcTxD4n0xSEu9FQ6K3ORSo
dmmfTLVUsoOHGyZe40ZTZOkLDrqKv+vbog/etNYuss+VKpI631R14unbztNlI1cCMcPoh6cETTDZ
k1ci19cp3sbWNxXQIX6HOeCqgyhyFIVQIBbtmqPX1C+qo+iZv9NHw5C444YKUuZdihTlfdfZ+PhC
MfIRUFnbLc4d9Qoh2NA9lp4eBxus3Dxq6lVBmxMrJPV7gEDS15G2IKKtLfjAQ0hQ1nZ1qur/eo5b
PpiaHxibzohxO9PbUjVexkAZujfNQOF9xaOsib4juWE9mYoRFI9Ww620IjbptL8dH1e3wuvcHt1j
hHQ2rWsDy+nwule/4pYY/dsAcrWeVJUX0UBNz171CJshaxXhGzlqTqCt1FLYv1DTMo7opUVYDysB
fp32MCKY4kkDbysX71kEcBMn8Nd64WOJVogKeWX+/zoGvqnsgRqN+CBVw9j8drDjRNgqVtIvFZBF
ZMHs3OnvMtoswwond5yCLZHl6X0R90W1U4M6OIxGYmibssY/deUO9VDjw6lEjbolncrTjd91zudW
GZViVZl2pm1MD5Lo3jAj3cRg0cL7cFeOahEf0LLyK1AISeJar5D309/oAnOuEySAg42NTZr52Qll
3dzjZOWZj7KyozbdRepo2vdh6QVHK4mGapOMhhXsrFLHqRTxGutl1LWow4p5EPDtrA5xTn9VOLyg
EaaM88++GXv1KXHBLK1pEGEx7hfqNLtctsqGrr4ud9z/+rhFiMdNnjEvbe/ULtN5rpWwSNZpH6Tj
Q9UlXvN5rAK5zRF9Uk8lbaM/XGym/93PhmHXa1Wm/q6F7etrqxoBeVmoe1V7S47ZFwTzXGuNUl9k
wTw2G7kbaDa1a2kXZr9TaGuC3Y4zG/PPGMzjXUJ/JNhknimOeMKFyALWTos6H0p7zaGp3eELEAQ0
fDq0uLJH/KcTZyvtsLcPmdaxn7UUz/sVHcS8/GqGWSj3oJhae+upGWj0SgqMhtoW0qa2qTrL134N
KRK6T6pSQEVfWX2EIok/lVDBAfisp8ud0aw93jHy2ESdzMO9ACupiE0ig3FJT3/WyKDlB/cLZOmk
0EQdaq6ARdscp/YhHt8i9Mrbu9yvk5cC99bms2eg7rtyuEbw0mSK/S6va3zD06xxmoV0fvbenH4F
tT0yFuokk/TH7DVv1C36CIGtvXlGgoMiQf+k1S6qmZ2d/Hs78btIkhiKVzu170nHne79eZIEbSEK
/Frqb0TF7FQNtf+ArET5s5YI4+2lJuJgd3vE2VuFydlURwEDI2fCC35eMEC/t41JaYNfbmJifK0I
2T1pbao91lh9bXxZRCuRS4Obv9aWtMQvF1ZQV6RM8f4atObQOoS/6AmVSvSrrmVfrOPBDl9TilEb
u0+SpdfCtHRnKbUDRPi9GwdECI78rJhXlb5j0ZmK3vygVr5GsKHqT9wdeb7RYDI4G8unhIsAQGu5
n9MUgbttodZFuy39kaQMDXs4BbDJioMHHP/FBAfcUuCt3fYP6uZObm5KLWnCH50SqOoOhkmqHkK3
rP4pMLtPiJtOmj+MwBvbO3K9zFhAuV5sHIcGGDV/utPwj8CZn2+cNurtSkaD9TYaOg8/bnPN/xKj
kf2ANk7Jpi2afMm66uLzMaZNnqXCmYS2OK/jlU3mDDql3rfp1sLKhi5qeN8oFE2QzfCbZuFla80f
RSwORZGp4g//1RXzqprfITg/BqH61kfu0O+k1DK48kqFP6rFE6bb4n0xwufh61mbTE+cn+AyWn1N
Wwae1KAkYZ+sIricybegMHil7+GQjuWTjvGWdofFpu1+HYu+lrikKmR8Gf4tRiD/DQeJL/hKbeEl
9Pj/Ik+P1UMR+1s0/6r0yXWSNF3rgBbjrd7o2qsaWJ22ss2iADUp6Z/xvJFRdY+z9hi8mKW0yi9+
pucYXI1G3+Qb8N2qjzlCqSgOnqf4rByQIUi8VR56ekOW6+nKVuixFSGlaLea2Ol06Mdo3ZuVqAqE
J0mNo23aWu1kaZrXGe0zL5Jt9dUcucKOruen2S8RlFb1waoVsWqiCPKww3MSBME8ZIWNjMKu7IZX
OgX+NhyR9vUmfzoEhH7lXaIsdLjmVwI+Nqg70FegZjqpfs2OMeqivdYFtfqq5LwVdvYQ+7tBifUv
aoKk7V51xnajYwwdreLAKPxVZeexub0dM+eHjd+AJuOkXTi9armZzg9b5yPAlbiZ/urbvrEWThy/
YOUbrKjdm6QckNgWypAXJZf3ETnY4CYANVETOB8xllpjFVGlvwpci9ZhjWdWEpThrss9PDs6e9xX
fq6ts7D+oYRK9IArho/idqIt3BZXZs7Kc+i1iWj/v0/uv9AbqRWkHPDEePXqMDyocK62ZlsOz0Cu
1IembrqlWtPFmQdFT3WHCwpnk0nc5HziOKc2ndXZ5usQudU/ok7sJ5d3j/0AkUaguNrgrbap63hM
9jkPFZ64JR5Ajd7KceN1INN2oCy8hVLGrG5Km4QfZaIRP+FIqJ9OgfGvVfAV+v2Q3MxXAEDBWs8y
a+vkRYN9e5t1P5HrH8VuLA1PPd7ed/N23PvA9C4h2nBrooo0q3hV8QCyjcj4GgSO9wN0SZluSrPC
YjioDXcb5MEwbmIPTf7Yzcvj5NW0hXKrah+8baYFgPJHFAZiDIVjtgCmi6wO+s3Wa1O1zheUp8Ta
cwO7JgksBEmng2DUfmHus0Vn008DAXibrm9gb7MbrnDrBleTLoZTGZZ4iugRR08iSsV7p8MZRrj5
sJnO7JNQ7SiYutHikBq+9+Jb+fBcdWb3Zqhs243tYQm74Yll73RVSdZFkP65/WOv/VYkx2gGqBSC
SRvPN0iLAjPmO6U82ommnGiBtE8KarZrwwvFNvCq+E5aXrpwNue7432FWBz0chxybtzezkft9Vgb
JU5nR5Lp5NAXhnLXGmHzEHWa/aga2fgjJrrcFSDP7ns/SdfhkEevH565Rd2SK1WFTsMWOf8NdZ+q
yCE15REB12YFfFBuKGEmr0jz9E8GBZoNXaSl8zjLYaeJg5Xj37QUkeqdE1E1MwHLUhjVseVhtYW9
Rwbp5cMhCPTvwdCMByvJlVWWDksU+1k4ZOApoSTzgoHmTvM+n62bW2qjVXl3ZHG7Q10Z/sHrVWXb
S/UtlU51uL24l/OcwI9wQGiBM9H5c0j3o6oO8N85ugg43wnozKticPpNLqhO+EYSPVe1nj53ECkW
cq/5BTTNFOAKhWhydbgSxuz0qdGoJX1YD0fpue19M6bpRiimu464Y76rnhrvJC7gyHUXlk325Ayb
Kuj0u175sK7O+y+BLk4OYGGIMn+NBf1YpHlX90evH/R/a4RlwYOW0bEqiiWq6LyC/D7rSR2NzAby
JgT/8+8bt6Fig4EYjm7bu9S1wnFsVnnrV3hFjsIJVolMTGuFJwqlvZAH/q+m1TS5qtuejx/kbvC9
BGWfrhsvKj7TKUD0JpS9odzHaZf+tKwk0VCR1zITD10eeyjLedb325tmisV/vXve54DoKSIVHJJJ
YOR8Do4zFKZeW/2RNR2i1SA1JV9VHlKZpmeUC63ZywMxSdTgdc7bldeBPtsmQVvkYw2d8ShE6H2l
SOXF2zEd62bTijqkTaEj8ru/PcFZRsgEQRNwL/AumGhvc8KS5bdIlRuNdkzxdl/rhoJGTI0szkod
VDTty0DbA77HriTWR39dY8f2QVzp9AN0kEjvKwxAZZajJLTK4PpH+rHzJ1di3c4f03RQV51U7T9Q
Y5fwZNMXO/+i7+9lEzXyiW2rz6LOVJ8fA1r/R6V2vK0tYkp5DLq1tdLdKb70N05Aqe72Kl/5sqBY
1UkjkN4foJjzbWQHlaOEZq0fJbfvHj345JA2af1kjbXcwvP5YG3g/avyVJ10sdlNvPzOx6OFoiRj
OhhHf0jiUzVWNV5xfqM909mwtIX8+toWgs+LtzrblpAye1TY44jbQlwZR5GVWnAnG7fGOLJ1y3JF
3Peo9NVtt/LNLiq2WpKKLyn15mAhxl581neZd1h3AiW/qQJ0PmPwg1TQXMM+wkRDkozGjrIfKGSs
LT9XhxVWBPKJI7dEmLi4VCZuERnlxPafUodZLpcqltNZVmEes9EDKqK1mDyEkOY2UaRYR1G27YOo
8Mx0cFi7++CecqdRqT5hmCL4r9k7ihOtKAixWUeZhdHPhIfLvTt44tmUerbt0MtYyJAu9vA0Huk6
fBhjEgaarbBD62bgEreOZmRmhG3Ry2ilR1H45LTUqssiWQK0Xn5TGpBYarsT4Jz322wXR3BRNI+z
esTJvvs+2R18Nqgm7hStLDZJkLXfyzSzl5g/V0blVQJmD6IsWOU5kCROxw50XqAch1B8dwPfW+ea
1mxSitu0h2rj31StF+sAF/cMIXgiAZOEkYld8KxxBEzMNtCVo5O06Zusbe5Bo5Df21aIhSvtcstO
Q4FvIM8ku55TN51YNUtsqJDbsUP1QXaB3Bt9YJ5KqMjfOtMs1m2N2S45qrckLHV1aABlIAAEFOv5
KyRvZaP1YeCfjMGPh68JvtVIKKX++JaomVesfUOxdsgrDvkq6zQ8Cz58YgywYwAhCVbc57P9NBRR
gjhbGZzMSOZ/nGygj9uL4hkJNhU/OppcHw37vPAQnJtkyVCToAZ/HpTM3sVZVerBCeeTFCSbHnzv
egAflUT2XKHmshASruwiJAxh+oBy5AUzt3hN6tJIR99wj4PER5C8iWRirTSxRWnfJAQtrOe14SCK
UckAMk3Ynf7+10u+tb3KHwyBZlRmxFurQMJspeqeeqeXXbKkL3cl/KCCRfSBcYx2xPzj4fo9VDhR
wYnQjEK7wxvV3NU1mPG1BWjP2lDBLQ6398uV+TEkDyNSMZoY7yXVv+YnY1uSwCLRI60mRes2aJVv
EPP6fu2FxT+3x7o2PegCgJIdmJXYK5yvZYA6rSFoqJ7K2JWbSMPjICsTHHqHOtphj/nvfxiOdUTZ
E3yePZf7UrBTRx4jB5zbjFG5AjZm3utRWe/8/+HszHbktrVw/UQCNA+3qqnb7fYcl5Ibwdl2NM8z
n/587IOD06UWSrCBjewgDsIiRS5yrfUPoOgUPxbznp745gTBG0qpEwowa3A9PgMDflk5yj96lfUH
3DmS8V2Xlo5+bAVAuaOwMoxm709z6wtKh5QXyUc68asX9YjLlcgaR7kCyVXU50aSwA6Ag4A6UCey
9q7kjauD4Mbhk7x4vDjkn7/eMB4KKiAA4yBMoIIdcIFSyjM+vspFpHNTP9fd+JyVZbUD1nk7S51T
wbXM2ZdA69XNrBVtQvZcANVtdSy1GiCWB6AE3NTarszj5ljEbl4C6A+hc3A7Rb3SUCCdmiRA5l5/
tMreOOM+MjzTea92ouf2UOgCymcHTPjVUDR9zMWoUcwk8mgVFE1VP4VDZn/24OT+fixjDQnV/28w
eXW9+nQqoBalUd04qNNpavzKGRewCbqdKg9uWto7gfrtRmE06oDgTqVHwVqhs1W0wVMMplbTr0d+
I6Kr7mAPU/px5lYfROsuTyXh4tvvHgcU4Ul8eMXxrgEgdztJnFNidHLsJEjSMXmg4+YFs2tUJzVW
dg1mN74eBQ9wqtAOqO6sL4fa7nV7inX0TpnWX16NsVgeOjSZ0yrfc6XcHEvWlGVkoZOi386r0Ze5
aCcRB0thmO9hiCrPeT8hrL10e5nc1lCygE2aIYV610A8r1lySqNKHIhYans0XYeTmjVMnZTonZ09
HvjbqMltx1uJBror+8urbZmyLwfdztKgReDkkz1Vf02xrTxAHNG+JdMwfLm/QeR/7iY5lpfrq+FW
kWSxq9iKItTSykkAb6OjUnD5TJP3j9vZzUcvqtXqWzfVlutn/KDT/dF3JrvOaJRkoHSHT1tgj8lI
PUAf/ZDX0ycF78IDUmp7AImt8Qib3PCcfIq38s9fnfkyDN3J5P4LvNadnjIvVb5GrjOevIxWcDsX
1p6q9eaAWJ9YcFTQ+lpbhVTwU0qujyQYFy/8qkKtf67sqD70mMY9CnscdlheW5+TfjZiRtQeACus
PqdnDgZEc4sHLwVlw++GZFSfhyVuplOJ45948IZGdTDLnOmGgnPfU2/Zmi9tF8TbeK/xsllFcGST
eoTSZQSvzQkjxJr30+I016JUq5+shrITVrcOJ+01qhDIb6BgK//81QfNcwWIZCchvnU7fsmngVqH
YaJvZkeiTH77bQFtzuMFJRVwZEPpdrDZ9cZsdlUErJWwGz62/dg86lW91B9mGqg7TbO3JWTg7XiJ
oPrFpUFJbLVXi8bQJgieaVBUNUpJudkWeH7OiQX63xO9P0dN/o+LeeZBjxFUBBk4Jf6A6NB7wI3e
zsN44/qCZkFF+0XnBAH926mXZZmPY15zcLTKtj4akTd3eLGG3nkK2dm+Ng5x8kBprd5jP70ckVWE
ot7BJYWcATyBN2KxfZEY+dBnQVoCRzk2EOv+Mu2wPdhd5pm+Sdznr9K9wUeJpb6WU1Pydugt7wPY
vfG51+vqcD9syQ+9/klwlTi4vCBkg+F2NYy6AOMDFjcoC6tYDvjzYmiBgXx0uT/OxmmyqKLT4iH3
plSwGieak8mzYpEHulnPJOiqkl6E6CBkukshfg1NtycSuBE/pMwk0DEoLrDqVu8FPeN6t+hao/ZY
hE8LCKMZVy2hF36oi59J4wEQDrXOTzLX+b0mqXxAk79CouaRibnVm3TBjstsFmYRGGMZNJ3a47Ng
J80xypXy8xLbu7F54yvS/qMMjZ8g75U1LGFUxw7CtsfqpsUAWanx2LwN3sH9TtzY+Iy4R1MSQE2X
hG+dpM+5FplqXBcILpkqPoVdOxzNNnGhtVgN0o92tye6uhU84JZRYoJeJp0C5Xd+FReH1LDavBFF
0IKIOWM2bGNFLvRfVBejd71ZJvAjjf4g8sW0DrIvd8g8kZ5TpMX/ur+HNyIH4ieUnWRWDbRxFaHH
Ro/EwrdFhl/3FEqlKTa+FWfLB30dJKqDU5KR7XEZ10sOABOwApFTqu2C9FqdnKpKBodq6XLFWLi7
LPw7j2kyEDvrafzlZF60x2neGhDuEj02YhQPodWAoh25i5gpfTXDfZrTqH8EOo4oFP2W4b02e8lv
vuzlDMnkZf9E5oHW6gsXKE4WSqrrV6PI2/IhRu/4lz5YCpzuTOx19tbXrByMvh6vPwrQOCrI2b/a
TjmVwdYNB/UaiixPjxRSi+6L4jlRfDQaKDSf7++ZrcWEkUnrkludjbhazEGHFoKZqrjWS9trz5hT
F/l7c26N7wJezqlZlnbn3ST/i68jupwgVy01H/ig3OyrEZsx1ry57MUVVqYA3k1Xo1Wt8mkayRAP
FUyC9yoA4b+p2ojLkEiH5vtTXh+Tlx8g1XooUlLcX8tyNBZ6QGOdald481bh64NufLEx3HwQZgeO
eITC8mk0vfzr/WHXMfD/DkteCqSZ+uj6dEZiQHq7X7SrCk4YAF9JruUj22Qe74+z8UWl0ZvMQnnP
vKnlLYXZgVFP1KtwJhNsd9+143GYTZFcklRXv436ZDfnPxhTVmHl8QCAs3qzKH0Bl8Cr9GuIP5d5
gRExKAXm6onTPWpmPLY+ZblK+fv+qG9gJSwp6wniQMKgKUWtDqYhxonK12Rc005Un2LVLI5qWA8Q
YniF87fxyZzM9Is2LmZ8amfQmLne2juvx40DS3P8pdyPKwJ+frcHNjU6bciawaQu7MCc7lw7fFRj
Glq+leNZcX/K60eDnDHEWOiTJKyI/a4WWpjz3GDxZ1yzcBHeOxWBwWM960+AvpEumy2P2k2HFv97
VFj2iowbG5gAwZEB3gHwfV3gSOrCq2lUm1fQpkNxNIDgmyevj6rH+3Pc2MDc3bz+qWvwbdev8TLX
G7IXwwQsZLXeu6RIcdfq4tAMJmglf9Mfa7yH+0NuLiveojyIyNA9Z7WR2gwu5ZiETG2aogXEYo1i
e+/2mumHhqG874WXa8dxNsMgn8QehGUjIqLaZQFJohInCYG3OyiahWTJzdwvGKz+qIFttZe5LPQM
sHYyvZuVqVweu9Gbvlh9RDKQWpiRn+6vwNai02TG5QCLdzir8uO/unbgU9XjYGXaNVejNHtaFL0m
vdOSGsj50Ora+1J3571UZ3Pi1OqwPDapmamr3ZxEYPJQJNJR2Ir17IMCqevYodsCkT0fJ9htSSLk
A7isLEDwddP4eHFqwR/M/NWP0G9nrujJhOJfrV8bVes/gqgq/i4oj5zs0uoOJH3GzvbeuH6IErxf
aIPSX153tRsnhq8yefpVV0BicCsjE0f3U/+WApRMT3UPwP/QmglaDPcnujUw9wnPY4r2aIytEo5+
yXtXGzPjGldt9yO2ej18jgs8789w2jK8v5bU/UdHteXL/XG3thbXPMm8AfSPJ+JqgTEPCovaNK7U
mLuTkhreGYGjJPd1WyQnYc3icn/ArYlCqgXvw2MTPtz6HUwLAihIZ17dCo535k3jc+VUqXsMm8wt
zgr8ougQUbdqf/9lARYNAwYGl7VuuRKvDlEGs75Ey824KlOlnZMQFP00Ze2zp06w16BNVy2KiHqc
71z5mxOGsA5ygPoXh/h23MJECcKMWuNqV0b3YV6G+ctYjDR89KZRAX+38Yz4fNrbe96yW3cfOBiZ
QhK+QJTeDowjKBS1RjOuuBiBbq+X0ZrPeYTGgD+oAGB3gtTmPMGZUKihmU9H/3Y4q88jbAn4sPYQ
59esVsQnsSxu6KN8WHNY29g4VZCSqp0NtbWDufUgsRAhJXrsdlwBNbMCqGleof6Ji5L2aYTyTTfY
KJd45XScc4o5f3BapXITm4lEnVT2dsy8NJfZagvzqibmh76O9GvfDIizSngI3e3hqTKU5e/7B2fr
hpc6KbKRQTl8nVkpgNGQKOB1gRJ8Gp0BqOXnsJ9S83x/nK1tQ6YKDISUEYuq1Xo6ahqa9egAamoU
55cSV3p+ENMIVNSEhL6nW7l1y5DgSF0IRqSNcbuSURgmg2Z39rXUrPAJai+c0Gqunpu2DZQ6zS8a
UdF9p+HO6RdhuOdNt7FpiUSoCXHFUQdfOyMBIOodxansa7fAGr6A+bcjXyjmdG3LWbQPttKq2dGE
QbnnfbExcfYsZACQeJjprrtEYTqhlpC7jGxhgiwU3CzDVE8gX9fhf7wybHimuL5H/jRXVenPVWLu
OR9uTh7tJhgxcBJg4dyufYpmSmUWqnOtbDW9QN5DvFOZaW7EniXwU4EldKaPmu8cno0DS6tKEgh5
WtDcWQ0LMzlz+9p1rs1kqMmpsYxs9LXG+09JowEquT3tyVNvrbWEb8nAj5HTWsFzMVDVdfANRX9j
goJxyOc0/rce0iI+quMQKmejXDrl4pmicnwECfRvLf+k3rmAtuZNKVsiBSUycX0RzLq+qEubOte0
LdBY6SfbVyC5t76Vhl/gnsXFzoBb3/f1gPrt97VQZVVyZBqu6qBU6Qm9EvUL4t/q+BACNzm6IyAy
X0sjZU/KcyOEkMLTKQRmCLx2LZzT6vjk5mXDF0bjuPaVsdOeaDeV6cGM+j1Fxo24iMwPPWUAn6Sb
a1aNoc/5AH/fusLbN2E1Uas1cVUY95xOtiZFhgVyTKPfSgC+Xc2SJCPl3UJ25+iNqCD5lePneK6z
EW1WY2mvvx2GHQnegLRCUkcB6HY4U827sICqfq2WeBjeJbHrdJD2UZ+F/V+6O/S4jRxLFltgQ3Cj
gaBaB30zSlVCvXW1y8pTDwhuZKdGqfMvbREXV8sb1I8F986XVJ/mnffR5tDA7aWrMIF4jauwy5wC
AVStK6KQLlB2Q+0ezcws00cdxFGLgugIpXKMl+Qn3L12T8xq67OCcwcYx18g+MpD9OpZCNd27LK+
d65GnGd+PI7pP+rYmIelcdodwPfb8yh9FbnAwZBgpbn+pDqOaxNuuhRi1KidDkrV1T/RBLOXc54b
1nBy1QTWv9qUtGPvb6a3oQfyK/PjkqVCSiHkdpIu5PteimNcy9KOoI1C6zyiKmrqX/HurB8E4ufj
f/eHfLuuDImiG6cSBBdVxdshNQOr6MkaAek2xfA+UsykODQksQdVSeK99vLbGAAEGxsAlwyZV9n6
baR6AsWyPLGv+lgl/0MEVuvOUC2bPS7x1jpCd0dSXALWeOjeTmrWe82OXMaxUMEpz8hCJ+KYLo5i
XWyjco6ZHc7u+f5Cbuwa8C6UQ19Ic28K3O7g2J2Vtd6VlqvRnJEfoSsF59yWUJ0ufEKXwf3VOVqz
V6t8e2uSBlNvIR+WBF179QVZxIWmLqDRsKos1HLUMTontDeTs9tFxo+ic8VxmTT8vhU1HsxjMQ/Z
XhFiY8Ff/4Z1b6rRu9wsoygJSkvNPkZdn6SnrC5g3+MsUR3MRfThb4dCmf1L4wwql9KJ+/Ybu5Pb
DyPSGwFXjoifjNgcDdSbvMzwbXcsn7oirVs/XYr+e5j2w07YfxsN5eimtOOWRbY1BjtZyJyRPowC
PbS0bwuFgPDAc8L+1uLL4DdzmX7iiVp9TaLC2AnEGyeW08oLifI/qdS6t200nZ3npq1cZ2pCT6bS
LO+KzFG+9gCCLvf39NZnhYMNGJKHLJtrdbnlWZeLcs4iLLCnFiGsKfrkpZi+DCL/isSR9e3+cBtH
CG18SbqWqjR0pm4/KUAYtRiXTLnmZZyWB4GN/HIqWPzkZHZaOqPfg2TVIXIQDro/8kZgAoZCKwUl
SILhWpCtGyLEUe0wDoawXuxzNk6Rc+mdxPqDBaX6i24oWTDlFfk7Xt1io1GnVRNbSaDVIxphiYbi
mwZXK4fX3l0SS6HGfn9mW5+QK4VmmDRmfvPsaosxwRHRSIIe1uJ0TkAIlBdvaa34ARqB0yKZav+2
mK+uS/4iD3gauqQt8je9mmWRhRqSNkCF9d5w3k8Ck4xCCdWDVfXeZ3tAOrkzC3tnabeOBcVfqmOs
Lo351aCKgF+iN24UxNBgMbchGj7qiVF87lo4i/cXdXMsGNLk+SDsKLTfTjClPqcAKwI2n0/NJzVT
60M4FZ13rIZJLXcmtrU3eXbx9SB9AJtfnYrS0aLc8eIkyPS++KFqWRVd+jxpyuPvT8pC2hIdFZCK
YJRuJ9XFou2MrPCueeKM56yqnPBg9H1kPFqL6Jxvvz8aW4NegexPvDEGNqzaSvCP8a6jO6nOqenS
uPTNXi2TU5ca8c/7o22tIcksHXamBiJE/vmrHTmHtRPnvDSuFv39D41eggECFdXuyTtvXQtcxC+I
K8Lm+pEs+VtuNuThlbaHVTx4kZM80ylxn4UGjrXwUZQegULlbfIjIsPbk2zZegpQHSFtpWorde9v
p6mqowszplGumfBceodGN55qvameqm6EmT57zZklTi7qSGg/FWVX/nV/nbciOPQAsDHAQal+rN4i
6KhldZgSweOhDp9DiG3PGTnL+9ISOd0HVOe6tjB2TuNGCxNMOThJlZUEeLUGrJilFuEohwAcosgt
bktVG/qdo8fGJadqo/thGRaR66ej0PUnGmbFBzy+OjMoVdH9ur8AL6adt515SmTAiskfSAepAN5+
goiy61h7FTbUeU4YalnuB1jzdXgYc61/p45edEGCEC0Fa0G0ElBwcSAt1U4hbbPlkGNgcmysco94
s3UN4C3IaUO1GnDWKohEnW4JmoAhnKqqMI9orTfTY40SIhzvJRoelFx3Hu8vxeaQHHETTVCZHsu9
8urMFZoy4MOLstmMULTBZmz6Z37e5J4MczZ4msWF9f3+kC8klNXqg9t5wd6BXyWXuh2zbpK8LKbB
vtqidrVrrHrdcmZnKNqZ+nLb+ZAsdMOvMMprD3E8Ru+d3FD/zsQcfg49NekvWRWXjxhZzWVgKMNk
He//wo0AIdVOYLaRw/MGWN1SiVN5oWFFIX2cOm1Q2isG77CQR197pNlTbEt1tJotI3etT1bdGXtZ
/MZH4WqkgIt6A4dm/cSaxZK5HRYJwTJ31jOV9wFJPrc8mCmpA35/yx4eciMkgaaSfCGXdx0s0Nsv
4nRar+qzGl4HgIPFv2ZZj4FeTeFDszSq95zCHiq+QD6z7E8aVQvv0Iho72bbiEq0HEk36ffzil2j
RnBCQ49eCOWapCKMjw0uL7zRG+DbP6cM0O8BRT4sT6wlauvT/e+9FZukjBbFKEIi4hWrkIzyU6qP
gJ+CdB7HkztE6aFWQ+tcxaHiPThW5vzXwEn60Jlle1HLPk5Pwm6VnZ+xuQKvfsVq241dN3VjBxFu
MapuesgN8A6+lxii/WwnyfxrEmbKIy1tzT1Ko5zf+kRacgUQFiIarmuMeYiAe54ZylVfpIBEvZjG
566mmulTq88u91d763QRc9neLu33N9evlVhq00ZTHIyw2NUvql7qij9rsI6Po5mh09v1bvYLHYXp
UtZlp+8Mv3W46ODRi5fAQfB8q70uAEBVGHcEYQsnzquL9KMoywa1nrL9Cr+rtHeiydbhQu4G1CTy
KDDLV+GO5pUXTRjDAZuckDkXvIBOjdmnxhF5P8W8CJQb5+OYukt6eJGDPZRlpjQ7YLStTwy8nEyU
Cxh5crn5XgV60dSDVgnMoBx6Xw+T4YVHY+msY2OXe9Cd7aHoeAH/QpNhfZIVK2d8YUWBNk/Z91aX
+ZLuzUhg9qOzRwbeGgxeAIBFoL686lbZr6ERI+0enjV0zvlZIXPKkUFpakQ+tMTSd+oZm6MRkKUP
Hq3v9Sr2OI6Lzm3Ca9y0mnK0MyNezpOCTcCpY0//tiMv+SfscVRDZHQGJn/70fSun6NK5tqY+5Ha
oz6HwnLtojc6RX4ULnvt363pIewGMAdYptwrt+MlKuZ6o1orV3OwQ7/2HEqo+RiV3zwzzvfwxBvn
AkExXsISiQRjehXuzJYWjgJf7up0RXxgnuIdjPzqcRD1Q7eM3rfSSJyzkeHk6LsVihM753JjshKo
LQ0UkV548yCtISGG9AGioNeW9KEbFhTr40LzG7PBJ/N+zHuDneYVwWDoQkHVA321JhxYreH0RT8o
3LBVW35wIsX5Gddlmxz595tTgZlNchCZOkK3EEKtDo3rFfmpdBpnPDZd/dusJfmD6FTSNIUHIVXE
bj91GM0FAp8aW6vWpkveOgZmgzEtu3pG9VdjDfZQdVvfm2/N+xZ7JufNehdZomDQaxWBqY//RU4h
CjTdaWoeOmLfg4O35MfQCfNTiGHoQ2vsDb/1uWXxVepUvSht3E440gtTy5MQZL6VGv/kLtaGIhbm
j5LA//P+194cCmw+ZQdVdkHkn7+KtbYTDZ3htWkwJLESHsj4oGTSrMMhCYeAZqcstnGfAtRA4QLt
G5k3rC40U5/TuW9h2+ViMNovVW0V6ic7xf/ir1YkjncQ3jgi8Kxp3QVbcc/8fH+2GxcqWmfkUdJX
zXtjJVQDegqRPE6DOjKXyI9pd/9nAs795hidNZ4Le473ut6bCwxz0qVcBphuDdCkDgr4GOXrwCzt
ZT7Ys4W4aM0yi49hOms7gkpbo6GSRn0VMxEeiKvXcdgDEp8TPCubbg7RupvR9nbQp8Xt6t9kmszf
v2NI/mQRCWVeWUC+3T1Yytcx1Ras/0xYK750EyqPfVeJBzxJcZO4//W2J/f/R1tF4VD3sFuIkjQw
+iITn6UYa/iUVJ710+3j5fT7g71QJyg/sJrrqVlpIsxRgWJe1uiAf0HZOnUPYoCj/FnvMY3dmdvW
yaCYShInY4778ux/dQ6LvqmUpV2SAJDtWCADS+Kkl7aGRaQR2eklmlyvMny9GLuftIin/g9OBpxQ
tgw6KdId8/ZL1siJVVHtIJ3Utc4PfAGcC+roGRZGnfE5wXRn75rZ+pigb17qugDHXtxaXk24N7FB
obyaBZPWquLoIS5v+zopNMLpauP8LndR3iEIQXKbSYYVV+jt/MY6HvsadEJgx8YEUw7p3+yAwUBx
6N2p3UGfy8Va5ShAqF78pNFgxYj9drAl7Luyz1OMP4fJbZ7UJRHG0zR1yeH+Ht0IZx4YIrpVEl0C
BP12HLx9orFtjCIIi9nOz1piWunsI6+7nK1GEeJd5eSo6f/BoLQHKf4jPQXW/3bQCbeTZpR8xGEO
S4pgsxl7vjLMU3fsq8ywzxot0j3G4cZugdBL7YdiGMJb68Qkopxt6Y2aBYrVxjBUtCkdQIrisVEn
RysukTb8g1lyV0nKGq/ZNXF50ds5Eh2+ylazTH975fywRLpRHwBWFv0JFFe/l+xtpNTw1ZAngksA
82cNONf6qMOyZ8QHt6hKdJiJtoc5EfZwsBqi7LOnZLZ2UdUBh9z7c92IPfSY6csB2eFqXIvmitlG
GC6s84AaUtGcrbpfTk7WFcZzLhATOcSzji6oH6EMi9y0Uozu9/s/YOvr4j0v0wcU/MFI3G4pSoej
mkd2EehFVv10R095tjEZCA/z1Mw7OfXWWOhPkzDIFwjYgduxPIXmbRK2UCyjxnqfaGX5F6kRssip
2v+4P62tMABfQrY/aCrznLwdSjF7niLAn4IyjLT5WCzIDJ46h6fV/XE2p4SSB+1ZekdwUW7HqXCU
mMzeKYModq1/h6F14RYO5bFKSyjRfzCWI3cKmRADru6JIu9t9Bm8InA7K39IQc59guDvOD47bA8q
uTkvoifdW1n/XufL0UDldSild3wGCeIxy6bu0peEiIvWxuW3+xPbOn7YNUgeLGV2pGxuF1EILYYH
Ckk1G1Mb/Cf6WK4a5R+zqTQBB87zr9Y05sf7g27OkDI6zmS89ynx3w7aOpmohpyN32ad+T7v8+Hn
YrUjwsS9Yu3BPrduCzJzpALI0xw0Em4HK2YTJq7Kzk/zMncubWkUi59o7VgeVKFHqECU6jCcf3+G
JOm61OMGirn+hh6dd3QgIeK6althZOwhu1IZi/tUR461E8e2VhO2jgW0FHFCDtztBCn/2XoowiLw
rGkqD7YL+LGyJsgFmhH/rpQGDwrIp3CvmJrE6q0GS0wnce3cpqo/dFZxNsYmL2hBIDWNOlHsviMn
3lPs2fqAr4dc7RYXpEQNM6cMik6xh/dJboz/wFtoG6Tb1eHL1OCuc//rbY7IVpGeDS5VgZXiYtr0
I/41fRVgaBIdutibP4RKoqU+3tf2Iy7G5dc/GJBEiSBGwo886+0ntEQnauTwqiB24uIy8Tl9G9G+
w1C03RPXk9gJZ5sTfDXe6itiYVPkZlRWwQQDtWeGfERKj+Yv3t7lj1yr3Z3a5tadQNmeaiNwMkjF
q1i9dGyXCNv5wFELqcZuz3p96Cq32Xkabp0FXggSegJegv+/Xch6HrwBVDUL2Q7N37mGuHcXFdXn
fvF2nNG3ZiTRvjwgXpQyVyOJHnCeVo5VAD0s1U95X8Y/GrQq956AW5+KKgXPIxyWuedWu7+MSpQ3
iR9B6rTR56Jqwq+p6IYHbZy/lE37mw4pspcGZvL/D7f6UJOlNGDz0ipoXcnDGovS86tSiiHPaAjU
R9vp/iDlBA8LRF7ufr7d6mnCu9kTA/ZUSB+hR3Z0Usc422HRNl+tVs/c4/2jtvndpEICTSRQNWvm
WQyxBGvhqQKiZDmfUmVIWjxZamvnitt6XLLZocZCUgU6uV7HeczCbrHKYAAIFT5hoawOl7y2m0tN
5vK+t8AyHnDpqtTnUtR7rfytTfN6dLkIr7JM1enkc8XlaSQM9XNUZVF3Lgqt8vzM8Wb16NXg8H9/
XeWCgq0BTYh0ye2QZWvnapFqZTAPRTpddEWbmjNWac4fjUPmB4cGZsG6Edj0BQV9UoWg0Eql/p+X
aFP9yaP8o+wMtLmGtBHof6Oj+kbDNHXmpRLJwElokkK5xEX7zpwrsMul8yGuqnCPULY9HowyiWuT
HlO3C9jWIlTIAqvAnMOx8bGOrI5LhNZu2/SDfYgtr905Cpt71MR3jYhMcF4zjcvGyOqmU6oA1d32
nVuJ7lCCD/lP0Ba8cFq7z5BGsEjAMG5nbbdendarkVdHvu3LCTu+rA5El7onZZ6Wh1zp8I/qyvgi
oC1e8eNQdqa7OSgqw+jhy9r2Os5UkV1Hcd5VQUiDevaVNnTRBXEzH+dd66gSxocDOmF7V9JWwKGe
rUt8LVjttbphnU01nfKIgOPSO8HCMnPck+hMdefq25zeq3Hk13515j2hUpFIbR4tU3OymzH5HyQy
zfURx27CUwJS5TmL+v43JSnlfQE4hQsDOUre16tRE3MZahXrryAThTJf0nko1XNjzLXxHsdKa9kJ
q1v3O14SYD65pEhZVg8XsoZumFsvC0wr05V/4TIM2bM6WLWNhBzd4j2jjq2PB6oO/qwEf75RJ+rN
mbs37svAzVsKdZqW8yBsWg8rofvhc+v00x+gmMXcsLaTX/fV17M1FIjQMMgDJ6uSf/sK+ZyHyuY8
nGu37qJTaxl7DtWbQ8rMD5kpKcC0uqKEji304vVFADGjiD96Vm0U/42V1nfvoh444QFJXKPdSVa2
gF2y6wwWA9vmt1xSeuiNoyYotaatiKwfnYj16sxrqtB+aeZY4TBt5rl+QaHJVj/mU65hqqu1vYGt
e2NO8YDP3uy0l7bB2Pf9wmPvr/sfYmuHkZcigyVp6RTBbz9E19vR0HQhO6yOxNdy8cToL2m+PEaF
5329P9bWkaUvBHKTr0C9ZLWbyX77MsGPOxiqammPuCjX01e9N9PQV6nEH/Di/sd1MQXfGXdrV0tP
BLj3gAzfACzinqJwg5xZMLZD7n13PLNXkoOmzu28M9LWHpNPINiWGDW+IVqVc9srab0UQecOVXjU
k3D5D7q9+tRnYfmP1WnLzjnamho1YVgrYADIcFY3i5NXTtEvCZtaKfr5c9yLNr+0lVtOh/vfbmuf
yMNj2DSe3mJGuMEskZVkpX2WG0h+a20yPLjqMnTnLl4md+fG3FxIC4V8irO8kteSmQWOw9Vo51VQ
9vN8SXRDfXIF5Bw/6RPHOaTxPId/spTIQ8jmO6WsNfy8zQCWqbpSBjgYE4FEhf2wbw559ev+Sm5O
DU6HfNCxJ9e1NcQDZ7yrSX5tpU9o/wwxHNwE1YnpoPdzbB/Tssff+/6gch+sexVyMaWpp40Z5Oro
FZlRZctk8Fx1AJFaWIgPGFuL7ugId8kOI/0/BBXD8KFIs/oTddX63/s/YOvsk4ZQjCVZJVNdvZfB
1hPd6RgEKpoiiR/2qlafs7SP/mnSGriV2tlNeoTFa3+/P/DWcqP1x8SxeyLMrU5IuiAZgOE1V1ql
qCce67rp22Pv2Ueawd1fHQg2sfNI2JwrDy4Yh8iCg5W5jalqXRsY2yhFgOPilJ4zr3e8d4pSD+0P
JRUxENK2h2fgF/mQ7T1yt8cmEkgsGxFhtc5NXluTBqU8EPht/x1ZaeE8gUuV6Bw3L/+e3bgz/NEA
SbfTDdsKEDQV6PnD15VY2tWk7aWzF6Wj4o7Q9IgWRNbNT65N4PviiSWN90rUWwAWEF0QWgE+cWzX
hjd1h+CAm6XU3dtJ+27N8aM56VTd1WGO3sdOm/3TpmP8LkV777uelWB2Lb34qg2L9fn+Dnu75C9y
17zOZOefC+Z25loyV44ANBigl9qcc0Nxntwe5SS/adOw9fHGAsfceXP36f64b3c2477IQnHdILZt
3I6Lp5SVjPhNBYYz1hc9N8P0xMG1+kOeDEJ+6jrbeY9u4FLlmLbUuueee/MgVcWsjJD5UzLtPnP8
0RH5g05RdPpL6n63Pq0l23k3J16Xn5cw+0ma0HkRdipzvWc3+Dak8VNIANB3oGnwhjnpOBDercFJ
grQhsxFJOf+qp0Qk74oGrPIpnO25v+CCGZMhKIV7sPrMdC73P8HGJuRH4EWJ1A1VYurut98goTRQ
Io6aBE7KC1ZX2qr/X2kMKDBmnX1ykiR/hmMJaI1NvASJPfEPER1Nj2QpnYh2ovzb1wDKhZBJJQ2Y
sLMOPLUu+haBfES8Z9duSIVqrTjTuwIgfn/emwOBU3tpm1IWXAXValHBLUHbCJpY6XMoflkynXM0
2PZwNTsDra+NVm9tLE4bBjK85iGhSJGenMrCsfz+hLbOEqgdwAPUN0lJ5J+/ykfcVlWzzJ2ToMvw
S0Eyj2r5xRSKM50b28rLD1muNnvc37cFCXYNEjMIDRMv4aDcDtrQqlXKCNnsqMIo9kmkxvyvp+XR
h7kq5/wCqiJGq3wS4wVLYjvb+Yabe5eJ8CCQ7mxv1CD1xBo0o8HyoB+H6rtjxNP7Me4j6zxH1If8
vIsN80NUpbY4pVRrTV+bx8kufTd0tV9lrfZ7VihvrxDWQ1qhyM4j/1tdIb2JOE3oIb+cTlb5PVdF
S68FZtLJLjhH9z/41sbS4TLAX5dQo3UzOgZM3mkizYJ+6sP5GSksvXwUbTt7e8Wf7ZEQ3zIkR/Ut
0DIZw6yPO2YVmfZyrEHO9v/lvVLvdVW2lo+3MvU7oAX8dRWL0lzvGkfJAPfo+Qd1jqu/lbH/3yIW
50/iDLRaWvjyILwx5shDhf4bbP+AnzHlGMh4A4Iy9AW6HeTZVoxHH06KPEol8rVzYGGDgy8djmUS
x87yxcM6OvnR6laS+lDz6uRD5sZj6OuT2gyXUemjj+iuhPZO7rN1wb/+FasLXjVGVQcykQZ936kP
o5u7y6Xg4Xzsp9Z8Z+WW/gSyYtjzEd0aVgaHF1kzFH7lxnoVk1KauNZQx2ngxFOZHaMoMh9LiLPf
wFnBSULUNFRwcO2Ecr5/NrY2kok0tqzOvEjc3w6cDBNaIY2eBgn4+CfAlLxfdGda/g97X9Yjt82u
+VeC3NNHKyUdnHwXWmrt6n2/Edp2m9qphaRE/fp51O6cuCv9uccBBpgZnAQIYrSrWaXi8vJ9Nhq5
EyqDfzIa+ugvLQjQcY8q1iDT1C3GqbhX0L4lnZ6CqyBvNVp4U3718w/23nTC7g7O1sLPB7709oNx
1XSO2yJ1YqJZCoK3hdCq0EIxXERsYK4VDZ4NEm5bllUesl56kWFmjn/583fx3uN1Fy7c4r24pFq9
fRe9KeWsnCa791OXAZWfcrO94HU+eqGtOKTPPx/uvaMNzmnArmFqgevI0Ye2oE8XiK1CAgwaPc/K
NW5HiSCRIhf0Bpzu4oPh3v90fw13NGtZ52gTQbAQOVO77JOpA+H3op1n0Ctwuc0/OsXeWyQvLaWF
Nb7UPG8fZj0I3+pNzu6pdHh1UlvI0CnRNEOm87ovAvLopd3oJhnp6UfuYu9+UrQoQOjA+fG31hmO
QT1BFgW6vkvHS4XUKSjz4KoT+43h/4NaHxAeCM2AX3FmHX2JQo/g3vYYK+vMMfKZ6e67VhohaPpZ
nHmT98sA9iK3gCUPrnIu/AWPCjz4ueiGloTdz47TTHFWUxbEZJbsgw3+vWeI4h3tdDQmcJ4c9SW8
UYBvD9fn+0F0+VnR9/XSdCEl8h6EBXvoDz7We2sBrZfFaxYGeOh4vp0tQa3qVHYo1yfgTzqcZsd9
IprbiY8E2tt5ggls9PPV9+4HfCE0LoG0qMzfjmiXaIYi63cJUWBqVaksaCNScvENLZlUxP9gMADL
C6qGA/NYR96mGeMeKP73mWX3dUK1wXVo5aQSIYfv9wcF5LsPExQqICLAsf/G1qQD3Ev63MvuR0AU
h9wf2oMJxmYMFk7hRrmRo1b8+ed7b0S0H8FswoZm4db79mGaUOfoQuJ+4/GuOUPI7DcXWcIXTYdg
AxMmhh88zg+GOz6ZekqJhDEfklBcPsbNPOEaR1mZ4H6cf5vRTXj+Jx9v0cK5oGj/DaCUk0lmYiOD
KSs9+hVEuIOrqZlHjaQaiUGu+gdb9RIMtpBtF+bW0abSUcT9mQAW7hVtTB218IS5hltWGqxR6X/k
vfveZQdLwEXBCGwJvZm3353Fg2Ec0bG4r8zOSCz0/DYtaPZ7mhkITPDtgW/hVhiEc2eRp19/rmh+
QkgMf2XUrUfTho9BZfSKlPda2A8VmYwipEjr3jvmZB0EM6q7n4/33pmEXiceLHYY9FqPxivLenAb
MkGe4dHuGa1V0cQ1L5tEwSR2g3I22ARpb83Jz4d9b6tBywv/gLEJReDR1zl4NZRtngSRUk7WdhrR
iIp6ChFTU7Sk/mBtvDsYrhmLUh8uhMcCXeHxfGBGVoGlpoZ7KKCxQlxPyaT3HPmRjej7g4FBCcgQ
2OtxEk1l5I0oEIt+XzJIJQYR1Bc+qQAYDW72TwqKF8ofKDNg9x8rHOuJ1bPqzfJ+IrKbN55fzk+0
zZrzHBr7UOjSm0NLMetV8fwfX6b/ZM/8/HszfvjXf+HPXxZjLZhIi6M//uusfW6uRP/8LA5P7X8t
L/3vv/r2hf865F96PvBv4vhvvXkRfv/r+PGTeHrzh6QRudAX8rnXl8+DrMTLAHiny9/83/3hb88v
v+Vat89//P6Fy0Ysv43lvPn99Ufbr3/8DkbJDxN5+f2vPzx9qvE68Kme8v75b694fhrEH78T6n8C
XRzBKhAf4X+Arf3+2/j8549wP8J5t6gicJNfFlrDe5H98btpfcLfhF/BQkRAwMbSHB24fP0Rugyw
ToYdIQopvPj3Pz/7m2/pr2/tt0bW5xxzbPjj95egg7+QFdRG6MCiE7Z4twAegs7r7b7GtVUYGnBu
3NYC1hHArKIJODruZ0B8i6ic/C6B4WoUIKnmFuwb46p3nHQ75NTfu0HXho4x36ejI6O+K32JG8eQ
fuEDLh6hzOaxToAJ1+Ho2tlqUGSMVD7LZG4M8cWxSnojJWvRgEPf4qGsGv/Aaoc+k5wVVZh2fred
JqsAma306QEXOLrSvtKhlnW2woPBJIY7V/oAu4X56ofv8PU5/fhc3m733x8LrAihpgW9BzjX0R7Y
V2yG5a9lxoNa6BiezeOqUW3iDnYXT+Biboc57RMEjdfrl5F/aSH92+XxZkmdqedeyP75N6y24beV
bL4+Cczd/weWFPgZP3wdf1tSVxVXT2WOY/L7Al1W4ctLvq8py/oEk8iF8LtcgzFr8cu+LymTfkJb
H/0wdOE8CGMXp5TXFeUEn9CmhBvGQgJFxb4cL68ryvE+wdsTKuKFxoXXoHv6CysKL8QoP6KVeENL
bxlmCODZQKF8rAMaBl32VdWqKO1rK3sAbdDrQ9hvKCMB/ABJV4s7H5LZArhQRD24El/BmoazszRj
HEF8M+al7iMktplDBIsafz2ndvGoVd5s09HqHvgoZJjXZnCP/K/pFhn2dgR52rXbukDlXC3jYWrr
65n07npUwRRp2yufK9EWexhCoOD11HxZ9EUMI1p2Uvsz2RhdOSUeWPZfLEfn8dhM6rZVCKzzO5dc
pK0gJ20BJVfoewCJXG+sN5ahMxiRUhDtRPO5N24VPkPJHqvMW+WF82UsmvOgPM+cW6Sw1Rd8Vh0s
Xmq1nZGBTeXofG2ZXV85Qz6djYbMZdxzS5x6rel+ZlpZl9Lj84VXZPS+0UbZxCB/12uLBRoo70gv
CohxtoGiAhgZjFdRcotda/sRRKBj2EyoHgwJHXTKnTLs2oquembQJJC824yjm94HynJOU6czI9XG
Qz2NawXe66rWcL/HTjmfNnNxI72W5HBChow/Ab18OkH6+7hH9ua84gpQtHRYdiLdIV2ntELYnfvF
LF2Jzpo5nTeeOx2UXTcnaWmZUeqQKuROfu7brRkL25hWMEgqLsYyuAXTIoum3vD3Es6VkVfJaqnx
hh1P+ylGr3dH67qNjd75Snx87Lx3VejT5pq4xD0EGTwfJRfTGpYkzQnI2m3k2gW7G+cGmyt1+6iD
i/lNkbsPncHccyLSNCKdZ59whpz5FGYo4ejroA39ZnDWuum+pAVy1kYEt25KJE/vrGxJ2u5t/iTr
W2R6axa5BWxUiLQOoy2wrwfiWxtYmoQVjDHgx5uWcUO5OEx4Xwnp5BDTZjb284QsIzwGUV36rJER
/GHqjVeyZq1m2YdaM3wfYhK35uiNt5PCg1OlNu7QJ7xxwfrbQw3J9qoZul3bSLWyXDIifY5HbVvk
Yd1ZBliBnRO2bo9sOmuyxl06cmsFMMJ5bO2xW4PvEcRZ3xqHOeumxBb5vFa8sxIH1N+zAiz3Qxv4
BbzOu6JuYlJMD4016Y2LYN4z3nhOFSo9IdNF6DsDL4nmKWdsW0PvGw4gUW1SSKg2VW6ySIGdfdYH
E+WRKAN+2zizjsp+1LCArnUCxl8Ws8nydogdphFp5zbp8zy9qVuGGV0Mem8pq1uVJOi/wL6fw37d
nGOYvZg3DrP7LfzpDTP0XL/Z9ci/3UI4Y68QwvIwesIIGwFP67rCdaVixSWMK00FgHMMvmL2PCFV
tQyHeZI7sKs5yAS+gm0orEuM0eHR0M7NOgOBFupTzlbTTB9nPytkYmgSJHokJpZIka1q1XX72mPB
dnRLRJJ4AAfCeaaIDXc87EAlcUNkpAxnzdj2V3WObHHD43WU8bJIrFypvWs69T61HNhCjWZwDayv
29usB6MCTG08JqIRdZVaZCtH0CwQ5GltmlE6T1kzI/LLbuYwmFgfVebQrtwMXgA+7mZXJLeshFXO
iTXzA3SM+QM6xZdQSj6QfJBJy0vr1HNIe5JlLNuSkl3NABqSltKzrKnzyPf6JqywpNGbR0LrNCoZ
V0MJyXPnixhhqWUIFi6AYc7xDfKxPEktyA4N5nifnVLrmwndX7S3HO+qGRD1FvYGWzrRblLIcQw7
HEQnfR04WBOCoTzS2H15q4ytpsY5M4vPubVxHDIk2rNWRDqPDOHCFI7wlFs0tEtvNbXd58Wola9q
AF9w4S43WVeXRdiQnFxaopzPbB8u8WNrb+H4kQB1bZMADLLQEEzEZY5iJuvNdKXasd/2AF9C3HDv
SOkWiWHUESIAowaWTW5YIbWoZ8U5bjYhsjVIbFul2jMTgJOkLso80VibYB6uHD8/00iDjLirrGRx
VTyVJVHno8zZnZGKNkHj9nHoXmJRXf8cZBZ71dMmAcQEC11v21mj2PTaCnajE2xQlu2gUBFXHjIP
zayUQMO9rSe6lWDE2HsB/g/cYN0mBqN5zHTHV2wku8kOvtlFce5aZZn0HUlDPbEnAyHJCVju5mmR
d+3OWUIrvdqVYd/78xehwN5BljKPYPOAnjpaoYy65QkpDYEUlJS6ULgjULrT7TeoHB6yVrHEIbV1
TZqerYzKjkoxjc8IMpxCNLGzjXJSxMJZxH3Iae6fDG3mJYTCrcfpnL1qmZ9w8MarUGKvmnLl7jiO
8m3he92KQc564rfyMEFrv8O1GDWCeYFFtjJpNpaRlZeAq+bThT5yJuELHtBOmAm30PTQM7CWEErO
YQXn5Wo9KUcaK1wAzTCvePYtUKm6AcG83VTOOK49CA5OgUo98sGy18xg3pYOo72lWf9NZVW18rOg
h8lGwP0reBw6YJwjhXLocrYnYCmsB+ENTmh4rIxTkrqX3ewCcw1ke77YeMCio9FrZL7Wl2AvGOux
DuhOwhT5UKMJsOo62W5nXfF9ZqZ6S/KRQUs7iLDuC3JjqMyCd+o4rrQucNoJsPtFiEiT+SaAvQIP
fTBtnx1fzzkM5Tor7js4CcIiY/5cQisSekQ4uwCG8VHVEHFbzFKeI149BwVPj1+bFoyyJUuD7Quo
eg/gjfkJGG0RG9WJZ1X2Cl6tG1caBiQERrc1hG5XnoVI0CK7clvufC1HBw8WR/a2Qhz3ibKFSuTg
TElqNGbY4+F7YVVRmhg2Sc+mQrubDkVWnBHL3yBbgz0OZEap52/hCbCfLL2ncE4sHbKinbGCA0Jk
A2uNSiPdlbncdkWz6YNiL9FYhFscNu+R4E6VFdXBbccoZ9recdU6IaHTECOYMc5hyXnC/dpZdUOz
LuW0m4O0vdCKehcypfVqqke+okx/IQbZpi1MeYcmNCZ9DuOeXLDQ5Pka1r2Q+LCHqRzsxEX0CXoZ
pz5yx6KB6L1wSRFBXKHW0u3vzHI+KA9+prx2Q2oA49NjH829iNJaPCG920LrWJG1BemAybvIM6pN
TZxtpecm9j0j7oLgS4Zbbwwf5DLEGlnlNeo+0stgnfkskeX4uSOPom1Ax7Iy2FP5OMpiewHa+0Bf
au1e+mm/ohOe5DSY9qoqnJNCljeKIaocd9trP/NtjIWqi/G9j9D4dd6cBRqkNj67SG/TRag5XBIL
mHmjW2LUccPU1960xtgeRQt/+KYN7QrkFNuP4bljBqHd1Fti4dKrgluX7rQlDzVK77ABMJcQo77s
U4rPoPZ2B0ki/B3CtBI2Fg02mszD+QgmStjaGWzignSGLWK+dph5XRJvYxZuG8+4T5wBBPuajdN+
Ahs4LnVNk9HLboVjJ6UhH+2GX3FRfVU9+5aWXTIaxQZBvQg9U+Be56hYdKnt2HbzizQdZQQFQH1C
DEBKtkLxKxF+qrUIYtOodw6zVpmkTthlEq60I+pr2KbCXrx0/asA3zduBCpqgY6tmLrL7JaErWl2
t7NmK5Xlp8xlODCtPPK4T3FCVzcN7+pQt90t86xdAWe2CXuqdmtxMbEiTk22FQC/dmZXTGdkZuOd
tWydREVB+5kI+1rNDSIhMzM/IVjNPoodZMNgU5ebvu+u4ahrJabw4baUw4sADiinjdv0O2LCTlRn
zEETA0fKPWQdfTjUxPpWzYX7WE0pYmtIBHXSDhU/vlQuko4NPISJNTJY2tMSUxH3iymL3crJQyR/
0QwngNc/K0R7r5gE75V3mOlgGqzszpsTbRQKBVxDTsc+b2NBzc/4dLuKkEOtBI3hla/ODCQG3Qgf
CgjcOYxTr3dTFEYzLOwI7aMSvzbu/d4Ny1oOd2YxjJEXqLPalOYKIdN8rURH9jCYMCJvDupDFzB6
45dGHaJ4AY0OcWWJaC81PDRhG4fNzo9dE9mS8J7ILdhwFeJJgfJUBX484iucDapPfNAOBy0itEpP
4Si7a/OO+yFr8h3yQNdaFQ9IeOVnhXCtkJdqVzbL7qRVuSpHlojRP82Bj+8HR3VIfurMA+oSGrro
l2MRTCusu4P25CPMuOjKmebDEKQ49GDevVVFJTYI2Ci2svPPcQxYIbgZe5BaeFLxbrpzUuCFqhuf
GwnTEJ8yI3Rgqq9GkHDrnozhyJRC2d9Pa57ZhywfLkVXFSvcJCmWc+tgnaBnrzycH/XAwpr26Zky
BL0f9MBwQQ+wvxFnAMIqPld5TiPfZvhcle2tAspWw8Svnaq+bQzQBauAflNmcGXxElwOP25yhLlg
nW59isiV3qLGTYV5HsrawTqutF78sXHwOvBdRkiVwgLv7XAU80WNcLfQa6oni5UttjJN4rKgKCJ8
kSdGPltfoAMAbQo3ybyoorFx4ZKZ7pqSVzExVZ0wv2UJgxPAHeCRBIEQ5m5wEXVYyhYnMYS60GXe
WvAhiqrA3ZXcj7oqOMksuMrIAA4Brdly1BDYWOeMXCpkPyNOzz1UvpdgA0vjgWQIo4akJBGp95Bi
9uG8odWh51QnKre+CEveojg6k7WRnnvzfAFWy95tnAerQNYDBPUbVbtW7INZgsqkMNeZadw5EFOF
yExAbe5badL1EMCXPb/lkJQCXs+Mg01zFqLordYoO9tnP6/1Di23EQ9RIgfPrWrc7135FVmDPmbx
1MIefwgqf6sbuFdx3xcH1xvk2usqhkDeGTRWCBq8pwbx6OueOrARqKuy2iFNPL0ns7LvZj3oEGb7
ZJ8XxRixzB1jRD1xGACwea2zOtj2/dzeWBJrLK0hjcY0RDoANnAUmVqZALBhiRJNARJMalKNzkoG
+X1WCDQGZuzSIUigtMZ/tT6lna1X3KjodVvLL3Ia6i1DbvKu45Ybla1vxQqhEajhVQ+U3GKRlSGR
Fd4EoM5I4cUe/CwvwBHgoVFyY4tdL78Gp6ZY4ZZHToNZ4+T1hNeFbuoMp8K2miL0DfI0gsN1IUXQ
RMIR7jeCNIxdOWvzEBTBdN0NrNnARsINkWGHmK0OizRUbtHd5WoyNsKYyy0WozrDgrKcyNI1vDvA
zRxDONqnV2iUEjts0e9PaNt0l2PPi0c5UAO3r97duJlVYJYN5JIH3bz3cR2IrAH3+h4AWmLXzoSz
JfVXzEiNtV8MBA49ebXyICWCZWI7ZxeBVaF47GkZBZPJ99AeTtFgD/Rz39re3pRDsMNTzIso8zyY
+g4Kg84DFqKy7SoBDIJjfGqQk5a0vk5hyuy3E75ja1qNgd2vAL/6+xKdbiOq1TigskFwSphNnowE
LD3OQETuEjCVCQmbdFD7KnfpA9W1ceiZEBGSC6sYBtbdrmQBifvaHLZWM3k4j8p0hS51cUMd9tSh
f3cxefrJJegAwiGarLsg67duyuwYBp8IF8qwXZVd4yxfoZMA30H1x2MonGKIkA81KpQ4N9CmS+ct
KPJok8yRVeOKT+dVWSu82ewa5uQi9Msshrbe/OpKz9+h0Af3wXPnTU46f7NkWK+zRhpbCADsB4DP
UdGkVWQ0UG0QZqOyRD+NnDdDJoLImepsR4wh3/TECb5whDZuAtmTz63U+QrCN7mmfdZmiQBX6MbX
wr1qvPm5IAF2Kw8xV03D7MvZQDNJoUMTAWtn5yRFiwGnPYnN2u/hwjap8wkC5AvHar077C7VXaDc
/JplqXdqgAq45tZgX6aQj+kQFotoXkIWv51zs7ptOnpqOYzgHUzNCD3amI5XZeWgooM7MQlQXllT
E4FyV5+a0Dne2W5mHoBq1FmYMwc3MJ4WxtZpOvNssp3RSxymy5OSyx46HYcUa8/T/JwZE7900LVB
W8Ct5AP4LKREEhVMWUccWyx0sCVcZbRAhpDrE8NEm8lGFKxNmdhXNvJwfh0l+P8TbkMI1c+wgcOT
5kK8gdteXvEdGnDcT3CHgs4LVNXXVv4rNICfLHAo+m82/ms5iw3ZKzRAgLaBcAJdX4CgJqjEFgnE
Kzaw/AwqDfgbLznd+Cks9n4BHHhLyVgGhoUBCLvAguEXhPf5Fm0jnaksGzsNDpcgWxe4iJ9ImpUr
t7S/pFBVbn54NO+gWG+BiGU4YIe2ZwP3gFkQGFFvh4McFo1u2QahGFILZTBtw9TN++jnoxypKl6H
AdwBfhDYH9Q5GiarCNIXKhEsOYkQCKiO7coU8Sc2PtZeF6xECPfQYHfprTzsR1+d8smxPkD0X6JO
/kIyv78LCnYZsvag4gmOLQ16xJvLCe3NsG57/rlAGvXFXK7nIi2+cWREfR2kwu2YV8OuplaDBJpM
rQq0b/qk6SEao15pPbr5YIZmbdfWujHN8hvS9NrLDpXMpVBlEc1clCf5ADggNHhl7hHlYdLIA2MP
fRIcYcbgWltzyskcCjsok1rhCugoI3tyULrdZ9i/dhKE2yyhuYf3MNJhxZklH7OmGR/nXp87UNKf
0hbewH6V8RXyLMZrj1hNZBLgNTA1q+fI9Mb+NeH5/wTq2P4E5P+/Eb5fRBf/8eea/RvWeM2BfD3J
H6FGbBL443f4Hqj8JyQk+Yu0AtooqBz+xBqJ6QGHBM8JBvMO9hv4kf+1o/ifQIECCrgoI8Asg//+
XztK8AnR3aDtY6aCtWTAXvbPN/e6or/TKt7H74H2/4g1AlwEHRDOR2AIgEkA7cHy8x9Y1iAvBHqm
rXFlmRd2d9awOF0VzYW29tzaj2xrG5ctO9GNHaawuqenbY2kmdW8g0KivwvKaM5OqmAnmzVvd4wO
0B2F7BuP6yFyr/vVyOMFHyvOvekUqJ2sYuacwVx6MveCnit5CMY108lkn3SBE1rOls5m6C83bpgt
Io3oJusfjDyq26hb8ymCTv2aUNyMO+iXi50LVkr+SMwH2pxNxiGYN0N3VllnDSL4DNyLAPqb5S1D
+wIXBMiB4G54UrErVBUZ/u3OgAG55kcepy+miX/tI69PdHFyxl7mWzDGe/tER8MSHC1L42rI3XtX
sRx4v+Pt7dl79CYZluiT8I6s0CufhHvwcA+Oi1F+ZJd3FOqxvA1QvBeDlsUAEEaLR5tq0wx+aw/O
fFVm1i3uX/6ly4x8z+09apn70eeg9Tg3tTGRyPL7tWW0aJfalb5CzEc8K/Pmh1XxzlFyRIgA88yE
KykeCJDtxeJyOdl+mGec+xZajP54BU2TsZJtHqyG2bkXNrQEBd0Bcyfb5RhKXob9n33p9yWv599v
S2v5VP+4Jy1/+/uWZDrOp4Vzu8SCQpUDe8M/d6TlJxS0F2wpAMd+2I5M+xMORngWQOUEEQ8kBP+9
G+FHcGZdOLD4GUzjnV/ajV5MKP5aO0jYgWc1SHXLmwNfH7/57SxhcFQxrJHVZyOMyq79WspN2tvF
Z1MBZgkZ7JfvcuplwQbKyGo7zvA+gUGEzZKgKFyB1ojuN7l1yHXGp6RDgMglbBzIJZwvwK6uA+tO
TyS/NoG3PwJ1Q2R7i+wY2ZWnJkKXFJRfqPR16dwwMsm9IIpcEqtDK3xKpxszFcUc+pNdnmS9B4Qb
ALxfKnGRTyVapVbvIC3KgqlFFsEswN/VVjvheBYEoR3j2J0sZlyvPgH/M71/R9Dpz+Z31HOQld4y
fJZXvM7x4BMCy7D3gpQGDpa1mBm8MnzsT7jCwo2EgiCK/M/FPvFPhg/9hNUAW2g4zfy5MP5k+Fif
oJZBeYojF171OLl/5cx9e+SiWwPSHVRjIN+BEh/ADPftJJeu08HxM88i0AJUxCncxP0Gm+IPz+Od
DfclweCvtfR9GGosXk8UjGwU8m+HqUYLcprUYZGXm/KSWoNx21GDGGiFdf1lN4n8MmspP8x2U1kL
2I9zUYGMjIwpf9IE8ErbIim4Ub4RmrqnHJ3qiqBHR+vrrNRVvS9dYEVhYBvuaQD6eRG6TQW2C5dT
wRPbgqlMiOxB8lDD6v4K0rXiVqFNItd69ACXZrUIrnKOQJrQYfABTaum2HclbOTRgin9M1/awS9G
3C6PHpexxVwZQmEId4+qHZBKGrfiJipxICV9E5xCxnblNDewpvn5018O+aOH/2ago4c/Z2VpjgMG
6pi80y0/7Sr0vJBlF2DXgaAY+8i0Ex/qhZep88Ow+FyLrx7mNwRPS7WJi+iPpyzLc6lswO5ox8MX
X/FgTECF5IlEkMPKUTV6xa74yKPtWEn7MuoiXAW/HboLyLrejtrhuE+DEYAITBeCiAcqT8oKnTTQ
f6zzDnTwJhw8Wq7G0prjrBN8PUGbHVdYJx/4Db24er15ADC5WaioYPSDe2kcR+mBn+xXtII73ODC
WCRWMnMPKLUtGIbbU2eHOTdg4a8HJwAKyRD37QwVQJC8cPMNU1VQrwwhjROYPYo0tNNe3+VgiF46
XSkvoIYI9K7tofIAp4jxFEodTfTaKSTA3a6nAqodELObUI6VgssFd28nGN2PwP4LKnC79dzPyyYD
eLY2QaaxeyhiE3Q7NWpsZcLMFfGHAxrUelrhxjkEEJVWaNgF7lA8ZpBo/6LieAnsRt9i0R6B42Pj
cH37xcEvkc1cS4Irr48KFKL5W50S/bkFnPzRJf9vUxNjobWOTC/YVizc8rdj1aIdKCtyEkpqIhsi
AIQV+YMUJzZp8/NCGCKaPEoiRBAap6QkbQLqUX/hFshZ6OHEWkVkJPIERGC+00YP01uQNOKpRHDT
997YGyb6j9zdt00W7Ml4p3AuwbUMUwgy7KNS1ffKqdQc6A4wgRHVaVCqCCrTPOat0V5WTjvy71Xq
vx3xRZt8NG1R7SAEC6UXmg/HhqkSdLJOaAWzMayvS7fy/OfUqhv1qNueAZksyNSFHfQGm1qDh42L
PzreSe4O8gmkuvJGIGIddDECGkQ35+AZgcVRAhp2a3WTEWdGWh5AhY+OmKODbHlQDuJbYM0FEjj2
nSPp6qyVKFIHXylWx2WHhnoZ2i7iMT/4Pt6ZOZCLIg8RtGowc1+2nx+uDlrxkgLNwfbiOPpMyEkk
gbau4P0vzsE7AviNiJwP9u+jntTLJMDCwF0F9FsUxMdR1S7zbGLJGjwyA5ykcE71XKxBWHdB8eGy
fXBaPc/hOHhAqz14Tqv1oA001HtqF9c/P0veecxwFFwS4BEXtkT1vl05jlYzCgpOsL1iMCpsgMe5
TD+ag+8OA2AVvoVoBmCevR2mBkrt+i7g+HIGkayiJU+gwZJZlNkp+GpodjuPapyqbWq1ThHCLqLG
NlhnX1oOJTqvwCYKpb/c/73sI+Hiu+8NVRvyXkzwto9jyzWXCPayBWZalcG/SYJwgvKGfSCPfGcU
SPkWayqoaZfT7O0TAGmS8C4Ad5AVpjj3+FiHIAPadz//Ot/ehF9mFpY4bkzoukDUf7zWPR+4/jzh
OS9+3StCh3IN+lW9STt7PoVNFNvYjrSiufbS7c9HPipKlvWKmhNt3KVvtHi2vP18Vo7MrkJgIjnF
4MNLDCZFeYj5Ri4KB5xWIhZ+DlR/954e4ak/tqy4+Pk7MJe652ijo1CrwBp6uWnifbx9CwNDk9Xx
lxNnzO0oJ00V94UDKKWkxSWSQ6tN2wu2HqStto7X9vuyMOWmNOkUz5UndmY16oPLdIqTdoBX38/f
3js7P1bYsv8v4jVYybx9dwjky1GY+ywiXm+elZTKCzA63BYg+KxOfDhl96ufj/jeZMBhuGxsqN3+
dtZMzZTbIPqwCPtsHXb1MO+dkfDPDQuqCD2mIc7Rnz/owdf3Px/5nV0V2h2UG1AkmrBhOZoMAQMe
7QKjjmCUhVqstzEh21HFAXP6HNasNE3aoUuvf3lUTEA4sEGLiF3VO7rgTxbrVTVJHHRGnYfG2LGH
UdWdmfT2KCfwQ3Ogu5OaX1Ux//aEfbGVO5p4i4E9LE9Qpy63v7dfbT/19Shpx6Jcz46PSceHDRrx
lgmfmabbQZEDci2jyNpLBGqxHbxwbbWza0m+aaEB3Y4gZbBNpwzjG4gwBdvUJfPNiCGfs46ky4o2
ztFK/ZzX9gw+q4SrZOgy1YJwUAEmTHAXm8eVWfn+tc+cGvSdCeXPxnQkbFMHq9agtNRg0AGZpj3f
DyXCIFea5/XGZqg74w6I1Y2F9oOM/hd757HkNrZl0X/pceMFvJkCIJNplFZSKjVByAK48OYCF/j6
XlC9iCcys8VQ9LSjZlUlgQSvPWfvtU3N9G79rER9YSSII0JZCxdU5ugRk13ag1GHnioC1PBKOgro
2zycwccYb8wUbsLQEJnMVBmDkz3JCrRSOvrKPA7M8TpJ53knjHKyONM22YXclPmiKsh8nMr5RnPs
5jpYUCsFgaAKWxAq6EOSvRSZFdx2RN3eTdbMNfPPY+2N5Zw1nMqjazC5ftnwfr8MLaaTDvUEwdXU
a/e7YE2LFq2bzoSRvbGowlNluyDaAjDY6RnaDnq18Otz+sraNp4qSr+xObtpF/qkWMd+0iw3W2PR
jf3RV1FeeOdQwG9+T5qMRE9sLJ9fJf7fzkfjXMh8WVwtdIVmfDLMZYhEYKZn3NLGGwsGFyqHiYvr
EAPVyQGea1ylc3umntA66LDKuQkNWLwhYqxqvzhyQpRXtcFlY+vmhWP2+d7vVH5vDmtw2eaFWYTV
0tcfCTbCKaCvehQAF0GsI84GWb5eVJnpVCrxRJqsMacZIEugF/lYsMNWtcdGUVvZDl6TeMakm96u
S2BcLqkgYFt3z2ywJ7X/bW+3OQhvR3ieTJTEyfJW630QNEhVwlp0zqE0U+eunoLmUl9SB407pUAv
n9yflHyssErTAeuRmG/7RjaxU2fIHP92BvBxgFWxlW1n9Ff5TsaCraDqtNBC8IcHG3FKhTzrzFPe
uL0QycPdbkNYuLSlzOO11Z1sVaOzIzTYlVXcqXTAY7KojBvvZF5Abl/vZ679L6uhJ23Ui1kQs1Qt
8ZDrjb1H/lzv4OIEVdRPXaZHeVM+mN7qXdRdDnUrS42vf34trw8hfN5fl1AceyYT9/jzzkVeoRGg
SDDPzVebnaANSx3tdu6o4hwl4vWsoXBu6tu1DkIeKYLHz8KP2mgGhhduEMK/k/Bp80iU1odu0d0P
eUNni0h798wXfHMc0m/EyEjvEVPt6TGrovjWK51xGGQfPDvp9lgxWJ3NQq+jcinWbKdVmYE7cPWL
qFjtOtwcPBl+3RzRp+O2fwc6+TUxuEtT7aTQwOw42X5rq1Fy5kqFZnbQ92mnKEVpOEeacKa4fuZQ
9daABJaFNIoMLBQTp7gYKwP90Qe8dLPWrEc5qyUPLaE6jhyBngXFoSGAsIjRAATzIc0TB1VfVSOU
zEp/7CMoygqMjYmS2nPXTH0KyrQdotLNRnEXgHdHuQTjJ48Wx82Mw58H5xuLF+FOFGMok6BCesX8
0lLDKySf3ZuM+WESQhwarHVhU6LFbnq7fGcmEmCTY9p/ScndfiTOoCQcbzVzXtzJCi+Mtac+EVCi
gUehR1Sn148EzY8C2fqUaw9jUA43vUgd54cOl++9Qp5wDuD6xsWbD0EfmpQ4LknsNccTZnGKRLWT
wYewESfOnXBiCrooYCWS7k8kSedDWBAQ/KGbkfEJJ+AolrRIP//8M7ze1qk08Prp4m5V49NOVL60
qCxhjkVDaqwvch6Fux8a03iXT9qwXsxIcdMdIaTTZRIsVn7Zcp9oP/z5M7ze2MlD5xehVI2xnlvC
yasAqBoMXp5SrSZhnuFQx4owgzOz5Y3V0KVdTR8CkOg26I6fUvtI9/2GtWLGn9uiUBcY40zhVYhd
XHWmDPjGV6LNxUGFcwT9x9M2sMD0qpMFpoW9RSEDebmRcxvdnDl//eooa/LO4JOyHwcnG3HhFblj
4OZCJJ10l8gVJ4wOZX6m3PwLZXJ8qyDWghwUsCO0E7iJHb87r8ynxZbbsoYXOwSqNH/M5DRYl3ne
DJ9d3NvmJbqgIF5Ko4xXnHltmGrpd3OWmFUR0n/xpUEBDRf4zypPURPqbi4j/jIL9XGDC6JZ6HQ+
/f3LocABkJFPDC3xZHegluj4izVhtVW+scvHACSC3tpnFrLXVwTwqFuBkN/b5cq/DYXfjqVl1VHn
SHmKBsAnGlg9AZkPxgerybwbzqzDmXFsbtv26Y9BlYyfgX4X3eiTbb3LCm3g4KuFnPnrsFWd9mzi
xMPfg6CbDBD6sHjkbmj+FVFaFlM8FmoVNGctM26LfMUi6tShUyCjcwc/3Xd+b4YB9+HLRrNu7GCs
hxsxDv2Zg/VbUwLcoMn4IQ2bS9Xxe8JhqozWS7SQYPmOK2ifH7RFPxe79OZTQCky07c0lFM2Vjb2
Gsox7rHkvjhX/Yrx0jP6cffnkfXWWoLokAqaT7H21ea1pkVuz8nWfmmSIO6V2yLsDiwRA/GA5PT3
D0NZCZABxsYWOHD84tTqkC5WLviHsiq7yee8v2wGikd2g5/4z4966+1tMi3LZ0FhWzj5jfCidnMN
mSlcoQSEtdEPlzDs7TPVsTfOiojBfIAQ3CW3lszxFyqyBYKCYjWZcm+MONb3+2Yd6RMPj2qoY9yH
3Znf6/X3oiPDdAGXzLKM9OL4ic6QI4GX3Omw8beYB1V7RyijOjPCX48Kx0ELhUD2V4r2aVPOMGqD
agb72CT1cq9rHj6iajW8neFl6cXf/lI8i14kqz7rANee42+Er6MHdsizuKnhCPQ1nLigps+sbW+c
MCnZWQyIX8JfbA3HjymWbMkJhcIBNA3at750MQwaVXq1ut18kAK/1yDK/lEvUnE7V1l37YgFv5nW
2DS7kX/i1ulio5ffSN4MnhRYFkxPq/g4YNMJzuyFb7x+BDq04XFYbx2Nk2NdCVQzr8AMQo7KqKBr
Da0Ub0TUX1qJ+fLn1/96CFMZAJuKUIjTN1qi4/diOwn1D+j6+P49PHGYTm4Wza2i2urVtvX16VPu
z+NZ0d0bA/nouSffMRgTqZqGgaylFC6d3voi2rbc81HWGBg9XqhZ/zANygF3sIzuXTAVX6oiwHa1
gCPcJ55ywrUPpk9/fh3sc3zh402JF4IknEoZfWn6NMcvpHIXmsjBmkfQP7r2YVhWDW9yu5blVZ9W
jnha68ksIzNNjZ/+wHyM+jxxMZURb9Q+OO1UY9/uNf22RtXr7EUmO+4CVuo/oQB27QM/PDGnACTM
j8LpyVMfPdXTn55SV+NcHDg7iNLNEjX6amDho+ZvhT7YEA0jZJFxgB6CvriaghVzCP0rkEgkK6gm
dNbVEPGoCouLwOzqPwancR5lwB0qWudZPlCQwhNYp339jRShfLgeyWXKOcm08FISZSkn4lMuTtTN
DO+b0qO6yV67tWuxfdRziAZkeQbOXma7oDe8PEqTtel5T2Z7TZ2wg74R+GhjirWYvymzYyb7SEt6
/mDg3KBkwRFplePCmUmbywd0KfOPXi9Rkgxq7JYbJ9flsEv7IvHCZUo2+ISUHKv0ZlieAadpj9jS
0FArz+ouoHvgWK7Wxm6jcbDMJZ71KXiYccCVu6xrGisacMfuDH/2nMhvuTgDQphWK25q03rxcN18
H4a2NGPlTPZVmkxNitNjgl3e1lqsDL3FQqjnPUePwcMLmAzj+q2zZPvsjm6Yi96KnKzFvygHxbXP
5MSK1N0aggg5uVftnVpktKNEP9rICXrkt4aR+I9zRrMnhHnfzhe5n9lTpMGKti6yPi8foaOqTwPS
jE9qqVD3SnHZ525v7HzyFn90eKi+FVPXPCeBBva3FE0RERfifPdnpfASFp7obltaCJiYTX3SI1ub
muEqsbgmRhWeNNriaTq+NybpUXeGovWxLntAqX3tMXY80YIOapKiNd6N+VxcJ+7koO1Zepx3vZGn
86Go5uXBNRLti967C9cBw9eex3zxv4m2t1fwHWn2hD96MaJFDViwdUhhbmQXs/d5qYFsxFrQrPee
W18klUaQyzy6a40BkkSgritzKy4SUU+R56ejgc+vT118aW7ytODqMcNySo2b2XUbWClKH2+nJS+/
FqKab0vbG78W/dKIS282xGVXchRca4XDltrfgEZWQETogK04IbXXhQXdQtO8NE3v7RxXmmUIIKDN
9q6hgAZlgS7EzkX/0UR1kmgqXECG43Qfcz2L565NvmCZA/3qBKNcohReUxox/nAtV212oYApumAh
VufJmbR0jNaadFBsjnOZxrbyyTwSUkzf60GIz103GOBTWl3iSTeAkUA/G9uPZSVqGGQdPLJQozP5
VXrwbaO2znsZtant48iv4FFd4NTHbYgPooZe7OZLdZ3rHWbPLoBrfNAmB62j3yzWc9EPZB1XxoJH
I6GVvsnDpp+F4dXvDcltM5Smg1fcG4f5irAYz4vB1eAfFXOV/2gCYy7xNGrJJ7dOm5t68cWMOCoJ
PutNPX2yG79kiVgpbodUsmBDU0frcExx3XMiPZDVnVZWjR1pmTm+1y1r/SS3koTsXWMIM1g3SB5G
s8RcOa7jR70j/Id7gTPcrYazkB4Hv/TFm7LkPmfVllE25PKRcsD6EJDCWDPybG5FebeiT0aTwI6d
WIs9XXW+nbf85L3R4Sivg7t6aMpv44AZJJ7FCielFbYbp7k2P6x97nztpnK40+emz8IWJ8dX8otL
j2E7g7sReqcLrNXglvw+L37K3tGfMZObGUexIX1Av4UpUUPm4UbMYmdzTfo69KNmde3YpAfzOPsW
JUR4pUpEIh/IHmkJwYiBhMh3pRwhBzi4qufrRJOVinWRl+9TIEb+BRUt+71hjqx6bleIR93vsq9c
2SiYAzz3v5iU7J/zRY5PtjmpFcGtZUKD8Shjhmioxmc9q5Nfy0/Fqs5C0XuuhBqe6SvjA2TFz0Y5
yzNh8Fbx5FprSQCRDPwb3eaqDOOpbb6NblJkB09qHcLDGb9zOLrlB7/s1mqfME3VvZvmxLksaNrM
O2NC0r7XYN0LlDBWlYbCSrMlEoqOR4h8pLqxAPLedIzlmzlVWs9ZoFt9lho7r5kyRBVeahWx4FGW
bCCVvJHmF2q/dYe+ZgavQ0BbdSWF2bMTaS5BVKSN3o5lz141OtZgHExoTSwVVlLc0aBO+hj9ECqw
oANHFWbUIQWSIZbOWOaO905qRe6GYwfgHJP3YjZhUJlDFiq6RU9V1yWPND5xk44kQwHi8Eej2Xm9
lX2Y/bU3sTxhOBbJEJZ8zat0Zq4tWk8DkyUNp6X0AXLSJ9c0I24Yfcsh9VftdnCDLItSWbtfu4xs
NP6b2d0ZOAGMnSGz7OCMmZ+FPiNm8xwaHbilrF/nC11k3WNRG36+ZxkgjAsSR4fyqLMmeFWll3xL
WWA/rlzcv9uaV+iHJtBdWozubN6PrtmIyLZlA0rBSDo3BAHuQO4NSmR0A5iPKeK6tvoX1Wz7n0xv
+zaay8YRLsbi3SvDoO9KABfceRJ7MzABiaff9C2EhbjVteYuXewgj3LljPqFuUACP0hjCj5Npi/z
S4F9/x1WDB9oRlY2wW1ZG1VcmWMVxNUvhRBAWvtOzc0ChydoUeSlqN6ayCTM0g2LYpU+HAnHr2Dq
jV2y72yNiAUvo8C5Swe/lDdJ7gXfnd6bX6hYbjwMkXhPgb+KKSx7Udqh1XXVF86BSGmrORgY0ZOt
T6HhzNaXRZXslRnnPC1KgTbkIagWTqJC81lqExmYJC0Hwrx1BxncaWIcH2FZZ7fu2qV3WWZ4y1U9
MF3NBakuu7+hHvu6B6anJmEXERC+qYwEPvTPHPj8NmxJywSMoc9sErqRF4ADOrXoEUeT4SFdSvOF
sLeCVWpF6x4X0vVuSTupo8CWM53rTI9l2wU/xeBqX6RJ/1Jfl8xB7dhZ+G7YNAksJKl6b+YckvaW
tRgHYG7zuMtMDTULLj1z76mg7B7dQVcidkaIsY/Mj6yN1JgmTdSQd1gC+9P8F9hVWXnVClGX16Vt
Qznwc7mIa6/KeoQppV72MYnlorgsHN1+J+uqMaLW66QTaRwiEN4jJ+jfObJLOva3qqh2HeQKK+5k
V48kEy/Sv8Asl7dXyheFSR1QgFzSEjIXLwBaYZku5DKCrpfqQ9lr4qnJzUDtenoHEAIGzcYSn9b9
B72xCs5AqzOBZDAKgu+7MQCHrRxRLDEJlsUzEijbDJOg0T86UM3eE/JZmVemp7IrYixBrzlFW+1B
uS0crRkq971XZD06U18cAsOaxZU/yfldTZmMlpTa3MVINGQdE4KTj+GkAPvtBnfwNs1ZFyCRyVd1
qAufI5oVEE8DFkXzbgqlGxVBS0Pl3ZQ4RVkD7VVyXsm0AJv4PASPRuXN/r7hXPx9msbU26+qTMuo
J8yjPpjSQblc42L6OWGi57Nt1I0SiuItTNN1eziihTibffMb26X6yGRysGsiCn9orNmhNtJW962R
ZcllayZYuNqgvkONXSS7Sgeh18wT9izPrOhFDi3Z5lHKaX7XSxxKMbX/4Ya1ZJwip9WX6qZfpUYg
oZ4Y/a4dVXvw3EYMsT1zCgj1xTHXfTks3rDv3aow4wYRGlQVT2K4tCEmy1jAZATaltQq6qnCAeMC
bcSyT8Do+hFhfHfroFW3Dtm6aG04BoDaHoo5K9qdr5fJFKfG1HVhYnQVgTykAsHys2Achv+drn1h
pRL5TuNwmgo5FXZROk5aF9FdGcwzFc432nqUNDyfjMYN6gvE9/gyWZRlANgSzFWxOC264/G7zGzu
dkuGMsoHxlYOvkPBeda/Dr3srzJ9Gq7KViU/XFdlf1/VgaKqe7h+QGK6m/vi9/rugpSr7qs+pYFp
ZhetVgw/vKJOoryGaXmmhPG6lswtGu8PqjGEUFg7jp/lWAnHaWvki3MVC7MpGOJ5EMPPWgNKTYvb
/PLne/sbOjXHxTzh0rr9Jcw9edNWh16htSkj2S4tYW56xAes2rrBEUr1Pcmw1bpOzRJoVN2HAiDE
XbcE9k465hR2ySpAFBLlRK63ptRFsXo0sv/8Cd8qtODN3sq5SE9Agx+/ETSZegNHE5FyyqdUwNY2
kqFoo3XytfuxRV8h62Y5MwK33/SkmkFVAeEWAa/0pE69jV7K7siM4qlWI681oAs+hkYRxAKH5X4g
HiDMfUuuUdeo4kzN7fWzGfybMNUjSwpX40kNFnBrUvg1z4YrvVw1xewfhqkaXgaz/sIxOLlXFcWB
QdPOhbC9ftXEoaLloD9GA5uu4PGrxo4dWA1GeP7uWV5x36muLD3pAN4ERMHWS/mJxrc486Zfj3i0
rqhtaMOiRMXFefxQrTeCcl3RalqpsCAmbTeDlcMP4W/ZDf+hvPjzeHpjxLOwbCZ/QsjAR+onU0zT
c6m6Fu0jEfENtjVR7lIYhNBJOWOyp7kJdGFls1PSjKVGWWiSLQXtZvYY6F29X1HlXhlK0tuz8wAP
HFirc129N14K2yArIEITqv6nIr5ZTH6bmSrlENK64VxQINebmwwMpN4Z38+8kK0ydzzWEVzb20hH
14IseCs5/ta/mjW9rFTtoXeamubGUXTGoyGzTK60mbNk5Hx4RCaNgZ0+S3IhU2pIelCEhMrU/pky
/WuHDVUczB/0MQ309q9iVJDTOYD2NkEDcNjqqjFXF6hmlttPldHPj1rXGZ9VMq1lXLP72PFimZyv
MFb43zVND5ozi8+JuXjTOfkErdExIGUVEfNpbHZu+Vr7y68wid7cdeVqI07nnNGuhf9QZQ217Qow
cNoQJii6dYlLaXWAcpLp0AsxvUyUAXeyHZL4zz/a6wGyfS46T+iesLOcaqt7UwXWMjJARFmVsVpR
MXj5ggkq9bVDuXbnJIav1ySkrFvcJG6jTWB1MkZwiOod45GGeT37zwtdKlraIzyHMdhuBunCIVsU
VBmx9Jt/mUK5/QiIe3AEMCKAZpxaFFh4mqEOVrS0HVivkUvabg76c96UN14pI4+pgCMGe+QrMZ3r
itXY1IWZvdrvC6TT92R3GPuhXodLzFYQD//8G75uV7Cx0AdjoqBMppNzPO8KyhOa5rCzSUDFd06l
A0oTtRfZ4zycGS5vPIqIBAtX52Ze03+5yX6b4lNl9sZoY7tBS7vG6ziInUIgE65dos6tr9sucbyc
8AQGC8dcWtN8seOvlXqYzKZMZ69WWXXtyrp9zuyqbGkpkluQTamaw0Sbh5sq0PTDvJo/TULAY3SU
etSO1I2l1zRXNvTYsJMaoZBekuxdabdYMQpvviJeIDvzmd98PablIfJFW0qX9fgjQ35H7pkym6hZ
iR80jqZro5mNfa6v65kG6+sVhZ40v3WAjJApzIHy5FmY44rSr7OIHrVe3fWyGPzYg+b6A7l42aPb
QrlrFulagYCEkouTMc+mL52ZFeOuX/uuivwK4Vds0bkwH9osSIMzB5BfuoijnxC1xBbqwDUenwiC
2+PPaI36kBDLmUUrXcHlOc0VsPEZ2waMWKrWKk61aSG41Kiz+WJUkDU+oCIaUAUXXhIrz4FpgxYC
NDfiGLCqbddg8Wvhh3GqbNCL0wDSbtNyNPv9VHQjoGc7yc3QxIgERFcm9XxVOVb/Tlb5UOzGMlW7
LYVGXWoy0Wk9aIVabgdlSvPMRPm12Z18dUxBW+ubN2CDgT/+6gD4NwB5wuGL093FrHWaikvdLz5T
giDbYvWBMe+oG3oFdFG7bPfsrMA/EAIu7zD0qOWmyxttCpvZ9Z4G6Qnrc0mb4cnKxfLN8wRFQxHY
axO5Iz99yCFMfhZVY1JpmOyl3AmVZ5DV9Dx7+vNqs63Qp1+MdTRgTvKPd3qq7NKkLDh2ZpEGMYRG
lONFbb/MZ+SPr09XSAe4JoGG2ozfLHDH74835ecABNB+yqS9EZUM1MVQL0MWl5XdX8Dv1NYPS5/U
GxSsrg49IDsZ5bJt4qmlsRlltQMcLlUjFmwKHom5m3wl1jOCptdvA7MbmljalQSzwYM5/pguJW5D
0c2LaOCoi1QOdLm45+3+9p0z0VkGfdxc20w6GUyURhzBZKWWlHkptXB0AxGoRZCnf37O9lKPf1vE
ISR8YITmrsybP/42Gv/eHCqA4nPbQmHNXSNMKJjslmqsmwuRKvd66g2rigZlD1e9kxfO/s+f4NX5
AGcA7xMvNhoomBQnd5ZZryerW/kEttlo+8HWgWbiMLuhSZuCHbWINrA1I7gwaQ/e//nRr/ZtHh2g
huK6hAiWVvzxl1d03KWea7RV526NZswm78CyJo8sOsaDSooq+vPz3hg622XU22xTYA38k5edMMtR
0FJzGdtCv1Sl/X3ZMmL//JBfgrrjn3Rza3Mh2jyZ27n8+FslXIjHEqJslLvgMgsfqOM+C7YCf8+p
IduJoYAlPmgZBhv6v/W0W7GMLi2CsJkSEzqMxpruCO+S3zTbIBjQpo947cEPlgcaDOWz5bnqa6Jl
hJ9CpKS4PpDV8YiMzbwtyVz39uace8BG18YaQsrP3mei3QMNtnQx2TEMVAegl6HNCQ6noeKG5HgN
sQ9LC1cBlKpOq7/WtKccKWDywy+tbjpglIEUWxEUEOxoxya4dxEGl3GhoQ2IR7sa1x3158qOg4IQ
3D0bveIWxk4F6RhTddy3rflg01Nq3jdUgRZo4MWKsFxNY7dDaa24pgyqhKbbjgAIiykdPq2osow4
S1sHlGWWNRNvlPL9BeD/gBPFajV3mpZ4I0DRgYbVwGR5SNFbWSGe7fZbgOMlOWQm7peXlo7zpeO1
EK+5Da79P6vF/zNO/svljv2/I3xikX8lsiv/HeOz/Yl/kwoBmQAXM3SuOjgWzQ3c9Q/ixDb+xSRE
QP4bcuw/sWDMHIgggE5g/EAX+w/IR/8XZzwKDb8M3Rs16v+AOLE4UgdYYDgnsLPSNj05wweNlkox
embYGbRq2A/HGEFxcOZ8erLk/PMUbKxoAH9VwbzjxaAT+RrMC0/xC3u5wU6TfSwNGvW/vfX7fxaX
33EAHND5e35bdCybJ1HCsXk/m9YwODm6k1qaW2hgFsrGI/X9MesX8s7axL/3pfSHC0Lx7Jj0sr4I
4RJ6UdqOAiOlPY33beBCBBwnWb+vlzl3qX87RvOOqCPTuuoK3YYCgTTV29eFZ827vG5ypjwZlER+
1PB9kZOY8tIWRpIfVkoxF4a32hkYtdHAQIfOpvH4KBNdzFiXBCjkGWkD12nQWklkaYJsg9a204ek
gWl+0OXEhPby2jV2LhKdbzaxG/7BVqNx4SXsFyEn8H5DrxEMQe4Rk71xgcZj3HAeHS8nn0NvlP5x
Mc2Etrwrig+k7wT6LlV1c2ub81iSrdHJeq+JSg3YmpOKADep4/iy6b4VUPYdoDAF3V0/FqveeBH/
Qie1ps8MuwtzoN7uQSVZ8rGex8mPHDNx/Iu28Jt2l5dBIi4kBO5yFyR5PV1r7NhVOGJoqKO6XtLL
nrV6vIF6YNtf7MYJqtgdxqb+WPd2e92L1e4OfeMt98TeVH1I5cTikh4sLFyeuSDlgLXQIRxLgi8D
2pUPtd+3P6fKokkHqbf8nNLB+8yu4nyb8sn6iY/BqV9QM65d1LLY0mGtqa0dAgSITugITeYHYzWw
Ro4Q0sWBzM9ePAbu2Cq+WDnhgur8obvWhQJuVUGXLWLcVdL8jFjXrmPyuVECjOZokxVilMq80AnM
m3dLgJwkXFP6hhFXCqEuezeZ8j2GBh2uegpLo6C3ZsyffElXOcycom4PXesKMmPTf6eo/v/y/F/m
ZoH839fnp/ZLfhz0uP3//16d/7VV5jeGCCpUropbbOI/q7NmEOjocXlENWJBOeN/+w+BymLlxvnC
7e+f9Dn+078JVKb3LyzitH22JZXIbQy5f0F9PPEtwHVBIL9VyHSSUr3thHi8cs6+7NOsy1G7lxMz
oU61maxPrQYhL9vKvUDITemMxdVAbjcBQ4uVS75WnBbIGXejTLiRCwR9MmaCBv0OxH06YDTO/R4q
SebZ9KT6pI0b0rbaOKjm7FyKPLeE48M1X4KFGa00SX14lnxcOsdfol3AShdIjuhW+tMDD53aaAjm
UY8VPTzUQ2iMs9BdlnVnaNZKD99ZL3zq0j8SiODpS1In0rpw+wpLdePTC3+mSLNuJ76apKRiAbNt
TJYlv0j2OIJ+OgOCeG8tjUtj0utVNJWOdPcGuP3+qdWoiQu7tJp7zUsN60JVuUuii7Kd4WKdkpK4
COqPE0qVjkNgvVaoYoNS84h0QkkX59UKdT832u5eM7PAj+ils8voneinMGOJoP8kEsk+k7TaBwxu
XY2WIE/6i9F36p8WuG1rRIKFEic38u7FJx0TyKZagosk6xWJeQiNociPJZdJ1JAtIH+5ZWkiGjLL
uG003dzxl9wkfWqbu7Kel8dZbysoSKpdXjSz0dNYDZPUnlAlNMWeTB3SeBY1z8uOY3/+PjfcFvtC
mc/gwWE9ho3f8x57raizeBhVpz7zp+GDyZZO9fssgHz2EHSqlfs+caB86lmjPwpgAM67KU+rZW8h
HSviaQ1orWKn715GSAYy0qahTsJsmfrvXQXi+wn6LWQtgrPb9eBLnXaymNX84tQ5CUSZv9CfhfOf
rffSMroCW7JWzPicDAj/MMDRldijkV0580Qsoqw97zbVrc569NZuyuNE5HyLUZjtSyO7LLgs5sR8
mCmTIGMg5PaqHdeVBXriVL5fgqW3YX5NqrsdMwtNfTIP9hL7KcLZneVQLoas4tLDtPRqvfLMLscI
rJf+JznY2IQQjSQlJSyZPWd4l4mMsNsClHsy18OlliINDSdRV93LnFdgidusTMmXJe7le+P06t4b
MzJX5dRoaI7M2v5idLAQrrhKzckexWnlg81Y8mU3DFKQE8KcynZ646TZBzQj81dUPBLtjamTVDOU
q74SAkR2Y+QkiTTvVnpS7lVK0w+WGP6mhZiipWbed7nWVzLs+GK83Wl1k+tGdSwgnT37xr4OAsIM
g0434s6bJ+2ptEffvvQ1Nsd4NHxOB00Fd30vFwPBntErdU+3hTpS9M9UHMd+yhEOiom/ooUwpD4r
cA32IdOg8qBHy1Asp9GIs6j6bhdWuaLYCiQSsBANVtMIFDFZEHxUGYY2O85dxYPXQLUvPnnf5l0J
/T7Z/zNcUUAnzidpEBEbV1rB0vDPoOtnkhz2fjvpU4ylva5vsmK2mB1uWYwRPJUvnp1OTgwOqWPQ
T6nzyez9xr2s7VmY6I08K2odMTzwTqw8zLPFfiFGsbgB9jTeubinaRaLzP6qtJm+WZ0030VR6gd8
muI6S1l1p8F0LuXQMJW5x3EE9M3pkFb1zxRRdLzWJpdIV6uKW680vU36QLFsL5oe5v2UjNxWV92Z
d7VI9GfOKpKlHzGMoJf6olrfu208vf4QTH6xbQdp83ku9eC6XHIwLYtGQTOSBVQaWScVOZtN+REr
d3DZUeRDerMsMM7SVtxb89hKRMS+dUi5wnuhWrzsQ6mcJz9TvcEvlW89dfSD4wMNESnjgL/B5Xjl
CZP3M3gLj5C5EbloxmKzKYM0hj2er1FBapeJvqXr4hZF1GPR9FoWm6Qn3LtG1cBYaPkNLE2+lyro
oiHB5rR4yCL93ieNox1nJ06dPn9c2qxQvEN/uUMU2N0grSt2VKoWluPxQ+GN4nYxl58Y8/tn34DD
RqM3IbeIJkKtXU5VkzyrQjzJtSd4qJM90UdzGU9cBV5UgKg1n/LkskDgyaFQNhxeGbrTiAKPk7eo
r1abCZ1PGdVdTQEQaVoO6xEFFWauQGgy71YEUaxmZfZTNkv1xIqN2JFDqVuTRTJ0nAJT4kNaBFJ3
c9CBCZ+7rt8Du6gC1ov/oe68luRG0iz9Kmt7jzIohzDbvVggtEitb2CZZCY0HMqhnn6/YM1OF9nd
w6nLNeu2blaRmcGMgPsvzvkOorEw4U4ww6wps9PCfjIJvYSBB8QQVG1oEWpt5TdD9C4ZAuyMsjLf
VAm2A4GX23ykqebo6yjS5/tmbJytjsYKpyCr8XyFdaL3kIll5lrGjnOFiyHfM+bwtpwk6lSykcWs
ZMcHQPjNriDJ4W2YK0LRFBPsTQNu0gpiPZMfXI1ZGzDiTneZzPpdKesWOVpiFAGZJLZ5QJUrCMEE
fCaDQfGOBVOfD981wO+fTjJ8RfrSnontjFc91dQj6sDo1SNj503zpjGF6ld/9NVI1hbRKlHY6tFF
2+cOxirlc8G3yn33mGV15h/JBG3uAItFK7ZtU7rCN15/gvLqvhjBNjec8Gh/PJ69K+hK/TfD6N17
lZDn2I7GJZA1WtyTIpizXhGCWIRYarzb2iQypmzn5jbTnPSOAxNqdhovz0AhxbH3EoPTpo7OXpEv
3zqcGWyQSQ0yu66/FQw0w5o0LTSUMyBtBzTga0+/w/nh+m13hal0eVjK2spCGqNLOda19bDLwaf5
rxIUCrGShZYxC8sNYtCMlDiogGSp+ZzIyHlF7cjDbi6Dz8pWVOOaORiSV3hAxZfXj7aNQLvunpis
cfdzHHgFE+mFRtLEnhEkaW9uKqZrUGjohaG8jHyIgsoh0mkzptk0bbgN8ufc6QlrYpg0HG1RDS4q
Tr8g7q/zkrBxBwz3spG9fjtLr9v1fSk+yyyWhyXhcA/gM00OkZxQ37aoHw0WLrRn5dqnGLOZvfEe
eI+Db8wdebOqpBkqGLLNYLsE4tKGFx1OqPvEqhQTFhnSQWNij7oh6dYUQflK2jxcK2xpNSjuqNI+
TRfR42b0QAGQBTv7KM/g/q5YgPUbuJbxEib1ABihnWvObkMjUSvQlVnqlCW+OhGbrFKsBm1HcnJj
OtodoVFGtyLRzY3XqHmRpJdQD403mdrGm7LcebpRPopMqD92vRVQUDXuAH0gdHWEgcFCa6jVjUOl
lJ6MaDJIs4tmsz/EgsUB70QPhJjone4lne369iLDGQ6IdiXCdqqOLNDwPnAOMxj8jrZRFFtabd/c
5hMSXaSZFtdHgdJiZyHGj7fZ0MNgTXy3ZgzvQeMi35iFb2ehfgvsKHOM26KxmR+m/jDciNEtm4B0
s3qrrNw/ljW67rVJgdetFDar3XzpOzhMUgdjQE3eY5pP2c6KCJE11cS9ate2+KI4unLKDB09RpTG
PcC6giAKb6EaAr9GQctHMtUApEVTdhxzuOUkG9f2ljGHysMi7nL7KMuJz7+mewMhlhqhaUFCnfHq
1nHkBfYyNlc5d6gIh0ne2oi2MoYkup8EFrrfAfWsNfWkXVGKBZVmz1bo5TMPe0HrtqafoVhfKAPe
2yru7wumB5TgXZufW0M5n7GB4HDWEKBHgmprPWWOdpUXZf3mGzHopYxBDO9Go1g6+CAjUcn3Q0Zf
PleqCzpZzwhFl5ShUtKhZ9hVlcTxMw5IKwJRgm/clCjpm63pMimCfSC0E/N1r1ktSmjGgcand8La
UumTP2SdCGO/8l5G5HirVGCxCcYk9Z4aS8c0RAAgl27v+ACXhsQ6mLXn1aFfujy+rVPxMhNLmk9e
nVUnv5r4+c8WwUWhqzL35AyX/i7Wlf1o9bl8Zbc3bHPkDW92alHMG4Wcvpu90dx6jQTbHzVJZO+V
5lh7jFHduNcLnaWWUEp/i7q46ILxRxOQFMZknuY8f8piy4vWrb80y2ZYRuntLuMSiw+QnWi0KtEI
yNKIviwxpkedACPCx1xvD3+/P/ldhfCc8BBiy8rEwo5FErKOCc5XXZgsprU8J0a7PCmmZfaa2cpy
7w6tS1ybX1rHQuTpd9OKZB800+TdjB6fsKAqbAPzDYeFMFrLJGpp6HYt4LJ7yu8h0Hj8A49Z3q6O
Lg1hIuMMOBifC+Anct8x/FnXrpvsSTX6Lhj2BPqSTnseutEIie0cgrzVCcDCZ+vskjTKN6gHk1ub
wNzP1i7tL4VL6q700/bNnxL/HtZdvL7Qnlemq5VaKKrFywIdj9UNqMnxMxonjEM1LctLD3erDmWy
JBbZcmPRbMHwuK9Gy86DSZjOZO/Sf3mj4fBr6TXz9WAi1TIT2W+83CU5yi8ke4ppIJwILt2wG0y7
OjAgm7ZclsiL6SkJJsWdjEMJrayjTzc6lcc289vn1HXjR0MznSMsdA4LtG27pZx2VG/zNeJx80XU
Y73gKRgThATdYq0pTtqtM5vVDUCWtg34tOfxdrIntZ/motskszE8srlwt8TX+k/4PjaEgxIkRnxc
gofO8k9gAb/joCcyJY8SnUfUX8ojuWbZDnsez0gUX4TAfmp6h1RO5p7b5zMZ4/i7AwuMgEfDWnsc
qtWKobVz0jMsGPg6nJTIbZH5RtgXfXLHKVkQOquYZpJcwBFR8+nkrverOGDc7m/GOXNeZOqjWukI
pbRqZMc+Ju+wpPEjq2pob0ivrtaJNQ7ncSk+Rc+fGuZeY3hnFUc708zdEDmoZ0n/WzeGVn56WW2t
U5dMC7grZHSJWLY4QNtyENskr/orW3bdLX6yfEvovXZotTgu1oQjUlkqN3EJkY11hpp9U+NF9Bfi
TLWS+jrqiiTMPJkd9D4abs2uel/iejpQXvQ7Qn7aU6FcHROPZ1+bZVc8DWUysEjCo8TdzEX/jK9w
3iYiQuh0sRCFreen48YqYJqbfD4Jg21Ta0eelv8BxEXeVZ3e8+ZbEU6ENin6I+YvgAdj2uj+ujez
4atogfC7BlUN56RPPnGL/widgTN/uKNdXHd1XasDIuHhpnM1HqLExF5F2GPWfifg6yKpyPuFYra3
nnHOZoHdKoPUWtdlm5dXHkpFqg6e3jlGU1lqNCh8jBdq8taO4elOqbq3vVLbU4x3BMHpgvl5TUYA
N6Iu1rVVJfa6U/awafBM2+jtjhWRcWFZGf1GNCN0mEnT3vRJd7cm1hniSbLpmERavGe4e0n9AGhM
jcLd2mY9HofciPbNnNAbGIQc71qkJ49T76ZFyLkg8rXT85onzIbPtVdFfdhPmCmxvOQ38SSbNxFX
TkF33smHeYoe2i7ur4vJcdv92Go8OG5uq+yhrYgeClxfAVdWRKNjdoMRfD0LRutDS95shbti7Tn6
uCXNMl8IQMBfSbeiwxskCvWOenDZGAAysAUbov3ISUZ9V3ncMjFrhm/T2OftSllEl6ZasR3Kwt5S
eWpe4PmjfZiGpl535aBdcQE2H8rQ8ptExE3YYo+lBVtG82zS+sutxrRwPxbFuJc0SbflMGxct/CW
lYtd5WNJ+3oOuXr9vYF2KieYnOF9lABPLDko1IKLDP7sy0ixrsLKUd5nO+pg8Iia8MSqd2fMIoOj
tf120p3l1l0G9dKIed5hAev6m7nNSVVM+jeu4/I+86pp7eVlcVPOyV7xt90qTfGge06uPu3RGcVh
yfpFP8Su143rppw0spdE8+KV/VWdmeVaMr8NJ4vk0DSu9Lu2RQ8uFrwJEwqWVz/v6h0LMuaFrnYP
on+CuN+W846a2Z8ZY2hU2/TJMtBGh2RoRXwi7WS1tUgCftPK1FjlsZWcM96lXg6YxXHSXUJtUJLt
mfX0aOPNeY81QLvrMm4iah7Bo2DdGa5SB4Z+CN64pjatptnnyO7nk0xdlufm0uNq8DsL3O/iGfhp
XaHSK731jddIUdmNnWwjVt0aOEc5TMzm6urNTSxquGL+Mspp3DRmkT6Rf60ugd7pqvdFdpjIKTwj
3SJpzy0eF43qvxqq7wT86g+i63iCOhjx14VPXsA4dU+9TUDzSfOq/qmzhXZoKq9/9cDaQ6u1cmne
ZNQR01slCJIOBxeoxAr/f6ZW9EMO466R7foS1KXN35FRX9XcpAse4pVbcPOsEr3pHlxCDy8AdtoX
vLhMguBY6802sQYGl40VU6X6/QWKlBaa/jhjp1w1AB4LDI6DfdQqnd9AY+/czPZIHAIeumHjVCm1
lBxlLKB1xYwHBpqRcmXUbVMf+15GyUomFFVB4uVjuhYTK58TlQkZsk3fcsxMtkvTxXvqMXxKSoxb
f1lQ/ItV5r+amJOzhgYBBqPBEuDniTk+xWg0Lf+TEIz5QLqKTsIx60Rs3xJXMRqICMFh1M5XeIPr
l//6e/8sxrlM6x2IdJhroFjrLrLZn7+35wxdY8jl3UO0ek59CyTPjEt8Yei6So1G7Yh6VndalNsl
Iintd6zyf155YJsB5gWE4XJxYaP5+fsj1k60yWGSvOgYk9jDVi4DRD9N529RaYvhob6owDn5fd6C
CYv0B+g1G1ORy3RzPbaK+Qw1P8EVsyDxZR8pbS6OSiLF2hJRWmorO++a6UYC63YIzMgs7TeGm180
kvwILzpfpJFs9gX/86tWjUhdg2E27kPTiHIHjz8WXPySmPPhPTCdW/e5YRSUSjk7naTyWMbEcKdo
RrRpfCJUoyy3S6tNw8r4sbVBxecUv5Ed/asXiZzuYtEAnMbG/JdlOW5AJdwI55pTt9mwjSzNkcdy
iHldXNy3fTKmn37es6vJ8oUf8o8tki99GjmziU3M8lmcMu5x22RmfCiW3+FQfgGZIm27JFH9IBGy
6ics47Lu/4vql8F2UkcN6OteFf5w9+dD15kdijejZkZ1xbkhug0MLjGsXNnOzj6euqW48qtkmoqg
mXvwdN2UUz4UTcXHpSP5s9tEzWTMxzJtrDEOelAE3m+YdD/8Df8QIlxeOSoENIQW0DF8Sb+CK+tM
LIWfNHmABZVP78Vw570VcVMPawzGlv9eNhfO2Kgldn6OTTM2Ao7LJLtCiC6TIzhmMKRFUUfsscyE
kFxWYF28GgU5YYFoEw7N7LINYhKQiHDsZ/NJiAiXrw/hhnyILsuRrVI3Tyt4iYSyuQNWcs2TpeQL
ltoXHVN2Z+l4AFdpw84E16+nvdc4BcfbsUucB3/CIhtYfV/L3zwdPzwHP/9wiNED+oiG2L8E6v3y
gC8sJkqXpU4w8DYlV1rq0dqgr1mwpFEzyXUlpG2du7anoYLcYM7HhYju/CD0iv9v07RdM/3v0q1f
XRbplSHsi9fQzbOj7syevSkdXcBq450BcAp0F5JKGfNHzcmTKRVSBU5y5bUq895rrIjLnqlL9sKA
X58f/s5hiinNMZlG/rA5YFBDBPTzRzgZjXnGTZkFpTdWlwoaZ1wKmr/Uy/rgpC3zAOxh1BJ2b65n
zccw/l+/gF81MSZTVRviDgYlnwQR9Po/vwKomGKuso55MpnpcuPEhk0RuXjMFP5c6fBjdu09cODk
JdVkPwVF0l5OViM2v4lE1HBIa5GCMWA4G4VmwawS5/mo3iqUQhTf9DV7bRjxWQnft7dC5UW9giVD
A1uJRUPfV5qRthY2g8rtb/5yP99V2Ft0FD/YDwwBIc/7E+rzlxNCJOTER07/nc6kOTNpIXzEVAWv
ngmBf6aLVBEWYNc6EIyQvNd6xTjRdSHNrFFlRRY2jArdhYRLeD0zGUVDl2X35jT1MzslQ9z7F4Mz
FgDOFLisFXFElVm1K10f4UtOnhsyEmZsDqQvy1d1VamaWZ7o1njX2zs7ohn6jXjznw1G9KIIwlDL
/jD3/IopKjTpFkIW33vrslezLukzGxdUK3UzqoQq9Bg9DRs+Y/IMNWVKt0Iyd6Ump63pGyuZfiMR
/mW5f3kLLgpk4ISs9yE5/hrCgoInpYgArNKPXOd7Ije0+yzzKzfAb4vTe0KB/zg0g8Emty+idD2K
2YtOvl+lKdOmvlPByKI6C4xY+F9V4mX9Oit158q1cssggDAvv+BzsKoUdVOe1VA1xb0+ehP91WXB
yUFTv5p1Jx6EYl4PIFFnevfjn8JAqRnW64Pm4r5ECoTu38uLTRdpfERk3+C6HzraN9HJ3ApEXVIs
zsR615gFOjT00WKl6baUE9aAZqiY1hUU5QlfcsTNW3KK9C9+JflixY8NpFnaVryrXNXsLLRwG4+1
P40k0bzRGjbspVHIIwLvrKxo5KpCaEfc+5xdVu2amZ/mojYeOyilKhSS3gf4WOsCdSj9c6HXjkEO
mVH4a6svKV9FUZD0VfPT1WAzKNZNP56tvyUXepAl//lflz/zjUEnNLak/6Fm+cevzum3lsD3r/7X
3/XTHyLp9D++8SWX9adfrKs+7edb9dnOd5+dKv78BoSiXn7nf/df/o/PH1/lYa4///f//CZV1V++
WgyN7a+iTONCMf33OqHTZyf7RP7Tn/hTKWQSVUc9jpGO8g715SVX+k+lEJIfHYw5JlKh4wT9oSH6
f4nTJgGxyF5sX8flhm/z8jz/h1KIcfUfxL1xLgsYq1QMfytwmt/+s5Cca0ZYwDt5kdYFGApM+ueT
npWsB8PEpS9Rw7BqslywomX2Eo/eiv24TiRse2fYiIDmoTgVutmve6kOSCjemhI8rjPsmq6LA6En
aivyYcOJnyAyiBX1w4ThJ/WZ2vq3GOeC3H+OmncJJTyeiMOIs8NMz1Uo53noW5ieNpAmPX2Y3bS/
1rpm4/ZswXz3u9dY33BzQcIaKWrK/gb81Z50orcYiSObGROMiq2mJ1LuiF6zRBtaVvsUjc4qoc4M
0oitSjWM14x5jk1v2avEhklUpFtH624c7FUhoOchrJplX7m8eMaiKzhnySoiTC5IVPcprOVtHqZ1
noFX6ZiGNdrw1UzOuKHeCst4+WCdf+3k/LW0Gvib3ZBj42ZvjuOrlWO1GzepvhhnISqR6qVtyxt1
iXDz9Y7Ibf+bSE+2iPdpQqIYRqhMFw1kJa8JlABhWo+xGRYzL3Po4emHcVxrD6jx+TvBJeybkQG6
e+flGBHqLkOtuFC8iWZ5cYp+1QOa2OpuBQ7QAiMxJUerY2Flqe6aIfKtPZjXlu2xguvDDukqm1PK
Dlm9stYq2NRMB1TpLiqJ6ixYpoVG27IN0RBsermpb1DCZ9vFLW+TrEYnxJAInFMQL+xjirPVlleY
qw9dmxBfodX31E538Uw6tRZrFBU9RC+W0t+0KUJV5RwmBi6rueE3o5yHm9HPzVYr7JJNneUTyV12
2pFnJVBw+ILFkbuuLK6KjMGZxTqtaq17zUu1+/zCTqki5n4GN/XWVMuTZsdHO5f3TbtQXjeswYtJ
D8VkGV9aVENlg3OzG2jQiOeYo6fUM+IVuQLxRiKQ2JsYhlSWLetiSqKQ3DLQ4C1LmUxMDbMae+s4
3U3bRl+NYZ3Z6j1XOdd9K+0RGlB+naaNebJsLoDBdTc+IBe2XgA1ssY/p+28m1OUrOT2HZISYWk/
qytDdIw2LmiUfjHsG98b3+20XzZN4RLjIjNeV5O8IJEI4N/HCJdThkxaIk65al/awn/UteLsFsm8
SRq95RE0pyu7KvcFLu7VrLLXUQERi9pmWOtW/ZQrdLaNKa/GenRDzWadHRfph5WpsyFduBegj9ap
pe/87FzYEMYiMLD7Pou1sFQNkDB7NEwkwPKoZYzDu84hNS+RJY3/RZNGehYjkeLbaKRs4lKg8EWv
MbfL1NFo00fHj9FEj+WO7oYHPKHWipHkutn0za/yEwMEiF8oyDZ1R5ZxWx5cwtI0KMehkZof4BW3
JkLBi4mxWpUpSrHEI4whRTSTszTumZknxXVqFs265gFJekbq2sb339hNTnwUsm/xyBDO8ldW2t7A
CVRhkYF5sO22OqlhLu2AmU58b5lDTUtmNCdHc5g9+kRlt8vYca3HCYPLYs/Yc3ijkRo3sxEZL5h1
79HOnOZLnBErD4AkVSyuamZm4O5ExYUUc4XjGFyNJAjubW1aAEzRG5O2ufZKv+Kul9fWMp3zJT40
yBd2dtdAczSqNR+E+mb0teNcD8eu8L8v7vCQZSMgOBGiy0NZMGmf6DD8dVrqFK5xdB07NXwb82AP
8xG2Wx44YlYhBmDUnJ7FN5LarusBl81iHLedtMozSKLQ1TysajHDcDnuMPndJJ66AibIWaDHxU6N
DLnJWjwq4R26XAO27FfObvH1E/lqL43T43AkV+cT1RCDY4/zqza97COvzPKgV+y0jWlasUUH3VxU
FQrwuCdPshpXWTeJjdW4m3mo7oVbvObtHWS6XTVqKK4yVD+FXaz7IR6DJS/mh6jYQ5jk/IYd1T/N
kF/OWmweqnFZL6o6JPPY6QFGvi4AZ0O4m7DHjUpNEH9R6YajsdTf9Jzjc86d/Jw7ybWGrBAVaE/c
OGytdV3000Z34+uxfDfzSl+hC8hCN5+vitl23tGxfE/jvtu2RmKhORQ7Bqu7BGPYRbMqI0n7jWy1
T5zDiOTANVKa2PRpwbi2TobykGv5ni1hUIoWSymkpcABpOvN/efsetOqiYujE3nR3iTQKJhi5lUV
U5Z8qNaVzh3TqHOKbqJ1uA1UdHTy8btuNOES+2EOZa2F3HpmjfjZdsWjgah9jQFAbJKWD5MURblx
komlHih1Qn3YWs59tPEriJ9dZ4EWmpjgJYzTNlarhrBX4x20u9cpXTbSxdXry/Y9v2RsVFB0wtHK
oelrBTtTNFcoPMfX1I1QS8KQNLa04A7IFY8POvKWzdwubL00NSNPdRDEVdryMi3Ls+coJgkjADsq
bO4rzZyo+0S9mwRupqSaskMhk+wjzeJhYy8aE3wBuWHlIuiA0ZLLMIG1/qEnVrlf5jHfMTVRz6lt
zk+sBuTr7FflrZ4DUJ3Rr7TiWsSbWYgGSOMU1oN+b2n2c1nl3UOmD2O4uM9VLfq9jBp7k+Aqp0CC
NSclh6yGqmwtir4IujF68zvXC9y6ttFCjSWsvmTT+fIw6bgDq+Zz7BzrFBneuGJSjghlFu80Ptuh
csW+NDT9von7Z3N2uMvcu8hV234crGc7ZhslWu1sxWYVxGZTHUY2S6HVGMOq7rgti7zu93SBqBba
YMqTMJLxdV9lB+iUezWh+yxRo5loTUTV7LBurGlxVgY7vdyVJxB5QZbCjCvEk5s2pygC8obeqQRH
i8bV38yR0W0K9AshS3QynowH2hAZED6VBM1yEbBN43VvmdukvzyP2Nbq0kUO0YR646yzDADsLE+6
ggOHYK1yeBj86NpL1D0CiLdZIqOYJ+5WNlwEWaa2/dgVMKeMRYULifUgtcg/moHsDZAn/WJdJMaV
kSvu+TEEfL7KYHeWtvlpdsVWmicAdZe8rgC4IMj3eGeLm7hKvxXAZ5fOWdUk2SAboV6KeRDAazG7
3JYRceRwxGRjbguvCym7NoqFg4Yqbmv4CLXjSss36Ry7q8hewOk5V5YcZADntNnG0/IomY3zSkbY
uIlSO5zfT0zKzZU9c6H1s3PNTACxqv4Ru87R0LnPAAZ/DcN48W5mG8G2Iqq6XWHEeytFkatVlHys
qpeF9KeGNbR01hiKd0MXnVPVfrTdnaaP9zVIyhzYRm3dI918Her4uZLGtu69zeC3+0UrTmWs7d1G
v2pEiY+cWA+ZXWC24+QHtZ5upq5BqNzOXzL3mGhxVXE25E7zKt3209bpoke005E8dWmxHU211VKb
JbUZiLTe5mL8PozlOnXGw2APr0uz8/V4K5uYar7dWKV/svIrfxlRC5qnLgYSeRezp5OTf1SFCG2G
qx7x0m3Swv1l2RSh90kMDjI5tcfWpraZY3VWefruUOsS30qUkO9RM9XVh9mY4PzBCObnfqmjED+z
WPlezt+r4ssQw/NV5Xywqabt0+y4VFT+GaLGtbTa20ETG86PswPYyM29GzGV66W9szoQrnpJerdZ
XBcpTBzUDWc9ZR/XItQYNS6TRpehzYGz9xHYDvomcornNC3ONoWq6Iwj7rmn1EZ4XQELX4A4rWej
R/TGpZWqG2nor2ks0JXCf+NKULtZWdfu/G2wkpXHfnuZunlVeQRpTP5eVf5T71C8NL06zESJT6bV
os7SbgfWyk394k7OaXL8b3yS0hVW/jszlvBQnSQKaEbi9ZiMH1Wy+GvvMtkAw3eukLptq7rcLZN5
lWX6zegs67Jjgd0SDQi0EDBr6X46qSD3Qs1PQJIuHQVSU66x+PKxHPzXiVop4yrTK+2EGhSW0COT
ngsrLOEUTVEy28NdxQBl1rtrpudhbKpjzh3IqgYBF0K+QE1iHy1RYDjO6zCghKiviEA5W5rHFC1a
5a31YkdkK3PscWe0bajM+lEtH7nzngntc7GOqSZuYPCS/Scvx97tPItdt6izbJR1S/jy90mmZ6mL
pxLSCtj4eZ3bfTjy6ljfXyE6Wudej6J1YMldf/mGvMW7vZb1i5m5n4nV7SDrHmN0SVexIYJkjK5r
WBZBN1gHLm26tSUw+5R1YcZ/yToijX1vpG6QLs73Cs0U7Fm51yRKo7FwTVKOu3NRa2RlLOu4SXZt
277lnvbc1g7Yt2zaCL1HrwxkMdS4Gopy3GvEmomWknQB0EzjBkMx7VAbZUnuhUAjUMiBacvHAdVR
Un8BmAwuWD7eJv0Odpm3dg1O89QdMAcybtsjJ2z5pQytwnsgW+e1LnOKrUGdYsO8qpvmCdJQyYIb
HgVuIYixs3iyywVtST4sK8vKPvravic1Q26rPn9PTGpJy5PNlsr0cRhmFwljA4wVAafS2pcBa0eZ
g7akgIc/lRAs647Zt5KmFdjXpB8iKSEUKnQUqed8INi+07tKrAzl3YATAgEJZDqYZXdt6uq8xM5V
biMCyzKD4N624YnqFoGk2XKCjEQddMfxq+ZwDGidXe5cD1pHRsjhSnbTstW9udikg0SoVqNzTPxp
JI8F4XbRMfDUkBM/G0b8kDQulOB0nC5fTV3nnMRQ0SiQzTbZ8OZA79ZAhulmxN4EDUFg2epYRFTw
MPBvi4y069G8q9CbJY6PvfuSQYY835fNp+UaN0W7bCKS6sPZjQomIHFeb9oxqs5uatJMNJm1cvGx
rCYkRJvEgXbssMO/Twc7WfMjnTgf9rNZ0kPGVCuTnG7wGjCzcYboROpYV6KB1MyjrWDY1SWguswf
qzBFR7Q384xKCXz2W+RN5d7R0o4WDfwrz7aebWabz0buvkgNzK5Go9SZB0eUXx53rTWXb0mkezs5
SzDRTQa3eTKHtzIdnwBx7zXboXWPrQOSRC1Emo7W0jqZKF4RC5lHSlPWhpxVqxbKfF6jFtLskyM4
4VxDPigDEfF6Zk5N2adhOU/rkhEsy/6Iy09gA0ZNvHErI33HLWmsp3wotj699RbzJuTRRI1AWGug
lGlWuOUaDSjES2+B78fTx+kRHTG1k7VqWZi9FoeQGCDCi2s+qSj5UAiHDRjfiHuuSLBlGZa8x3zU
Kld7SL3OZc2fr/FVhQCDN0kFenVcjLVI+qCNZvYexIXg9Cf/IY/yFkeNWldomU2FPdoYjyhqYtyx
8wYh17RSkhwAKaqjYVhXGaVaaVaHlsWpjdofDc/BR16FKutoNx+FEz1OnXczjAOUCbFRnnlwsfIO
qggRLJFvM3RvESYngu4/2ny8IkIZX8dr7KLhqeZby46vpzl/0ar6VOfNjqzOwJEC4Vp6wJt7i04s
tNI5YNSfrAhEP9kSn0eJu6FTN/HwjE7oLqs9id52WQuvfmGqYO9dSmIKRtlxxWo2IwLHijdF3Bub
IpvRdiSUp1FzpSJwuUsxn6NpuC5M/5bHcpU43YMNl4Xj7NOm7lss9Ux+IO7kTh7TKr3LQetcQbx2
nrBf6Gsll1W3wNtPC2tlae1rMVSBHqEINKVx0jId2j73VDA6/pGN1ePQxYyzWCUduiS9jaw6WQud
oX1eYdoaTDStyESRFfrhiNI4n0DSV8Z1PEVuaEqT6pK4vLBqmxfckCwoTONO87uWiqh4MmUT9EvD
CIJl1aIpf5MP5sWLa1GhJF9d3so9XF7/XPn1zCgns9Qmy70d9O8bAm64Fj2aXUXSmPdkx8uj6XNy
ErI9H7EZ7AFBnxkM+SHZfQ4XgwVNClBLujV1ihyzhjS2FnG8R45Cg2i793E13QPafRkaSuq/P8f/
t0P6nwb71/Vndd+3n5/9+b3+/2Ccj2Dh3w/z/8/y2X68p9n7TxsA/sif03yh/4HlF5O6B+SLgMB/
TPNt+w9yCAXuDeuSJ69bf7H9Gn94LFPRS/gOSwDQZ/85zLe8PyxcDQ4AStdCSIpW4W/Yfn/lGIj/
y96Z7caNrFv6VQ76nhtkBMkgbxo4mWQqU4M1eJCtG0K2bM7zzKfvj9p1sKWUoERV3zX6slC2mSSD
Mfz/Wt8SAMgMWAYINAyhH1MZlkiPSKGJdF8tZbzX6kD7ofVmfiJF/UhfAQuAlrTit4JNckBJqiNf
buEOhrGADfTToFCHWZmVbxcrZ54y6f0szadRjNV+QDDgVzCQbuwk5NCeGumjPWXdFcIsFLRdEdt7
wgbUZsnQSwZNUJ9gMr0WQz3/zNUQT4/RgngkjvUCsalbLVUa4ePTbs+mEusJc5EbXvTd9DuMMk5Q
Dg2Pjt7Mieb5itl4BZTgCVnP2hNprnIseSRVKBJjJOQC+90SpTD8s7a77/JRp4TaN+xzFFWZsgse
cywTtM317r5MovYeRWd7Bf7AJ2h5PrwYxe8ow94ZGsT2ALqg38BwO2ackmYBjK8vDH9uRG+t+qd0
xxqZ//r7l3FxsLvr+FvH/OteUo3WLzfxAvs4NZtD0o311rLGU4mG792My/eiyNDEEXyMCS1tmP4Y
0CaQESuaLaq0naMHPz++lfUd/Udu8jx84O/quk7yLfSR47BMBESj46Z4abM4kFemjRiTMmR5J1Yi
j1yQ7GZAfE60xY+ECRKAGGuuK4WtI75wnsVXL4QJGCqCohuAf43Z+FClZXyD4gJnLDr0B1GiBlNz
mqOmlPg7htL69vEtv3mu69WZQYAXrEKkte35UjhFkSGiDuAK3x6yG8stcSAEQ3/38UXkykZ4/WRN
U6AuATqo0Ciikn99mbAyRr5GWIx1qZHDY0XjVWLTCgRKBOR4DsPkB5mbqW+imbiC4RGeLXTImWPA
n2a04lwxdQ+Qw1Nq/jpLIAdJOT4gG0D7FFjjBcbd7Jz8hAQ9w7o8QwPwqXfSNEidObktDHQDeHN6
+0dQc16mua63Z07eWh05PUPsE01RkNDBiRCpNM6Yr30zx35DbeuibazsdpL1yNmrWb125XJG8U5t
AzNL/qja1L4kFlTmoR859PKa523KpOwntT2co+kqrkgTsLdynuXOQj+3kXX2ew7b6ndvJVcymwL6
TI6c/VEPSh82aPApJ1GX09WUqAt9zNxzWds4tbpBLk+LmfXnGJmq8ygYk68t3z9paFqMMroKyasM
eVI5aVCV8WNVh1M9Le4hxLD1jOuMP4MyDlQd5aXIXp3xijqqFsww4apQBLuwRb7gLEW3cyFy3aOk
mb04IXJBWzLzkx46beNl7bA8hgZaArNpW4oCKBko74Ot95uxL+9mgoq/txwzfXpmIB0TZaEcs6c9
xV3imMos3WRzVR8Q58m9olh5UKZGwkBpafW55BVu7Xj6HpXN4NNDRSVEQX5fMYmj0tKNA3lr9iHB
v+YtOOQOmAcrEn2luoMd8RDxcm4cJXfLQm8HB153kySIskOUe36nl8O+xEPtCfaxwUBkUK/dhX03
H2pd36WNmjc1XrolbmkCWcajORCbGuhYAu2AKM1GGwTWk7S/7CaTppJFJy3NrH03p9N5kmiBr9Uk
hKq+Q9IREGjQM4KqgMTy/jIiVXNL1+QemJHXpvoFPYiffW50m5AqJZr/uwQmq0/NqDq4ZB3e2I2T
H0rNFIeizC6iMv1kFInlwxoZ9giBH0gXKBPyVmR22Wr9N+xsnP3n7jzQi9WVMRzAE+AQsS3NN3DX
eKC26RFEwby1wDCTXmKQARI2FrCIBpjGMLWTb2AJsJZqg7ILA74pPpdoLvcAbmgC9pi2U3PpaRlA
jp6xes8chc3CbL00kte6k3yK0f57jW7mfqKKZFOlqR5sRJO0n8yAVmFruIfWIb+pL8RyR7VNHCIc
yzdktPycHLs9I5lmuBJRNPhFGk6YqnsCg7WGelmhaGjl89VQkQxG6Z8ubtUOe7pVFzPZfLU5/Wip
tO+duPheDDr8hMm6Tpbilkx256tblsONwPr+Y+hp9id6dk2KhHtT5Na8jce68AytWXzRDE8WtuhZ
oosQVnVjh9MZZcSnoKdW1WpN40VB1dKlQWrQLeHXUpiXJanSFwFkto1rPAwxx1sl5scsLWZPK5yf
C2VzozUo3rBbgaUsYtF97qYRa2YJVG1wSOzTTDP/FVrzWSbVBbpPHVt8+R1ZdXWvxdMTtZzQL0k1
8LJM25uk9UAD1X5p0OK3GVHg9EsSOV/jhVsTnmjdMaoSSqAMLZhT2m6y258BuAzcqtHZ6EYPmoyu
ybS6d+KovrJV1u20vOUDXSfB2ToIK0y3Lu7OM+hJCGOVe4avxd5Utuab03xrLBm1Cto3pUarYJif
P6fsZtJLZysSibiM8CIncpnAW3WGMvOcvGd01/N5r3p5boUctTb5/DjUGt19k95XxSsuq/6+iUL8
4+38o3fVp77PC78e3djTGyvwTVmYP+0c5UQFpexAxNZXkrG+g8/OTmzk2Cu+WasApgm2u0RjGSvo
5/ValbWZntaUTXxX05Z5l/VjVez0CYzHDt2n9ttZrGfPIyLi/uDaA9oIlGf1Ql0X0MRu6jCXkVbG
WIDHhaaATKvy50gMzGOQsYfeGQRC+uPQjV/6sWz/hCYa/q2BjU/ftxmRA9u67ecHBALRTy1eOA+2
6dyxqSrCIN+FvVVduUmXPwId0np/KmzrVzGz5Y4rgD2bETHi5C3Kyf8olGaPvVlR515Kp+PCyVLV
KBI5wrPkqlbbDfGU/2TIieuOeuJq+6NhJ8jatXZzpMU36FbKBaVLncCb0HuUd8Qd5edxO9DumDmS
4tZ2pjb3gNWmn0Jyy+502CnJGeb6oTpMZDY9RtrYbaTq7eVx7DMSe3tlxcttpEvqJXrdVPRJUQA7
wNXGmlg/NTbQBdiKYanNIbfg4Q5K9PyqrnYuzEbNG5titZUEXX7tmAk4CGgK1lcLYQhwENGlN44Z
SFYUayBqr4Ye4GxCChGXlKhbxZFlIlOgIvsZ1QKJMSNGjRF5P8TS4U7aa2MozhrIZaNQFUg05Awc
IvQISEaaNvlVjIIUdZ5NrBMgL+zG51JXo+s3crRpZulxkuyqqiCbbCyS9H5SsH+8uMfm5Wkd0j5P
iWTB6BjmItk5ZN/MFy7JOvmusboAbXJoGVtIKYq2dW/imac77c77rCfSdQPjSNHpgIozb4FFh0+W
ghzpZQENkO04zKXrWRDUfpttxvSeD6gjRDUBpHayrGBzEOUmXrY618nC0amFsmwPJnqJJMxtuCP2
8NDPKWbPOJ/q2u8FSwWJRQBILpXVOMG0yc2iNc4zB64mUVD6hMWLYVHiGmqnefBovRPdNAhC5l1n
0EbP5UR6ryE8kFucnCRXxsRmnCd2bTYeHlA5bXsMmeyOVpOH3+VT/7UpiB7wShVMn8ehTlMvYjWo
NmBJRLdRjINbANHYg3CV5nKt/mNWhHSTyu0yk4hVNYsIeYAhYGZE9w0Teo0rZTPnDknos0qbz5RV
u++RYWjkFC7Td/5JdGtplKS/eg5rj/WcTY9irq0bhnxTbwfS2ujVEPlTenqYDNezrAvkQ0s+5luj
b/COVng8foS1IM5twDZLfWdUhHExcUL6xleGnisf7O4i7seJ10U75Fcb0y3xtKBHKtFKQvT8HKW9
wXgdQP6FqiFRTSvZQMWD7rg7pnBF8FsVJvea5mTB1iLkj9jOchkunXBMHrWWBiFIL8ESZhpTTORg
3WrfCJTkQcwV4WB+ZsBRoCUcIWTWwhJRiGF16bUygMBMobaCmdlaXxapwrJJmB+hTvUIfghFutvS
D5NUUhtXn61dNXYUOjHsOw+E8JEpxrfSUiZTKSDWMB0hjMVuagGHyN10awY9yQXE6rjfF10l2YVh
L6I/J/fUZIVf7CjauJQkKar1OMHZmDiPSMCnr3NTClhcRqa3rNOF7HZME/R0iNMbdkOZV+nZDA+R
CazvyNHsbIK/ClKDnrLZJsNJA9ZxAdRV+zTOenC/uJmwz11GR+wbvLCRRV4npmoyE8iMyxQi1kEM
zUREHMM07kmEdi3PWtYQLBp68zXF/ZYG0pwGt7XqiNHo4Fgn7E74ZlDlqSVHIZbRqdOgvBJ0yct7
Yn41xaaqVvYrhnrd2bRubH7GhRJGPvyg9mZBgxJfI1s3apqqdvBpsCakeTJLY33TikTXCeZi/7mR
aVykfkVl44uLyP5LNuLV3w7EMcRe5Ex0SyxVj9d2PTc/3RGQOXO8jbpKn7vlllNG8j0gERq6yWDJ
a9MMROMBawp/2gyRQ74kHB5qJ6lhwYyQqTYm9c9i266T1WYOHFQlIEWab6rEEc7HaE7FduKs1VzU
+hrfp2e0G6Oy0pBiQTpEklHhqHAJgiw2tja5d0W5SHAndi1YjlxbXI5ZBWDA1aJfGK+rz7SJ6REF
TtE+BqamH/LUIQcNS1frbKfCGlCzcGc/tAkEADLJBGaQ0WbV11nEXeQPRkbOHKSKLDrMCNpcdkW9
ZZ0ZbRf8EjWEGV3Y5YixGy1T55Tab9fS0JqkApGuNyXheOaUIStnUUnrQc/DsvNr2Yf3OTM/jWm9
HkqIlo42bwoHaMolGR32A67L6q4fuxglhlWiPcRSUpsb28SzD5qG7vdGzQZLkyqoVfOm2Tlmc8A8
Nsp2Gc7MKUy/ou9uRy+Kpyo8KIpj12igk1v0tDXrgFUicSgKvaU2n/ag76A8YekP2b4sh9QcskcJ
QWwXjjoyOxFSstcwnEFuUnH0tbMQwnEKwu2AicElElV00sgPUasNiAf6CmREujgdgTAV5aMNlZXF
x8A8fhGxFqoNdv7ybmQeY2CtZxn8V19EMI53nd1LEMNOnt+MnTuy32BhVRtTacimRjhALHhw2n5G
A1687eoqAK3TNu03ckida4kHT24bVRocVItowBjrjlG4XQg8uhVNqujm4asAXGCVa+IuoCym0ima
f1aDaEvubUnvu6HjLDOpjhVd0wYz3GjDAB2hcNs6+mLjWma3n0Q/tNwgxztMtOEiVwgPLkZSMT+l
FCvuGvpTiS9EQOenZD5DttybWbDLB2WRGDxlJcFfbuAQHteZzTZ1wlZuNUURbIfqoUN8qaFSVDqh
DRuDSv3jNI0t+tyexK57DkZx69FtW5avLYjrgtZWG54rqBc/BphssBhYkKZtxAI5+1Qru89YwSZ6
3UB27XvH6U1n5O0U5I86gH427aKPlCDw0LW7zhDBd6szWalzmY23WW+ldHzZQPQblNIdjs+6GxjS
bOLO5ODWmh+Xc/1DKog3uzmZZ/eqGlsEJgDbwAnkGt4NDrlKXLWIj4Fq4QVC4um0ZLsTvmCdLZg3
5K4QU/25oaHGuSAeo980LlkIxxwRPBgwvMr07BpgYYFG68t3WzP7HaU1E4igoUrarchQJoV5V12b
XYqbI0UYeiou5jjGXXImdaUybYJsHPwmz6Xsl/U0250U0dudj8+4+AInCDlqDFV23qiS+PCyNo0v
lZUbl4k5E7NadQ2Qy6on3q3A0QhDp3UO5PBBYK20StsQngdZkCcBVALPpfGUxAjznutjf/kY/irV
Ymx42UM5+s///f9m4wVq/ItS4erT+Mt/8ekxx3/xuX963XV5/vP/7rvQJ1krk3RX/uqh8C/95aKg
uWJYroUfgro2tVqqjX+5KIT4FyVvl0aIEoQzGOZ/+i6YMhgQsBFhVwOSIQbu7/RdrOfwrJfFYvDc
CFuw7K6eDVu6Rx4KitHQKTr7OxnWvY12YKiVw54LXU1z6RR5qH4jBWyYCjtSdarmweyQsM5+GLDj
388yxpjcLCV5L/rkppiG8tyBipWZLpqdM8ybWbwlIU924pOc6rkQuyB2AKQkkQWSdJtTxmn3HDsJ
ZisJ6y3YSnZ2m1z1pRna8PUmicZnim3+6V6LC6Q9c4l3Md3Vdm5EKNfaVXYR0D2C71jORQsWCxdF
qvZskWHL1CDiHQpIMrJ9Qnddc1tMC47IGJCTXrJaspxu9URMMYI5a8Ybj+x0GlN6w2mizlNs2T1C
XRBXqOLDGgGol63vEvVMZVlPCU5//QrCpdXvCNsGkgrmCrDITnHAtDbG4jSQuPo1/a4sGspHZVJw
oqYohC8VA6/RITlGNrMNnaq7qstwgehmjSBUNzmW1uoPfre8pGhvoYve6DIEg5dAlag/2ZAQ8Z3g
qC+IEIYTYaF0zYYeRqIBigCUjQPQRnGWdQ6kBznpn7k08fJtYmpo/cWaAJD62ggjaDOLDD+/Iw3y
1o1uotNLjfAQBQX6g4kDSLVpsqy+6dl225uJKNbPvC6r/9ridZEXtWamzEpJ0curCRBNjAF1QebL
dgXVQh+SEF33hdbtwCyM/DyRLeggMfAtzRmiafGEfcCl8uo00LNTBnBFqTyi39whICnOKZaEpU+g
tXgKA4lSqw5K4DVqTmI0qWvG5bllj/q9o3PA2MD/42/GFvOh3IFWULdlFKxCh9HNWdPYRKCMQ8DL
wyzGaS42brdww0Y9c5dqKBb33kClSAx221E6cVI5WGwoyHJkTxUaUV9ug6mOYGKvh9UNJQ8YfZuo
Er1zbcNTtJKtcDR2FWlexk9jwImIsm4hpX4YDDwbj+GY1vK7XpVhqTYUjzgJbd0FJwsFUrBDydkA
xHUEE8yhYdODCy0501RSeAju5XXhTjVAqoVNHhiXkB+1xKwGgKAs3EMiBn68nbFizmfospCdTFES
3dBdaJ/MvuHgvSRosimuO2z7Z0kQ+2ac7RiNWjiEN3yx0zdGLY9xRMSEaGFOkJ1pzthdN3QDG2hM
rFabZAga1y9JX3B3bi+rHy65WC0IGRGAxaGOTrBY0z0UeJI/07wwH1jy1beqbrD+DyizLrMmLI29
ozLcC4jTe0XSqog5U5B4xxayh4TKF5Iw2LIq44CDgEyx7ALQWTzOHqg/VKc7Ky3KLg8A88pp01HY
usN30HzPrCqivMb2b83infnVBfIiwk0ie/hRQzwt2OvM2bivdBNVb0N05k6NFm71iXYmm8vWlMF0
3enC6baiCpHeb8SY1xHsKactzjubNIodU9UsiZYUVve5JAotu6J0XeJmGZcyd8HsF0BCASonZsL+
oESijO0CZPRyT1iRFt1pndsh4dXqEYYcH+C8TGCcJ7M2r0LJZ2pwZqKv7MFsxLEzLJUVngm3jZTB
KE111M/mqBvNgXMeBpwRKWZMbdmo7QvsSWZ3SEurbq/oqDvaBd9tpM5HsyxgtIHlZHemKRzAW03o
aIy2HWUQikCZPZThL6KWouFhgnlQbkDzYu9FAG5o94UzJIJowaxqYppLQptmKluRiSzrp0u+DSCY
IqFuktubUDY6wbyAh8Kvi95a1xCTmxY3izK/jvqgssuwDU15Jqg5NmeQSCHf5CsckYmMyliBVGsb
Gcsc6Z/prUWWY16IPg7grPZpd0+MSqphehFVjz7TNqpDFLXBvLH5YKLP4KBkw4KUFWiFZUzjTJYu
4e8q6lC8ZKEUsGQ6Gnt3Yd7ipHfcgB6A0ZII3kDv42iRa8AW3LkKAgyFY/4pGGpBzBvNikcid6Nm
h9R6KjYCfN2nljALJHz2kgLMd9chqcdWKbD9tTWc19EusisLApMGftu2VymuRP8LQzX9hPp1YTGl
cxf3G3K9KF22WTCf1RqyyTPErHQUyhgRbOKW43zA8IBoV7e7+ndr29V3OorUdF03UVdDPVdXIF3q
dWjoOl21nII3SnQ32S9psMDbYI+sH2IbZDX7WysRJIozqewUPahwF/WZnRFLWA1ztFvmbnjUqEk8
Ic5z0iutEbW9S4iEwzmVuJiHUFhgYxvsEfE8lZNAInE09fNxLlFmo99bibZpDhKbcpCGIwi9Mh2D
ziXsaPVlWrHnACG/iGU9xxsy18YHALecbaaGJgDUh6pxUb2rjll1yEKoJw64re2MjvIcsdaqp15Q
MWEGxrwJ7K8dd2FSWQ9TFYUakgSKPrXvKANM9FTSD9nrbdYtd3bdRvYWPYs8G/rYLs8ZUKDja3ey
l23TjPZnR6+rmDAvPXqyg4z6gUZH7VxkQeF4VQM/byeramg+gRluzkMZ3GX1Am4dgDz0DeDEM4eQ
uXjM+7b6MmocEP1psGnFb2wBIPWqtkLGGMwlY/4603yKcD7EgbYPWiGuYcJMlInrxEiusyhdSvQH
MzM/m4/olplE/pAlEvI9Vtj4t8Vb5oHmiRTfh06YPWEQrous3U5KsoY0NxJkdWNxOSvUUNf7olML
c5CbMy0qs0b80tl5XWm3Ew227ikuUPljIiUSJdmOurtcBQ1Nvaiews+1pL+DOc/QfwXYB/NtvNZv
MY7UeY/aMVV3YpAUl4OxAessnKj5Yo+G/tSYPd4FGiGK96rL5VdGB4Fp1spzoMdtRuUgUoV6TCdk
OsRLRFQEXEfKCx24I2+4nSE9auxiRl/AFzxYOQ9iYyNHJ+UakeFVFBptxHurdOqsnUF9olzNFeRL
sE/UlsqINyPl0tAvhjZmOsaGD7qH7vlPMJSq2wR61D2il+7O1/r3vbaqI4zInum2kzufMMuVw1Vc
WlSvGYpss0w3tAsfHzDe2IIV9tAmev5nsKzosqWI9qdFR/8dLSbI1HmQ1pmd6Qj0GnqJNbD5sBGH
jkDO32M/AN2crDr4psdj+ydCqhDc100iU1a2Kp98d0gj8WPKRD58KW38vbD0I8jvZyJuDN3TMs4K
cvvisPKOwua1jVpJGAaSIwryLo7a4tnn/VI84Q61FWvc1CbCSJnzJhDe+8j829tYpZQk25ossr97
TVOBxHOFRK3h6py6X3enBCemwWnRmivy6i9MWTlnS6oRgIYOmXb00P5NeQqVJI5gK7VhvSD6r9fX
A4SasCigui7n8Ba517LlGfc+vSTXD7Vu9LoJN5LAruBL9ojXHz/hY3kKV1cuKawAkmA80Y17ffUl
BcwTGSm75xKCtWtT659E8fTxRZD2vRKncH4DxSc4aBJIscphXl8k6SroMkzmlJBMAKwz3QnmYLIT
wnQoH//JtWyK9SBlUMMc6W0CI2nDBjbwpmfT5XWhlt/T5cQ22SQUkz6+lvFmfHJjqJRMhzMvdRF9
vfEXpRDNqMFSTpXNmYbZx55Vwb4VBu2+qetum3fZ6FfsulcuYH2ucun8xH+GMVHWbDgrKoCsO+b9
NNXdY5UV8/miVUQJffwj375hfiNaSHslISm+qNe/cQhDSe43Dz8pndLvhzjbm1oS7J6v8v8rLP+L
cseLB/6mwvK1iLvfT//1383jz//y87h57H63L7EVz3/9L6Gr/S+sgijseAsGK+IqZ/13wcUy/oVK
jW+RRBa1lj0YSP9TcLH/pa+7LIc4YWz4a8bY/1ArqMXYhIbBT3GfI2DJf/2/ELoyC0mCdcAx2Upf
KRivx4nt5ljFBVswfgvUGixXhzgo7BOj8ViMt14FNS+fC1OCYxhHU4Ejx1hWDVmrqD3Z7ZejfCAT
vdxHnR5fGgonfj3YJDMQBPItG5PyBGnteCZap1pmOcNQqEHgchxdPltiogjs2fRGqeu+lrN1rTAW
e7KpnBN3eqzI+/elVqXq+tWBdXv9PGWWRYLDiAnuzN1h9Pky2tjy8gS1+6LaeMN5ApOaiH+8GH3v
LJnHn/vzZVHIKl4iD1oeLSfNgIUmy4kzH6MEaVTgajtODMO/iTTUT6G9vHOV44lvvYqFAJtZHVEl
ipDXN5fS+F2cAN2ZrkGdnKeseNC4LuD83LzU07T/9fFdPY+Ll8VALsj3QgSUxV5AUWh8fUF3TeDs
RwVmuBtAU1hdftASi5CaJRAlRIeMRu/WTnO164Ww/4xLTuhYiU+nMKqvJ37L+gjf/haTKqfNEc86
HkRtPJMlGIWmB3IVNQf2x3mKr4Oc3HJEb1vJAWhbBi0HrNI4sOhuetajhzAZyW3VqYN//HPeGdI8
mf/8GvH6yaCx1GPX1CTCBJF7i9U+6lA6znXqWNGJIf3O2KL7CagQoSkbpON1vDPTDsFJs349rXuY
6vRzVrXiRJzuu/fDU+GwxpSIuP/1/WQ09DBY4QhlA2oj/aCpOakk2qdLUJ0YxacudTSoELg4E4UQ
6ekqirahikiW7qurLiQo+uOX9O6TcyWPjemVTd46Lb7YKGA6WcyWGcmrprbBG03e4Ch7528PBRoy
fB3Ma6iN2cW+vkqaDB1EPqf0rICyXoG58DCA1we7Cdn94xt6++gcx2Two95SJqkH6w2/uKGI1xQU
1Fg8NBrdN3IotP3i5OIb5+7mBMHx7bMj83hVTsPHJMrteK7p+jKpUUVU3jyq6mzVrW7srDkFT1uH
1euP+pm/KcTz0sDa8PqGZrpauiwN1Llw1n7brUwu28V2qWy0OuZs2/gJvyTY/92n+Pqi60zz4in2
k6pzFYyVh5zV+ebge93aWK8oe2aufWKwv32M66sy6N5hoBDP25KX1yprmvRWY7e8sVVaQd7PeW12
wQmi5NuFAWoQnQVGH42gN+cJCIEg/war9QpDM/ayrdSeQqCJ+TDnMRqadcI4885rwxXCAVEoRZzO
8eCwsgmUcgM4fiFEhNL5QtMkUFN1Mbnsp+vE7n03wMT8t9+bzYzLQwQWxsHtaOJQZRRKyha9lwIi
IxYJfg4ZAB0mc6M5cYPvPFDsJSvjDCEcpd2jA1pE32sKJ6JzFr1H+2M1/WeyERwEnVO9I3/EmU7c
2ztLLassYfHraUHwIo9uDqZ5O1HbhfSjJ9TQWnK/WeRqIB4oYrAFYg4FGwFW/7FS5koN6Pru1jXG
+hbKvzOcmGjWqx19l+x7160asnJUXkczZ9yhlsqzrvGsTBJQMnVAL32j62jskJhXA+ueQWLME0qz
LeblxDzxON4ZYMzLDGY8PjwQ62heGIpWGGPE9XsXeIssNJpAY9uh0jcekdZFB3gU3Yl7fjO52hwD
FJYz5j1kM+zrX00LgF+NpYPG6Ak06X47xORPl46GVbr4/fFAfvuyuRQzOX1B7o2J/OhSNKNCpOF5
743IsTIvV7RK8P24h8bupO6N9WiezWWQ+Gj/TLycQaQOzmj2mDXHOvY+/jXv3DcRzKsNDufUW6fO
WGRL1wut9bocZpfSVH1nZUb0pbbK5MSi8uazsnETcuDh4LQOc3E08y6FMwealdPk1Euig+KE6HIt
nL4So4vaZ+6d7x/f2pvZl+vh6xNrqYAdszr6jG1tICQjYMZoCNX7lU6LsXNJrD18fJVnL9Orr4XL
YM1DzrtSEJ+b/S8neRpgQbxYI7dVpcGF0WK22pRpiTZOi4Vxjg+98dOJQkgyyWiHcDPxVTrF52Pl
dDdE99E5nPrQvES0FPsf/7b3ngAlEgxsUDpcuOKvB7VNeK9Gv5EPWZf6+SDltFtKbNUfX2Udr0cP
gIl53QJxCRttzeurxD3pEZkFZHpO4yrCur6kl/GShnBc6l6cSU1PrqgaTsTkUeO2YtfVTgziN/L2
tfLEER63G9VtinpHMwbtjtQog6H1QlguPoUq+jVBUW5HenKgWeqOFm0E2zF0JgU0Sro37UhIipO2
qScABNL/s5ITy/K7j8UymD5Xk5h7PKOEAg92SogSzH9Uk76JIj1nP6V3il5/lAKvbad9EADIEzg3
fOSsWnBiUnszkfJYbJZqzqU2O8dnOPKLvU6TOZQ61To0YcRdVzyNjZ3O6aHHu/dnQUTOGF2ME5/5
sxjp9XjAfwcKlMOERF0g1l/14qo2gleUuNnoBQreU/OpKLsrJ9Aw5SMjlNrWMO2DtENAB/NFQpZS
kR6kekLX7rW0kSwI/2AoT9Rc3z4JCdafGgt0fcU5+uhLiFyDhm5jz57VyP4SHb741FZGfbOYbCHQ
2zYwa1T18+MP4+2Ex5BES8Negpx7xDuvHwS6jbF37FL3ilYlF/OftPXNCdoeS1v+d5dMxDooWdAA
4Yw1mexeXyofzaKn7bp4VhI3tzJPel8WRfGZRr21D7LYuVwkcYUf39/bEb5elCoZJQ/WD7ne/4sX
bZioQmqHh0qccudFAkZXCDFjjxXOQrJSOPE+0E1dEurTz586US0n5t63ixfXhS8PB5uDq31coQgr
26LJEy/4afoAIuIYXgSqbH+MRByeuNTbqZSgAHYkiO/WJ3xcRKuSat2PLTMKfyt4yosg/obG5cfH
D/Tt/VCup7rD52fhN3WP3mI19mEYkvDsjXrffK4Nq/I1QmN/pQ3w148v9XZscilOAUAAKLuxy3v9
7sY5aiYDoRRwmiY72K1ZoZ83yBWs2kxuo3gmK+/jK759gusKiZ1xpXcLRx1fkfsqex20OMJrfS+b
WrsS42CdmPLev8rzcctUKOePFqNRh1Aiq4wPXUsnz0gsPOpJnu7+wb2wP3Ztg5KUeNZrvhj5CyV9
opggW2WkHu4QZ9kXfRJOJ8bcO+/IYPVYEfZrUea4r4JzAKSGctgoCoyFNFrtQ64FNSmgsEUNxJsn
nt07ww91CtM26r+1NH60YZrSHhetxfVy6LPnMtE0oiRNgFibfJpOLY/v3RxJJfRJdIfttnM01mnE
U3XG5rlq/CIvifSzRA//YOS6YfQUJ0b7O6OCcxUniXWmWtem16PdCJ0GD4HTeXVTQ3B2O3PbQWrZ
fzwq3nl+67dEBLwAq2HpR8+v7AdKlBpk2sQMf+ewZdnsSDJRVXn2Ty5EB4LzKQXa40Gu9TBVjEr2
HubP4q4ei5BmfUhy/NL//RmJ0QBuYV3HbUqErx+c5uRD7ARgOXXXqG5kaUlfWwHIUzXJE+/oGevx
et+w1rb/cy3x+loE/CD2Vxy760qFl0NTIdeSilBCwuaM4FZ2LVGtWAGNdgsNcCnYRlVTd1ajbGg9
ObfApVQgMbZ1gDUh0OKtWjmeg0OEZoEwHiVGUf3GQSfIZ4ZVo7x8KVPlffxuntu3x7chbDZbjDd6
OvrxI2uQ2Q1aOXjWHOp+FMn2qsc/+Z2A4YaMiNzFxE9OM7azRbuE+BvsZ9Aj/2Aorg8TtIlD9Uwd
7Xf6mQMtKtWBDFk8OKFgn1vpdn9G+cg6cal3PuR1n8dOx1lnduto1M9EpKDbhRNQZ3V6hbrRDIgb
0KpLwCnjpqLxap+Yp969Ii0Fa4V9MGCOBopVED80pB2yN8omh1jaPYTakLyhsA+MK5lW0c3H7/Sd
6cNko0J/h00S/brj6WNBV2xChfEifNee44LvDJHznRg579zW6vXilT1vAtz1/79YVLrMDOZhNPFu
JvhHkxEoQk0Ewn7R4waK/NKfuN57I9UkPsSi/MqRyDre0+SJSGyBMd4L5xEm6Fz3uwUq625IEuL6
6kx7JOgEZqlDC/E2blz3p9OzCfoH3z17OIqXrASUnaz16b+4b6TLdibDefJQtBl+k6YrgI0pYAtq
vL+czCyCd+8MFzOK0y0SbRtvJ9DzUcN0bZCoeoM+RqcCOSMUJeJnh8It2s5DWOIh5VOEVUufak18
+T/sncmO3Mi2ZX+l8MbFBxp7G9TEnd5H3ymkCRGSUuxbI2kkv76W3wTqKfxGKfCypnUHAi6EFJ2N
defsvfYny/MH0/25H2VyqiDdAFbO+989c34x8xpDaBPM+NoqLGF7FGDirqq0/vHf/wL54hnS0ma7
G1x88njfSPoqS55RQrIdnjTkxhOg339wFQYzbYbA9Og2vr8jbZDubjUV6mbRRPtCZfWxkXhx/3yV
Dw6I1AuA6rAJhJOBFub9ZeYqQa5q8aGLMvZ+6gJv+LpcErmx8siTB5xqkthuCrvPc1SiA2W2NW9G
fDsHvBO/0A+Xe5cdyRbja3znOiPo7Zkqx34imfrlz7/1vAu5mMzZe5FcdB7gYG0uxuRESDGeKZ47
RY4FF15aXuEKyNbxEqFvLizAkKJxvv/5oh9+WD6NV5NaJLKa89//NiAg17hjLWvCq/r8Swcob22a
rUZUupSbP1/pPLT+7fZ+u9LF7YFvAztXcyVyDju0bFlxnSyF/qQS8vH9YD6nbY1J5XJFHHovjijF
TWEN92HVxQNB1qQAMDItSVjNP7glMpEofdApxjXz/uFleTS0uPMR3etcbPGHYFhQZvPJLX304M51
Uygs53L95e6VQBAWDFdNKK81wrE5QVTZTPMnC91HD+73q1yMxxzVXSvshg+Bc9zjUMM86ad6fnGa
SH+mWfqgLE0J7Vyi5aOTPLuLB6eFM5tZjPitmgcdxg4ab0L7FCjkuAy+6E6KIwrN7nVqzOLZygn6
jvohPTnlHHifzRDnPdLld0nnjO+flDLU0Bff5eixjTccLKSzJQpmeoLL8ax+mYTf7RKv+jXaaVgN
aXxMezA/3tmvMwfpJ0//w3dMsYgQQzbavn9xQslQcJrTMukQN3yzd0foI3Wryk9WEXGeui/vlb6W
8M6bNariF8/db5yg9mseuUKNelrKOL/P2bvesNaqgJhLr4dNEfsbTE0VWrYeQzFRO1B9Rfs2j5SE
PhlAH310v/+ei/2r0xAj40yahLgoWFZDxwOgn0EqsOX9k7GKnM93KdFbiBwunnCesy2hFcJCQJL7
SkcOuWNNHn8yyZ1HyeUDPgPJOPdx2sT7/H5G6AaYSi7k6DBjzw6adylz5wzZtK17x8zLKhyhNV+R
w0ulyo4AP/yD74g+z5lExgaSpeT99enZxv4Sw+SoE1ke2zHr8D2X3cOf570PauCMFGRW7KX4n/Nv
zLU2yQfCCKaws+fkrYB5k4aIvY2neZQuOeYgTdZTNqobYqOSH24usTrFI+KYw9Lj6QDKEpjUMxaa
xn/+ZR+toWdaH1oCzItI0N7ff5u3JohbU1PGMO19GZPvbureBwkXlHsQriBZndJ9+vNFzzPE5Us/
7ygddBKcEy57iHEMjCovmc3musANk6i7wYAQO3juV9EbL3++2Eczhc8zpwHBfpqgufd3aNW4lMyZ
gUKr2IJsFoDqzdzhH6w5KPkgVfIho287D9zftgWjyF2/THmO9uRt4r4q75Z+7B7/fCsfDRbfQ4lN
vwAu4dlr+vtFUmcmh8ikM1D4tnqJeiluymBRx4pU6m+R4chNFtlqJU0tPrm9j96Yj35BntmitGDP
D/m326M1N2Y16qDQjqFrJ2mXHDEmCBgiXo4lgMjI/PnP9/rha6N15FGMRGPlXsx0bW0NI79oCrWW
QGbs3AmNEdzen6/y0XzKHaGhcyl0UQB9f19pgl9Ep2AYoqgUN7aa5JEmTH8Ajz59MtN89PICFE9I
WikOIS19fykIP57hinwOYVfrmxz+zHMEjW4/dbGxKXntB6h6+rWyIvsfPEqKrbiakcVJnE7vr9yY
vqI3ChK6tKf0BRuivSZ51fmki/PRC6OaQSWKM5DPsfP9VZYCoMdYYKjs1DkYSGpgOdqqwbH8+ZV9
fB10vz66GpLtLj7FhuW38hpOpIuEzy21nHceeL/wz1f5aF6kXckWEu0OD+3imbVg+EXnTFPoEnd9
jQepSDZ6ADvQmbKDLT6T1RyZhf5E3fLhsR9TG3BTVl6a/hdfSQPjtjcFu0o9OCaGyqr176J+Vs9M
jt6ehPbxoBB/7pYaLhB0tequWNpvf773D3eb59xMKirUcCitvH+VziJULSZGRaEja1sIOe5Gz2ze
MhWl5LNWzk/TWuyvnBAU5gzV4xfLerJPCsgLf/4pH73s33/JxYyXVVjoctyuoeM1BHlVibUFd9R+
0iT/4CoAeFkbqBZQ1L/cBLhN78TYAdlYL5h64HHaS7GCYiU+ebsfXIfdKvtmKvnsBy5bvk0pLFKG
ehG6iSqvpqwedx19nU+e2QefLu1dvB5nYRtNsYulqDKrtnPtRIROYHRMmt78oyQZYdehzKH9F7vJ
CthUvPvzm5J8ExdrOp+rQyEOZ5JLJ/f9N5NZSVsBPBahbhPrfsj9ZCstMa1ziB3rIZq745KRpmZG
ybxe8qYxP7nrD2ZyULbUG5Gzn8VCF3dNrAtO9DgWoRSDeVdyBNr4VTc/+tr49ec7/fBKlMPYLNL7
4YN5f6eBFEtcBAtiIBXMp9YZ2g22IePRtPvP1owPPhg0MgFLE4tggF7x/aXwLjcaCoMICWouV5Pv
aejxyWcEk49eHWc2pBX4ngCfXby6AN5h17mOCOPWR8MkPZWcvfWpvfWgLvQkr9AAOluZtpEl8NXH
FdGDn8zqHyh12Dz99iPOP/K3HYaXY/vsZYp9HpDhrxxe2+3oEAO6pDIaQfo41c4eyP8hylHhGAgm
sZOR57xADjoFUb+p0wB6jhOrH39+2x++AmmeJXfsgDkHvf9duhrJ06RGGxI12KKrm4vQnz3rk9v/
WwXzfvyw+UaIwjGEjjknoffXMf2BoD0VDygxFl/v/XlpXxebwEOxfLXnap0XQZfvsOLRHqsAGzzV
fgMGT4lEIgIeouomNuinrPs6so19t4jefRrSzohvmZKq62lYYs2BEcMZMANOE8e2lOAW5gAU6iG2
razZpl3nxyG4irTZEr0hv0VTA2mq7KKamAGCYk55lEzzflmGmTN9r6z4qkySGeUhIIMJ/OBMXHDZ
GXNOzBWCKp5UjKsl7Sb0I2bGaToUVqyQuCj8fVNHEPZGaHKLV6Jy4PfKOYqvZrdZnnW9ZBTVqoXr
T0ErsxVGWR1vAt1F/THXc9OvUxwWxLkmOSBcoWuC0SztUy7Dz6lBZQxRaWEbzuuvHcAUa1+5dlpt
laCqtk5AH/mbbkRrg31fYWksxEwSa431/pyUpG1vN+rM32W+IYsjcexq3ufoLSG21XSrTspWRRwi
34nJ7oN4+Yjr1iKCa+q1gY1UpnpdUwjP1zXYvfzZho7mPueBWu4tmCEdpfFpsUl9MY0WW3dKwYi9
IR5cEuXTLxa1BrxANrnhNdyJV9dVNhERfndsZlT/5LCmTb0udGI/4pPEkOpGc2scjZFN00qqYdk3
TuQKwLUz4WR0wQkDd2M7G08YKTHZEeahHjDSO30ogpxqdUwCrrEjITfP1mUUAWz2fMzdTrRY006B
qPtixWUGttHN7Zs0nonRwructETFJxnZjb2lrLU3JUV71eIosrYlqv4yjOyhPUmom/C1kmJJQjlA
M1iLaPTb/RiYzXBr+ZXxEjXj+NrNQAOI7KFpcAJS6X2f+WLfvKDSt6QHNqegXEq6z6a2Vhx3TI9Q
jEw/Af+VNZ79Th/9OsDggcSGBCwBTq2XjNYSqtQcxMGN2Stp7HUq4+nrEAAnXWWzZZPP2PejwZ9F
iZd4NO1fU+UYycowz4APozN+kYijnRXOmkxvQffyxZLUPj8wYxJ3DS2r/OKWVWGsqphayZp6YPIt
y5qAaLW0/KtWXXqnQSFmtxFQhS952mY9ihsQP7CRk8QMAxgWHV9MiVC3lL3drnWsCnUo/VmdIW9z
+gXAcJcjlACPeDdZi5GHwUADiOibtIPHmdTY+MGzwLPxm/EbKVEEI7R9UOYbH/DIl8Qo9LgTlhdZ
a7pI9m2eTHAxwV0m2wQ5jbHpC7mcCREzg3KsShzjTi4bEh5I+IZsaSzyNifGJlgZoJPXKc4kIGm8
tAL22yx+dpx3bippj9/jzjRIT9Vumq7cIHe+EMjIUAz8BjAdvMs0DyckKN0GqZQIDtLIyaxMZcCu
rpKGR+qfWtI7i7EcrzGF18MaTD3Z4oBAKyJps6I6SCd1nFUK7pRuVDc0lKw9qz8jP0BoAaTLCnU/
gD3ywylJBwevdl41ITSDMbv2LAOKbLp00gMBkJBvY8gR1FsLDhPMeOZVr5Y2lVwNY1mDI5YdoxN8
RADpThFXuYc+ABantdLhzIhmUqD5HfXouqRd3U9T4D4aiW4tEnSXDjajxmK/Ip0h1SGwAUBBERJc
wGpnAfIKkb5xL1ysqLvJ62ayhNvIW47lqCqRhSUeXSS/g6v8EsDRZBCM+B2VXDUZ96ahF5INe9NO
jeK5nvIAYAO8RYvO2v8kgT6xAkRSAFLT6ubMLnt0mYqeXKszqKa1Um3gohTHrC1AYZAhwcRitOuu
9a3nOREZfw2I8dmH78AXVdRG9clG8d9qYQFSDxpLmAWoz6Ofsd+vdDHaxrGapEOGYfzI4yLMWoAF
yTsYq/VIGilI/jNPJf/JqpTDayWfqUaPu5IOk00zqOd/rfD/36r7H2TH/LbZ+b9ZdYk7in/W5TuT
7vk//NukK4icwf+AShJ1GB3O88b6b5OuEfwnxi3og5ySKQxZbHz/j0vXM/8TtbHFYYc9HeVdh52r
qoc++V//4Uj+ijIZ/R/v7Jb6b0XL/0uX/l/bJmoZZ4PX2UGMw/IciXNRwFnKqHYCWO3rbfZYXjer
m/X+dH8Kf8lwrz85YbC158t8fzH4HsI1+eXnQ0ZwccZYcti0AijmWlo+CeJn04cfbPVcKNpljSGN
3ZwX8sSmS9WkCibiRZRtug2MxjkUZuSnN4uOg1/Exopfk6rqo5F68WEmdH07AdB8gqvbbCZVF93j
sizTzq/a5s40Au/kzZbzWum229WSzPiV22NiXdcuEQTp1KffPJGRfaobw/ti90UVsa5UlrmysNKf
tR85LvqWJBp752nDedR5NjCny6omI2fJerjo/jRFYWyPzXiQcJnFtiSE/tUaAiaNurdGmIXFfKbx
R6X8q8GJqPd97ML7Qi4DSFnCf592HQ4Zfz0rOinrTihNaPDYNu02bksSGA3fGYMHSyaYfSNqbtOB
DHCf7LVRlfnR9I2CxzfEkI+oU+2qkmiU5wiOigq9oo33vfRmLiGn8mtSL8WtbpFrrNDSGOO+Coia
WCw8DPT7DdIGymYer0s3iCClcFrL10WJM2pXon/ZAKLF3UjUHvucuiWhEEu5X6ynaPSsrTs6oE9l
4cw/+8UkcaBovNndNSMZpXfkMor+AA2Y0rVT+ZIQO2MuHmstvVvLamiETVWdX1uzAbnaTciP21qt
BC/lpU71FdoIua+dbP6FMsfwoNRsfyfMxgvuC8mucNtjUc7WrlL9xllMi1pHYepq1edJc+sTGDY8
LfXEqgg3rGo30i+lOvRNb343xTDvOFqD3HbnLLZJFst8feqyLviaOLGfr7MI4qy5qDne29R9nhdC
0ds1WXL9/agbXAhD7aVPsvc74ESWUf3QjUvgauK1rzW6+GvHL9I9aBz/NBh5CUU5Hn0fRtXI4piY
3nKgTWM85VKVD3IaW2SRc+qHdpm05APGhAGm5FI+QozvtlEL1GPTzzUofqXj/KUWXXvX1TZMhkhq
tQc/et6Xs+PKMLCN0ZtbptMPtsKQeSV76N1Q1yQ92H5XjmE2SQ9yeOa3ybotRbT+G+6zZPneywz7
pRUDVOUCpPtfXeQqZ90QNE9UfF0u8BC1/xYnrrWsbRHVyGjcZtfRr2g3IvH921ZWFv2Q3ASnDciU
WNXBjH1YNWVBUONAP+oNnilBtUlmVNtOT/raQ3R/l3tDxW7RTSCGdSKtrgPlApAvZjX0K3o5jXug
tVJcG1M+m9uKYfvdmwX5jnk5iuaTo+XFAfZccKZbhjya7qWHkuhiuS0FmyynB2ZTkMdrmnuvi/e/
rRp3f0+A/6Mayrs6rXrFDP5uWvT/vgISfvRXLm3qy4qsUnnbDTlXaLtVt2BwjLP/xytcTLyyGbRd
NlyhbNcp9wCF959cAVWgz7DCO3mp0aeko/hcODQNEAVdZ9+i7frzU7qQUKLdxe0TcMQXeAHYAV2K
H+IGwrKdRXwHfe1M18nQmI+Lon2fxo4hTmbXNhV3hsXCyjmxw1CKNlbjF9cCIlUbBjZK5m07DeWX
qaU6vlY065bXToxmuW8RUYpd5KYmAfd4espQENX9WZXiXPT+r/WPO+DroRF89hyjQsKGyN//VqMh
Z3ZqvRaynVzEldn/JLvq6NQmaSHOJx/t+YVeXon8A9emb8dG4dK2ZDhQo8zCEFQqm6co6LITuPP7
KimX8M9v5eML2bSAaIEgo734siANeWVKWXnlDF4IzmRt6/oFPPTrny/z708OO+G5uINgCBP/5SCc
vIIgBjETEOoVoT2C2Siq4CtZGntD559c61wUfP/sziQRutn8cbYqXAz4MwnKMSGZrYZgAvW3bTMy
i5tlbalT4m//fF8XrYLzJ0HbnoIVzguKrhze3n8SuVcpJ5gSZzWV9rrwXkw7ZI2QRg3b/c0fH7r4
GJRXtvpMNC5o0P/7fQbcIHpSCw/hv2EntNN00Bs7mwOZOzz5Ysy81dzJgtNCMMS3lZaTva7nwv9p
FUZxpCm7PNgAGDe9mlondLokrfcs9OltVlOsX+dEvuGQqyPiATx3MF4bXRa70W3Mcg25pDplYgD/
LlE6rlyg2U8RFNmv0aIolAVelq5UAK0NyH8bpaHwiqFdGeUQAyOzPT2HTtx0xjqj+XOVNUt/qAN2
d6vW0+P3otGVt/VjSz97DS44TmOCDHZXBQ/uUGr1EPc+caFx6ywTmNXItE9xo00Ckpv0rsgjZDaG
HbXDWnvGcjQb+n0rO5XpA0D5v1gf4hm4WzUQSzVJuC7ENjVLiOpDPGrlpdZpCDDQHOUUt4/tookX
nRq3286NoX6SQ9/fuVVSH0orqfYkVxQbp4dfucKfQp9PNaPVQerz7Gvb0WpkDaZ0sE6gLpjU7AiU
CnvcE+Z2giXwPePESlD5sDRsPJF5T7fN0qqwgZ1ZXpMMP77BRq9PbdzaYdK25r20SaUVnVWTz+F4
V8ESJWs6Gqmzjsshy0LbNetbS9ZjuR3H3hwe46nw01UG/vdsp1P1dK2oqpKN66mRzrWIFAknmerz
YaeshJTCMvfJHLOzWj82lU/EqUqD/KtcJCfkOt+7NWnbSdDZ92wM5aOumMN3Io62RZn4a5PEKD47
238xSDW4MhAjYZCLhvgKFOI52DqYrK1CkBZOQTQehzqey5XZxYTSOE2G6J1RQ4hX7k2gzpk+rgYJ
AWxlWYnvXvWxLnZL4BkvjbUAVpFQKzajlw0OX7XXJXdsHoDsKiIUtl7mNdmqT+vueujHZaMMA/Fe
b3fpwWqipH4Y+tlstlM0QxQueZS3Mgnag44ki0dVzXp+AqC82DvNP0d+TyJKBCurosXT+dQ7abEZ
rHg5dX3lhZNq9Lx3Vc23DKOYuGRKNRJyZ5HqrepNvzi2ekyynUvyXQFIOcX9cavzWGU/qLB5YhNN
UW/sZ1cW+hFlSvamakPWJ5t03ENRLRVlIsIDvDMg133y8qpLr3q7gsQv07l0w9brsm/t0mdNHzqD
klE4sqrvHM5k07rP+sIuV6LzjUNFnXAIa/aXX6pcds42tdAz2RHBHuRryMfEwXzkzs6oVoge+jdC
65OtY9AmM2bdETElPbbPTvMLyzvByyaVzTQzgn1G5ektaE1NUi5Go9U0EVATCqeQgDVT2mwrfLfE
hc2BAYs/w9JQgXvwKcgOyc96kMEDBKLUIKa9Wr50tk1itd8Uy5tMMqsm1tmstj7uq6PClRczdIW3
HVXUv8LGDt7muRWQcafBBiTZ93ekDvA7COGBet+RGpx6VJbefJXYYlep1NgMsUEUUOVEUxE2Frkr
GyS7CTHWTHLjLl8KdeUs85e6apK3siurK0z2y48s9aJgp0vqq6Adg3ZeO2ViUqwyLELqiJlLn+e0
i23o10a3c0sQ/PhQHCfdmAXARd23QZg3tpYPIBs7b2fKhjAE4kEn6zbxU4JzEE+mc5i7Xb9cuU5q
WqvWiGdzXbqwOPZG2i3niIBquueEqdvrjvrf8FIOsG4rynqFQ6uqT2kpmED9k9XAFL1FUk74TDpZ
0xO/uwqxuuk3M5vG5mvPaWk9lJQP15WnE2/bj9lsnGyi45x9YrAZW3VlNu6qVugdoRM4M3w/q396
gKMh+WdWdyzbztDrYTaWjV+QqrIaTWU8JKZfxltTVunzEhELVQ2Tu5mBhx8lKK04rPENhqiO5peg
gRJ1JVRqXhtnjPBT25m5tU7TqrrrjSzZDcSRfkdlAJ52kA1VUY+gN3uDIz+wnwss6HR+4uYElbnz
9yRIBOLQRkJjYa9nIk5QzxFF8sjZL1uOhZmm9dbvF8u583tHla991GoQGSmI3nt0N2SXl4NJFGRZ
i29wvEUVBqnbOnea/eNVSz7sPSewxdkD9bOivaXjJIxHK74RTuU9VM1gOesFIYa1DqjoR2SE9waL
HXxuj7p9x3u98Z0BcDeFgymATEv2y37S7Wy99HndcNDy9HTyuzHe16qR8fU8ChvjcTR2pM4b9SN9
QNkwcvq0OMXugL42MGt5B4vakpvJmsvmSIGfCjVKkZmksD4eSjrNnWrVKjJklq7j2Su2GfFqHeMb
B+7JcBfSIDPqFw+jZLTsx9yzvD1rQ7d3KbyUN52sCQY0qZuXsZUAMaXooLeRGPv9okX5Jab4+row
Afjb2Dn3kwziPkNm2/HQFp5glHiuOgd7JmIX43y965d09K/KJpnE2hnnWGzxxXQtdEtpPzj9UvFk
J71rFKMvJtjFJOwwSh/tXJkcCSJ742VWtFmgN84rCvTFzqcTQ7w4MWQCELVL7ddNXGYwfxH1Llmw
ZIFB9+1DZ45CXOWS5BC1woBfPTi1Ayk9H0YT+rJLYVdJ3vtKmR35d649xw8Gh5Rqq5vFeV6S5IFp
mlp0Yo5Du2+h8GaveU6s401pFNnaV0SdIwJzgqs0JmEurLuiG061xSlqiwGHIkFf2fzqxexmFlNU
/JRlMmMdzdl0HM0cPO3C1mrKab58M6aiYNwRUEhNB/xxsalsAuZWIp+cjQ2Wvv9uGK3YlHox4YrZ
jbmHJz7kVyWppO4+DWz6IqIjFJmdZyyNhto+8T13CUh1sjejN07yAFsEWPEX3YuUZYwGTnADJiUr
T90UyGqNW8tqVlNUxYcsMvknunFxXxfkdLQfgYbvRtQyOXNtl4t9rIjYOcTLkFdHQNdZGLREV22w
uOXxg8DsN4ZU+PJ2HSxlF5ZGFW9RGS3soJr5CTy5Gh9NmO0iTbNjELcI/KnNhDq2963pJjeJs+S7
CIHPFiRui6oY/jNZWXG5agfT4Q1P037CPrwBI9AtYR17wVV+Dq76RZ6Xv7JGRR2tTd2dKgyjYq3N
aTz5kSrH+7HUbb6JRiuX+8H1+5tEVubXsp2anIlkwNa8jPOpVES3roKeICmMfuY0bzVG5OJVUz9J
wOmX2CtUPYsrq1cdu97UGZHp9rV1LXPH0mAzZPE9Y3FlY2DI+FDldBdhb2jvNI3au8si+nnTTNfu
TedAOV+kSaPGUovMWNI8/2tEDA8NqmbZFLXWbCYMkzAmzDG4T6QiIJeclFVZKu9klSKg6BBk9UYi
OzPWbZYE1hasAWbpGfXQoUEmP2xrLInVEWdf9L20cjaDpVUZXzlGEWnhpM1sPPpVEvjUnKAirnj2
81ufRfn8ky5l1H4XXS3S7eCX+GLNIu3KRzdPmEL6lm7sABSbvRZl3LDOA1GG1PrwzNj1PKzUOCVQ
ZJX9NMwl54SyMefjTJHwgPgHjC/pgUZwxYoxkjMtiesG/tz+qpycHTSVzdWU5QeCiE/DUK5IXrSd
TSW9BKTHAjAln9t8ewYw7TOZRbdTahZPDYk9bOUVlSHiM0YGgDnZhBcuLjZNhpSc0eUzIS/EVcQR
x4188e+1lbUo9rDT3QRtVm04Zbg3g0nAZ+2Uw6+CcM5nhlywI6QwOCFCs7ZGoIxfImZkrZma54M2
ZaSPbpS05mmZGptd41zFPzynGXbtsjTG82Dn9nQmr9KMrDNRETIMg35LIhmCvhlH+PjS0B3lFCaz
gAymvth0rqEyopRJAu76PL8CSm2SPYSoQax7ZKK7qJui5ZBCGYwPhZGQlCsUOulSV+DDdEEf/2B4
2rcOXdbG1VVQeLW9cvloX9POr4o1GZGN3vTLUFdX+bDoU51Y9nxgWkwOHKqAgxXKNlMIxHr+wWqQ
IcZYSjsls8G0jnF7Pnel6LeFqvpk6xWjvz9bNda4Wzy1b7I40Q8BMcgUxzwru8PH035vfTVeQ0Z1
d5GfyzACfT+trDaP6ivCU/SrOaIeXvnVpEGDVoPXM23G/eRv4Otm7VVNFd0/9lGTlU99FVCe7Hmf
/qaF8f1qcyimXxyV48OEIPPemCL1DcUFGYwJEPVTnJj9aXQL520qLVJUYofQs+tFazNnGPdd8uBF
SIBZJh3SGOzBmE/GiAtx0zrmdANlu9orZ+z0+WwCAzxuPZeG7Nj9aKp0uDWMrqJ9LfL8uxM7wF3G
KOzdSjYQ60WUA4FMlq/YHTs/tPrOJp06RTQCTSn7kvXCGteA/0tyXqnRE/o00j4lXmTg34G/Tnat
RyouLsOWJUD5zZWdaU06s2Qf3yuXPYOkNQvvnP8L6n1LNHe/naeseGjg6G9wavmbAUzHOSrTDHbY
5+JvGdW1p2ZuRgYX8Vnrti/S+xpb0ksnOLJWi5nfutSiNsXkKXNF0SD6anWNT4FOtKcA2vdNstRc
ljy1FpRMoscv0mvSXwWYFfbkkySlwEnmG48cDocX1U07ZJfdHFYEetyS9WKdc/iEeiYbZD4mKknD
BQHhsmXIuTEBPTCiS+398JRlXOfU1rEnx2Z1z5a0/jqMwlFsvRQn2UWxAUJPEA9ME3Ezr8be5aRJ
U8g64OyEdU7q8hUZesUVXzRKvdrJYA4N7b1t1eJJO8VjVLFNcKlurDI7NeGxO4VQNO3b5RcTjThm
6G2dbeQl+jCzf4fDtVTVF0UjPtnxrzk3ZDMDdi+7c6YaWRc/AtPPN7pr64NefKHXVaNoimcdZ5EI
d8/XoC2NfT011KiMSRGJZiuDJQO22TJtfCehCS36WiHkyYIXw8jl1uIk+eolvVMfLGWQsp63XnVM
rYZA14K8E+SbXn5vEJr11eji8sFroaK6sKxOBc2aKwRENR+d8MVNHXjlfpzt/AFRkb8xaSitK7+o
CXhI5d7LJUlxAYf3leK8V4Ze7+lvw+CWYe9byttnE+8r5CMgUQgpR+5vGtOQO9ghAkXJxA9Yp20V
PbfeBDJdkCPrdZGg+zez/4YZd0pStexjmgSHbpJDtKqlDbNej+pYzs70JGnl3CdC0GHR7hR5m3PG
L3Is1yD5lzr841Bob7eM6pyM6I1ltW7TOd/XVkTFonZa8ncGBUZ9EHortMHC40MuI3QxGsY8LJNi
WDudOftrPUuyMGtFLv2qKsR0bxAQwDG57a6cYYTi19A+RLeZ7iBp6bUr5gYzDvZAgkShJL8UM1k+
u5z5Y14Jt4i3djNLmKjY39fo2serSsgOLkDfuX+BEq1R0DTVN7QN6z4NsodICXu8bpbBDc+b5+dg
zv3HcqjLgW2rP+Q/lkA2X2ZCHomOX4j2uONxMHymZpz9lZhqsvOGoODPpTRuxeJ5NP3OtUH2AVNg
7hyr9ud9mvXmfEUykPtWp45gMqYuGnY2B4ttmhqdXrF/tTYm+dISDWlLTAJuXtKrkpHlCB7GjzE6
wxMd784h0IfQkIaT1EoYerwaRoaOb5jWemRM3Smipv7yZipTRNNre91byfIqq8h5jdSsHyiCcZaU
mVudAkaXoFyphgD9R84ROhksmnELDZuNTpf0MZJLtu3s1N9IAddm29CXztAm8xFsOvpJNuqahCxe
IxX+lTvSRF0HdhffIykpnFVDJ57dL18eJtzVND6eQ0aaF+OKRl5W7hCamwdV0+TfYuxeDerKLIjW
kKXxs0c/t2AHnc2/osEzxMbAIAGwQSdb1KLLSROnSGcS7mqy11Wn3nyndHamXyO5Gep03s+94NJa
2fjxDXPs7i2jEbdTwYuTuTlsiLnAu1amCFBIpY9unBpa4qptUdwiOFWLe92k6omY7jc/6MZrLOLz
g0O849UyOwuzLJnj3dHdJfc5n99+jvqCwE6H/fiOWMLhdUlJcj6aPVbknVO39TU1+ZntIdTk1WTF
yQF8gVNxfmq9F86G+qj/N2fntRu3Fa3hFzoE2MstyemjLo1k3xC2ZbP3zqc/HxWcROIIGvgEjuMg
jjd3X3utv4A0g+PcD90WH7HmFbA2kBOw3KnbFSwNW0L3xzXJTrmTJ6kN6ZO4OzXEwT+THHtKLnee
jqu4UYIEe9TcItwWeZNdZWaeWduqirCPCYqh7WzCzvIqQOk+WhOyYU0ZTWP2ZM3uGi7IvuRmwMcy
t6tW4eBAkxTjr8gqO+NaUZJ8bXaNUYMr5G0B6EDrf8ptH4abpDbanRwktbXxiPV/oBejb4Kii38I
0JYK1+jRu/PAYItrHg9jvwlL64ZteRcHZA4CJMptDZCit7OqVtXWVh0mmZ0RJ1trg3joqogbjFR9
r7DcqPCrlyLsVKeqa4rgiZV6zxVPHsuRW7Mf7JwpO+kkYQ0qRVGt3CuYuLpeF6k7PeX712IvpJ5b
RSZhk9LJaPVgoNMjDpKoJAaVXq+uPH80X0lo/s7l9M4DRKXZ9WDKN6MW5tJ6ohSfrHzDSx6URm03
YSWHf7CwHcEs4XSTrEwhVe0MEZIktXGfTI9jFEcaWyHwJwBfWkadQs/HH35hok/As2c4qR54C9sz
4+ggKbhc2zioSMpOngqx3bST0HaO2YNrXKmp3sZ2q7ZNvEr8tIrWkYBL76qSkIx3GlHovEdoEchu
GSGMgjUFZvBNFAS9K9O3jNiuwyKuN3GWKEchbGS8j1N/tLaYZU/DdYBk2Wj7lYYlEgDz8JdEcrxz
YiENcZDMSs31VH80tso4AtoEp6L/AOKAs0pB5KS7lp+0myLPpvjOl0rzscDEvnNaVvaxNcDhk2n0
xXhn9TFQvUojyeLbaVDo0S1SdYLhkrPHII8DHDeRrC77H7jR9LJTKmX5oyNNN702PLSS2464d5dx
Bg7bDMBAY9eFLN8BvNRj14sz6VGYo92trypSvbVyxXOaJsuAbwvpTeXp9UM7U+ZOQilKv6cQ8cUh
kwYBC9YsJQc/KLh6inoQHRPGfT0olU4GWhLXxCbhlYoX67RJBL+6q3253fZACXhGVdZ003hieEtY
119nSt0FjiFhFwd71OB36YP3Cn9aBFsbgWTFUkrza7vKsEHdiDkybQdFywQ30GvvlMELclMvq8wj
sJkcz6CGLPx9C6EJ5DGL+JROGSEjxqUCoYHkp6cKW+ZxFeN8EaymDsM+QBLkT+1W8KMT8rE1bw2y
+ZmdJJ476Wp99BuPg9mIS4R6E5MKUD78oLHYWwH6KR+ESaiekrTQqKxxY/1W0yi6BaiKyRVnRQMn
xzRXia43vIPNOkgPOenCh2ac1B6H+liRj6HWWn+ShperLXqtNLmBV9f9RhGnMVxbmDRFdjAVaPD4
jZVshwzJRSdHQRit7Bir7Crr8k3sx+W3VBu1K68Vip1oNT1UBzHidp09373fVoFFUSqglRhZr/jE
jJZWSeiFJGQOBgJQjEAyMRcox0ji71rC18zphsgM7CzzIuUQB2nwHHlBUa3AVfI0EyvWMzVl64ms
4A0evY+epMVYK+oBXlXAYwtmMQdB0gwtD40iOqTB2GzrXDeAqdRjexgzEiFH0cMLaK1aYwlwuumb
YtdGWUbJgKm+Vpsy61ZZ20FZsry4k+0KaK1/EAEp5asUQ8WjinZotmbGQ/JnPCmSGzEDl1JkFIYw
+YsCj4+EcmIP2FVztudVsRWpGd6X86Xrw5YsbN0q4sox2d3fKfRJkVNnchXarFR1hU0Q6GRuFPmx
TqPspjMyIsGYvCNDxettPZAbjYGgJ9wLaPnxPOvDaoz2ktQZL1IshwehT+vxpsqbVrLxLCxlJwuk
vW9FfYisdV7icE494mcslRhdAoNP+ucCgzpiQAyQw01VKFy2VWjkq07wekp1ZG3uir6bDoEFev0u
ozxHz0xsnW8hFJh34NNxekyiMRfcNDOEp6kuxBvR93HDFFPSRlpcpuIqEyeRR52sywQ6lj5cpcVk
PCvinArHw0eXEUBM9CNryVsTR4lra2zabD80kvqTiJMRQpC5qLbUup5yAO3UcxKlwX0wrY1pI6cA
uN3I9yP5sSQUw7YaUhB+jwDUaK8VBofCka9TJdBx+9JNgeMaFzLhlGMJuY0MrlQ7DZPx5+wzfhUa
+Hd+j+m2LaehLDxQFE0orkAFm0jcGcpD35jCnHT0ajeWahICWlT10Vx76nZNavnxdvKLotr4tTY9
Rho0SJhzw/DU4LrqFqOvHEfS1XdU0aPvWVNWW1jeabUzMCaOt0GVgQIbNBkzJdYqFhWjUa1UBF5A
948lFo9FnE8uiQnrIRUJB66SRuiTe4geyPCkJhrBtteZ0rgGwoDfcFLVFonEzE9EohFD/yMAekl2
TY+2MfkyzkdHsUCY45BZ5z8LijjjE0K0UnBfe2ncs2R9Bc/JUSWlr5lV/9R1KM+53hBmT3U/WMTI
tUkWneq6AOw9JG2+njqsEu8arykofYVx/U3x/XRXiFOwVYNcgUQeJdMprBUV3OMQPwRaQV4JZqUH
XFzRMaIjzyGWdlSGeB6SjinEI4KRUngNjysQ7yGZsMIj1pZx0Liyd2k6SuE+osrMmzRg9EH5y+0P
4KLNtRT3JYCu2tLvQplz2OnLJr01faN+UHj2o3MqdEW4x722uIMwNrTHXkZYKYlz/5tOIFTjfemR
a4zEUOGBU48/ytgsDAeD1LBzfMzSYGFxbw8HYfLDFslUvG3dfGjDW8VPlGmHCGWZP5cg9q+TUEfV
IPPj5DkTQSDYolQ3j42mV4+jbsDqUPVCINkf5ntzKqsAUiuuFbaltLjEjhNvCCctY1zfCITTIwm9
5I5vF+D2qVKj/orHtjp0mVbdSjqBiayW06nAUB2fW6wQ3+T7pSnp9jppE5HppHKg2xoEHX8z6hqI
9FGBVpTZYMGN4T6KGiqfhljJd3jEyq+qWFgBRvEK9jcJoM5vITEguc8RXIRN6dHY1uyXXaVF7ZGa
m/FdKlrzoEDaJa1eiaVrgWmPN32FVzwPQfhkshqJd10ud5ik6WXCJhxhQdcJJ2zXciAZTdkG25Y3
MVXLtJa2cqvyyAozq4Fk1/vWSqM48YcrSwK4WlSm62lR8qNGc+8KaGFwCxoeVCHLCo12nfxfDp0K
JKSdAZht70u5lG/rsA3XYdoN16Ilyi9S1UhHfZC0VVnwR5VU7z0nC2stXYUlJcRE7os1+nUjq0TN
UrvrRb1bKZ0QmXtKP8MzmaJsTeQsTnYKLemATZ1/ZWiFcRJbZMiGSm6vEQ+1tqEfU+9MqEHzXpF8
EvgUxjJiUgr/r+wlb9UVtXUbVViZi4nHB/m6svZTSbxRQhQs7SJpTDflOHluRYJ7kaW5AtOI4n3j
BXL6x/OJ/Y5hD9Zx75vQAVwv4TzeEqSDgA36SNxB6E0fIqnuvysZFoc2idFZedm3KuU2CL0Ch2dd
yvZRo+rbASfIFvvGIWdFi0J6P4JvoJwZldFvUfamb3KtURnBvTKstqQrx6dyEhvxKqACyFioaeHt
eqUFcdtbofJbYRtukJz1KldpsJ2FxhMn90iqknUAyCLd9+QwiaTIutl1LHfZOhAoe2Imm8gOlrrm
UzpBRFvpXWuUqzoKAbl1kFVc/BWnbOdZPlaNaWsUwpqIoqichBrhNkv8KXkcw2nAYCjtjzJxHcSg
mFNunXOlHcD9tdImmdLsVjMJckYPcgqZV6n2ed6IHnHLPHFrryaoviHPafrfu6mU2SiVNhe3qCK4
ftr5kMRrwNJw9ZrupOeEWZY/1oPtlYI27Fp5Usk6myTS2OIlj0jEnV2DY1KA9aLLdkBJd0qabgWZ
fcN5Ed96gxGH+9hv4vsAB5gjqZXhgGTX9ES13UcqRJS8iPyh4m+pf/qPhRCyr/o2uvYlnSQ1QD2U
y1vi9GgNzYonLI969sXEgLWOQPTsDpNQ4uI4BNWvCjvj1NHzpvuuRRqHllcG6W2dN0gwxNS3UPqJ
snxlUpXI7ltavVfHLD14HGOoByv6TdsM1Z0UjmGE5Sqy0WOX1msLUXk0ZZu4c6a2QDlsDgvXUV6r
xiqQtXTbwt3UHdMQxXsKZyR+S/4sFPyg3e9GLpsOG1+9venLDnxjUlaKv640uE32QGYBpSpPj2WQ
F21+q0SqfAVPKFAOYOvyYafomGA62HrntwKuCRR3OrYKlf6Qt0ZZ3fiVqrE3+mwTEd8cJC+YfkBw
6h+qBiCljXF2f6ysdqpXRep7lqMZBFhrzMhN05aKpIPiJcgnncj7Gcj5SIZeUyg7qCVGCLkHg5xt
N1O2iiFeqVrcmYRoo7rv47CynpMB1/ZMm4bYDpgWZV2paTl7Rwjw8Yw2ouolJvFNBEXRWxMmSCa5
pQyH7pysO2SjPgrGB5AESfVC2FPVQM3KYKtBgv5To4gnbFJL6YJbnvJmt2mJZ1wYi3rqiB2aPwjH
wjhbzWVcvMh1cyBLDwznnmMgBrkk5twfY5FuqqmRnwypHagW9vmKERe/Ae0rOAU17j/Z5SVDwM/N
3fOInTTSEdRME47ltItQDhBqarpWTrlGGRoBd/GGACAm0XeMQlk9whYoIRwCjHtSCl89qeh0u7Eh
B6+mzKds0V8oagoQuRnxWpTITPHFQ3AYzXp4tqY41NehpVfiihPXAojFZeg/W2ZlvvrjJGNzDItU
uwKdWOGQkcSwMbUil67gdRHaSGhwvjSZGv0Mh0z5gVFHLQAGy8zvAcimxlHKIq2o5vvma0D5wuKI
p/5CCrU3SmcmrnF0CRVloiBKb6JmhAohgcvobcsYi2kLe8K6I4UJDATh1PChSyuxuI49se/ZhpFG
wKL2RXeTqsG0D6Ru+CVyr/5W8hJ+fBfLnDu5Jc/rPDKHF7mQ1Ac4nhIMqSqcVUkJzwyqhaSW1uSz
9RGpDXhjEDeVTLa91MSBNJSt5qXiNXmIhiCudjkcNsNtOajxgO8oJkO0kOeT2u/IHqSNb4luoZZ+
7MwKxPFqmjCOsWNfqE9KO6g/g4wA31GSwOMy4WpF+sprcn1H7Xy4a2KhzTf/0wxT1mZVxxEexkqO
+oDa/THbGgWpgAz0fdxm5kbS2wiPNL//IUdNSQ5WFL99DUs9R/UiQAIw1ZKQZgZDvAAq573U1UE7
zm4t92MoX6VsXMu4pHD+CdCWWqRoUgid1SPUBfdILCJPGBuIm4kcOKJwH1qY4+bX1HIL9fbrDn2C
dbVmDwcw9gi5YAXyEWYLPqtI6pSM7hTwYhO9xzj37r5u4pMxQ5IJDXVDoT9onX5sQlMKYWhjmlCK
u8J4zKYVSfyvmzhHQaMYJ4oImiO0gTb8ApkcBzlYmKCEv4l7fCkodhhvRGCyU3BJJ808wwabIooF
3OazDrM2k9beI9VRTVEsL8zBkhQYc5PWw2WbJ8JWH36l5j60LsKR57n+CLpmyGRMFBG+QQJn6buU
FxP8RR+V0zqZnI7koSjts2oTWldReOX7q45yr34BfH0+YzPsGQybjFKMLi6x67JPURMlPioX3T0y
V9sua9ZKu/p6zt7g4h97hs7lPxKbsyrN0qptwHscIAkxNDRaB3bopnMHV7Dh49rhKncIMl3LIe/o
lC7qA6vBQTHOYdBtUiWO4FJ+WBmu5rYXGALnO2KW3yQNAPrbwEBjMcOFmaBuoPNZknUztKfGvKB4
9SZUfNZvRhb1P5iNZzZrApbmvWBC2ylXc787F9NhR3bIBdmT/V+/4a85VEgd8DHuP70Ga+n4rueQ
S3WKCzvoTW7iw1fNYHsYN4YuYu7wxqt8v7Clvkg8M5UG2xx3IUUJHwFEO6od/aFeS9feVkgPWP0y
A0+B/fB6adDlsx28aH7ed+8YIJ0YdZgf0TwceThu8h3SAtnu+03uNDa0MzOzw523Lra/gLLYiDPY
16P9p7cjJ7ow/QsWMcSD2WkMIo2CjTa8puWGq0m7G0Ol67aKQG0piU6XP0ea7lRjAKVZBSZeCLbS
/ZDrU00+hZT0DlOjC3YqZ8cM5BSYPNwx8uwmvHRTkfIUNoA1kfNUtJs8KNxWbO7HSK+RxZRu5TJy
qUBdEBFamCy/9Zw9L8JKFBE3pRrwcQ502PpJHUjUViLruiqfi54gslb7u1rIj2Mmr9pev6aOS2pb
w5sS8tftgBN5rcTHrJy2te9fFf5w//Ux8dl88FX4ZkM8mQkui7O9qkeKnbC/bK/5mRfqQSR01yK1
tLv8ytRbxx/QD8jaJ0tObmbdjixVfiI7eYH78umE4FKOnwzXMhrGH8fGkCny+gNQ6zIFqasJrmUl
s8G8S4JsG5O5AzT26+uen0UB8xp41+RiS8jVCO4jo8mKha+RKEOFoqdG21b9Ng8uHPlnp96iscXc
oyoNML6nsQ5QFXEe9W+DV+jXPTq7V2iEnWVo6Awqs5T7x0EERztGbYa1nThqK2pNmyIGm80T4utm
zs8S2N8GBHDOb8uEUv2xGd8QmkZoFI/Hnnk7ZuIfvNJJqaX10zQZ+enrxs4GDjsLE3sJKFh4/ZDY
+diYrFVdrUWxZWf5N0U9RJdUcT/784mcWP4MGyfCYvkXFtBSPwezNk75z4aUxtQbF7pwNl504X0T
8ye8O3uFSECsguqPLQKp4ilqRz1uVS3mcO1fLwALOxjRJHrSEWlQFwugSJVSaDTDs4VQ3Eg8SHyl
O7HlLwS155uVZizoxrOvBMy4ucPvOoTKh9w1k+XZhnRqonUKHiUDhQMDoH0xikvmM+f7lGBdgqg2
0+JgyC061Qtd0FilT8qaVm01bHed12H+lt7F1rTqsunCDXU2XQbtocCAQInIP5dHUYg1RxpLsmer
+c9Ol66TobnPxsRWM/+CfN1ZS9wJbCA6hYYXzoyLE0iYK8EZkj12UBt3/M5863cVVe5IMV18xC9s
2/mI+RCBEBHJijEH8Wg7QAP9OGtiNVQtaFfOu9ap1QdJ+9PDtcpEKuzGKu1esq5ffb1355k5a1E1
WCK4qaja8jxqS+TrfJEW80h1tBApAu23N17SO/6kFZ5wKErM7jrwQRf9IpU7ylamA+QYrofim1Z5
5L0uxAufzBRtmMyVyktBVBenBMXiwoSOz8NHOJokytQK38jnsT19PWAL2WqWA08ClQiRaiVybrq2
eJl2jTKaUiLzlqsF6QjfH3Mdoxx2yaDgddZqfzylb8DJk88tumwbj1AaKyqkKznyhgur82zfmTxX
deoR86k76/V/XC99XSbWYEgILslqDzgHTIuZqsqjonYJ6saY1Ppqm12I3tlf54sGBuNM5Qadzjpd
DHUJGrJT8Lu1Xdc9uO6Ve7jiV+v5x3ptr3c72+YfV+v1ml/ZO3vT2LvNxr7f8NP//aVDP/lp39sb
/vOOf97z+/i9q/m/85Mz/3D4y51/chzbde7u3C0/Dlvacuef+Nvhx/xb5t86/4v7ejjdnQ6vh8It
+LfDgR+vh/l/4TsPF3br+YpTVBGxlVlwh5zIknistqSOKauC8EEPK65+yeK09uKjpz9+veTOZ1lB
oJ69AyEY2PKSsO2PWjlVDajhnFXXFR1cRO2QAu4qQqew/nzd2GedYpOi5Yy5N+0u5jZVOjR7LTKP
cVLcQhTfwa8GZNwfO1nYft3U+TJSMMPQZZGO6UQQc7/f3VHxLJs2+bPLVhK7uXeqy9IlQehAf1hl
zS8QCF+3d34KzV55kJpxYwDaueRTB1KsFEoUGPbUqdVB9FKUpqIp3w9C2l04Vs8PcpqycNyyiFc0
QtiPXQtr3cclIYaW2JnxTqLYgDLcmLrDqOeBTfVT3/vG2B2A4ZwMUDgXgoy3oft4rIPlm8MMDnXk
kK3FtdVpQSYOSUpa3M7t7/+8qpUbQFP2uOJTNt0aHqqbOr/7NfwCZeU9wGrb9AdkDO1T4Yr2n1fT
8deGO+4veZbOZ9Ly0xCDV8ANzHtmKaE6gdCMjDo37VapqVOgCqBcirHOm1A0Nsp8GxiyerZhhm6M
AYS1Bm9Ui4o0tODyggPkQkt4vgU+NjFvo3drt5DM1pCqjrUbStk27wSM98a83SG1B294BOeiSNlr
LHSIzmXJjdKK5d/GQPMXzFbdszQT7+PFF6SJ5wVqxxdIlOQcxE2OWAQR5Y0viXFJsfmTQwEysoYM
FPlYnuKL5wSMjJGyCU+jBMs6SdiL1lWaEm3Vf3+ifmhn8ZKohA5OOArY3K2AnKUrDwRRiDJNmVwI
Fj5bIZiOo8jK63LOM3+cvtJLYr+VQL2UuXRXFv4vxCgv9OWT0wZiM+GORAplXuofm+iDGExxQioB
7bXCrpXO0eQBKUCtvLDZpXn0P+4oJuZdS4uVMCAhYAY5o9aqMBzD24mFF/xucJ2VtNQRKnLC7Y8a
nL8uXGr6kyOcpjXuPwoB/GLRyahF7wAII8eK9Bj6N0AtVHFb1re9vBEBMqjhMe/24rAp4ARX90F1
BFjVWmsttqf8x9en+1ve+XwY/vuWxTCoURMifcUw8C1jvvGb61z87qEJo2hHCN+6tgmHh8Q7eFEH
IGWlx+txvBAafbKsiAx17Oe41rDeWFyeUqcruV4xHEUlSlTXCu5r8Gpfd/STzYjYPBcmInCk6JaJ
sRZAPtoT1MvgGv6Rc20NV+I3JOVVqf+dWerbKTdLyaFbTPodIf/Ffiz9vsQWRdFtCvLPXTjeFTVC
tVnyy4uLS4f2+X7hhYDkHMUebgVjWVcSerks0VBiFSvCpizNX0oso+pgffvb0aMZHsSySM1Hkt7C
+3cH99gByhyxL7SNpjsGQwraB/ZHPq7IPVzIJn52C88vfZ16Cemyf1RW3rVlqUJdFl1Aco50gnlX
UGHd+bIi9M9JU5TRWomoV6+oRJrPKgLXEeCKidtKCON+dKh4hDtI8fopQQTDuPKqov+N0p01HaF5
wT0yAEKkbp5qPHaaieLtGuRC8mf0oJG6+hRqJxlS+q1YJdaeJTPght313WMRVFAGB0XPyO8WWbJR
lWgABIjxxJOhT/5jHTbRNwrHzS7Khva3Z0TNDn7Y8He2f/Piokr1LhBY7Fd8sPoeIqEJ/1dI3DQe
fCfKxX47IR+xqnNxePx65j85IKhyy9JsuIczJFWyjydyngHcbs3MsoFN2rpS7Is4tkn5oXoCogmZ
KHBVj4hs3KvR4JgB3KQ8O+RQ8w1YL5Ic3X39PedhvU7BESEBA6KWZSxdOHDyjJLQELxZoPleVX1Y
yhV6BPU2moIXc5IuRL/nZxP9huRDUYt3G0vyY+/9uNAFuRUFQAmhd4xq408/NdOFJX+2iSkczQ8V
9NQJvfRln8qhydpIQROPJ5ErtfupYZ2a44Wr9ewEXLSyOJZGJLKmLqKVDrnninpEizbJSNXM+Dvl
e9YoLZFSwEmHH+eXeCcTI7RFA9g6rH/jDryPWjBdielfiEc+69H7dhZ7QYEK17ZWnTgCauj9JDtC
A954+g5/80LYeLYM5h6Rz0I3lwnCx2CxDMpSVmHKAJcXRstWcohByHlcaOSzZWDNThsaL7xP7kFF
HJCv7uH/Qjsw/eKoJd4Rk6bT1zvos1EDhmBxP5ECMZc1b6PohEBqu8SJ0Rd+1MUx2VUwNI8BZpIn
LY2fv27uPNBi7Czq3lwbRMNojn0cu6CbSYLhCGkZQYSu2cmRk3ff9AR09L4VoNQaVwl2Zt7663bP
HpNzswgMmgpCYFzEi3dyjoBV1/pi4rAajnAl1E1cj6It5lp9azb7IDkNbQ6j+WJEdXZCUegBzWLh
u4gMLcr5H/tbWtPYhApCTj6UdOhGjXEUguFFqBUA1QHyQ2lrPiPPMT2DgB7dJhpVp47De19RvveS
f8I1L74W9HHaYIOFIjJliQsJsPPVzPcxMhzsqOaJy1goEVCJmQtIdqk8NsVzn718PfRn8S1+Iu//
/MWVkaU1OkYB0u+5tImFkyFDPrpL0o1muoV/qQJ8vms+NrZYXmqUqfCh6IyXuKKP7jaAPBWY/9dd
Ok9g0idgGxKPH7SHVX0xq3LddCIeCqpNFshWjZMWf1eUJyEb7FI7xvJT2R/qbg2hSv5bJ4r5PJ0X
MfPEs4i25UUXcazOk1JBIV6WvkkxPrUzDx0u8h9Dc4J2VSHzrmn9yuqfvLhee9aVqVyyUjrfTfMn
4Mg254oNkpgfF7UAw90cOhY1WLKVVLgxxJcy3DcqyQjyacJNCy2+i9jGuoMYpJPl60FGJAbpDrdX
b+XCqYNtad1Po4cUTY8o1qYD0jM89IBvxRmsFDulFqx7U3VGD+Zx9KBW2xH52MGs7Kz+QZHCjYWr
pvieqr/r6sEyb1RrE43iBsMDozeQP3tojX2WKQ8XZv4MSPM2+v91fbGaQyTjpyyh6wDRoGKhfgHz
DwG7QAXm4fJcccfoXgOj/XW7n2yiDyO+mPRoGAQh6Wm2G9dt7wwV4/hAZp3F5uOlecmj58IEL30l
EVvADMKnuRxebgMgT0z28QCQu3Nk/NT08VWEs/l1Fz/Zuu+7qCwSJGHRdLDPOg0Yqu74BdIExPEh
AmNfNyPPkc2HN+7bDBo8/2AXzznTj4vXG0dAuS3tjNPgwA2lMP6QJb8tbS+1d4Yh2AheTFiej899
FQP4XsvKqyTDc9F0CDi9jY8dXMarHusJKE+CUKwufOD8AV994Hxgv3vyeCl5T3jADAQI+MbcR5Ci
MzWlOfY8KOz2dzJK9swGN/zbKfyeF7wnUwT3MxfdemcMoXFYd6QGydndmPAnK+NarvW/zhXM48hD
kOcmdqvU4z9+Zmd04jjWjKM/yS4a+Fb8FAY7ZI7lDjwNHB/VuDcrTOx92yqf28Juh1dwvRdG69NV
8+4rFvtRRvfJiD2+QiQTpXqvZS3ZaAVf2H7noJa5s6iq41NPXQzo5qKzojUVEEA1JAfvkNkLqp2C
Z3wQprZhua31YuTfRAbcAhBsFT+0AREB61tfHePk8cLqmFs6Wx3vvmTRYRKUiqLUfEndTRCStm0N
kTielT72Fqo1cPQl+FGCfCPW96K49qfrYXxSBdTTo21borSNUYrc7isEBGpzlWqNE8EjGtSGEsIL
LBh7zIvN19/8SdA3j95cqtfJpZ8lDCBS9AYK4hoV4BdPRrjum6AEdlWrG+xMHK+bnKZzK9IWUnNh
t3+6PJiyGTkK0HJ5U8He0PMunLCqSFDeahuE71Ohe4XGnVxYIueB9NzH/1pazItvelDlK1qCYMTD
gKRhsEbfZKe3+oU+XWppcRfIKZPmxbTkK6LrcVVOGWrjya3aXgia35y1ztfav31aXgOwuU1jDDh2
wnKW7IcxyS+TfdFCPAzxMYlWMmeTLzmTcC2JG1nZ+5g6W4Qhp8R6UYqTYU78y/d+vIKWQUX+JrNS
JyrxAz4Rao7WhXTAeXpi3qYG5xGVC2rky/KUriSeYcznpC5410NAsaYy4Jkjn98MyjqW1fUgTuju
GS68z++x96vCDMFBLHIzWR1GApdqWJ+v/HcftDg3pkAtB8oPmp3p0zofC0cSgZpbxzqQHVTgnCk8
1OIt1CLbCP/+PgWLPScCGQ/0YhbLJJVToQ8xNrCRfVpZkXDldQleOpfczD/rIu3gUgrYDyjJG/Lu
3XUl1DEJE4MTeNCwrhKQk8K7CKxhOkL8hpMqrPl/vQ0OpgnsRK60NB7xo+jM5P/TYeCWFJQ1juml
x61XUvHIIk4Zkm+7xOjX4ZSt8ia90Iyknp/AM67333YWAQTaP2MUpLQToSsy+IqbW9JJaXRXHnLH
yrUHvAx20KGPFsoGECju9F66CVV1rXXxhVzR54P/7lvmb303+G1swX3TmOR2TnZoG8QpRf0qB+cI
N13pnUpM92j1tumFnfbpGMjzKHDkSWfOf0kc6FI4txtHe9QFHKv5O5PPt2eOBlTt3xYW56nUoXwt
Zoxyal37xvOg7Op0G/fPynCX5ns9vVLlY59fmttPwvsPrS42jRcrfoBgOLGX8SRNz57gbRJxL2S3
FYJZzUYI1yICbl9fj5/cUeCEERnmjjJMMowf51BreLXqIz1VMX5AhmebIleRZ9aFR+s8YIvD/EMz
iwGt0IsbjbkZVBqdot8EiCxmMJ/uc4oTqBJ83alzwC0v4/e9WowkUbYMWYxbKs5vpXQtRFcVPFT/
NxKCZBqQMOBmdPLsVVKxTegvRBxfDynsvI9DmkRpIjUJx65S44triTfIVlx1iXlhF1xqRvrYDGKt
5LgS+lho93VzE+kvk3f/9Th+utH+XRzYP3xsIg/FQGwHZi2eBFvs0aYQLrRwqROL4yzOGxEwGS20
QbBRBh6Xg7+ftYK+7si8ipfLDxIIBTcqOaTPF6vcL4GImCJTUlcK1GUkE80rqWyo1BwEXbywpd7i
ukVrxADUBeYkiQLc7OOw+UgKaXXEzCAK141/tACDxWZb5oOjR4iKWDfiBCx/ICYxsIkzNqJRb8zh
wWqRHH211GtRec2NV0FBovnWajK3znNX7Q+C8cPUKwee+YWY7rOD/MMHz0Hfu4N8FptM0NjmUonl
+kaORjIgefNLsSgS8h9iZGPT8ISmRHYIxilEm1u8MYM2ufQd82yfDRyIvLfXsXj2qjPaXPJQr8JQ
cyjSVWBapYvil3jEfwbnYfDddpL1vaNa0UOQ4Gul91PgoH4kc9Wj/ykZlzbAOUzEMkGGWSJPLwOb
r7eRezcyApNWGY2i2VPyzUpEPKdf4B/bRvmkm7tyqB3DeBBU4e+X64f5WCxXUmy8b+Fn2kFJCkTW
G5HHVtvtYogdoEm7AgWV6BJ2Yz4Tzwb/3apdHNF+KpuoVNNoOq0yUmg4ltpVmK20ePaZU21ReTKN
i9yw+ZQ6a5VY+S2bB3FlcVKr+aBk+sDO1PrKrvdRApdXcJBWMK8T4yYbqz+qnt5XurD7+kT4LIvK
ffdvw+bilPY7JUkY5flR/dj23yT5zxvH03zMq12DtZ4wwfQ7lEiPttqFy/CTQ4+m/1vmi5EO5LYm
gUnTOvCOtPvWT1TCsgsn65sb+vnI/tfKcmR1vey8kVYirtgOTa1wPIEy4LZ1FfNHBU87wHVRd4wc
uQER32kENjJUiMeHImpcWP158yJbZEoTe5peLoz+59NOyp/3AeWsZb6txpIzLUZ2et4+DeMhUXZK
su5Q9xtQfRxfa++Qqg60pK+b/Sz9xsj/16z88aCLp0kR8K3SbMy5cBJC0jngTRmu/pe089qRG1m6
9RMRoDe3ZLn2vmVuCEk9oveeT38+9o+9VcXiKUKzIbRmBg1MMDIjIyPDrFWD1lJWG4g3ncz90YY0
9kM8GlMNMhwACWwwQWLhGTAD2XAYlAlJQ9bmTbX2fdPGn22ZqcFLTsqA62p+7qm8Fr7Aquhqt5mQ
zKO6hdriEeqHKvo2jCsmIq3JmxmikHkxAE4sRxj0B3I4UtDZvrTLc7CCr4P8rTVfNO0O4BO/hw9U
vQOOC56Gf8J+E0hPer7aCDUt/yX9Zyarj3oCU820PdrXtBmvynjcgVtuN8GbLDhR8z6oMsmU12Lg
i1Z87v/H1f938Y2ZQ2BYQeshutbIqtbEVLewuMLod+dS+Ep4PuUflk+X2UqWYx6Y0C1DEhNnT1FS
pJwx33HFlds+T5lRbNxd1nwrNDJjYnCVNt41BJ8r9j/f77m02X5DFxnqDTy9TlsAr/0Wltda5z+N
ZQcPCLivZrC/fN7WtJvtZ5pQ5Q+APAYkut8lhvKY65WtmvGWR/J9n8lrAcQ8OTXTb+7TzVqODSPI
0A+eY7d/LUF8Nz76taD1LF6ay5mF3rXpBmGeIqe25O9VFJJODFPhRvLAUEkSUMT7Xt+mJi9yMU+S
LRSRvwVwKlbei2vazpwZXDyDBEZ65ZTCDkSj3JAdMOLsnqTwv9hGui2ncptqUCc59ZqWrCeyNbCN
fg5awA7sMymPbL384ruHy5IWDfRI0vQgOQq3OsGw0rFHkkWOTmQdd1COj2lpNxHUTN3aMN/iCjL1
RnkclALmLE7FqUCF1UE77WOBpEACts2jFUu+0+Nu5Um6Jmr6/ZFmYRnlYq4gKjekF1PuvgH/D8+m
DkKUZV9exHl48WmdR1rNfEoF32IKEl3lqJ71RKaysPvmp2pWKxotn4IjOTNvEqpe6nZ+Xjmpt1VG
wJlTRyb1lmIbRfxam05SP46mo9Ur5ri2lDOvEhncRlnJUhYKkOEQXMHe2NgR+Zgu1dZcyllW9/9W
k2EDiUFmnPVMWpFkuQi7ZQWuXf9PnEuOKHsPZu8Bbhd8ddME8vmq+R3Cjghn7K0PCKJPaB6Ss070
+IvKg+3y7k7yju/I2ffos2uqFYwUxKzPVU9toNIdU23t2Ne3WrYDiA/i9Rwep8syl1ZcFyn4Q0am
A3AysyghizUFEkV2WszgS0iNrZoNmzEvN1wpK51UZ/fwpOCxsJlZxa2QmW1fVIC73SjThAX8E7cd
jZLGGwBtsfXFD9aqv2fIAXOZs01OIMwCohqZKsgUwUNCPjXO6Yd5iRQbliw1u/NEYGu2VckI9x1Y
GVJ37dfPRrAt9ZsAhL3L6710go+WYA6eIgiD4isxn1Np3vcuqj50MMTz3l15h0zedG5KUIgxqkge
dRo1OfVJUu5lSpAhJjRoKNXTb5I5Pl3WZCkCOBYxc3vAJepuI08LG0KJot6AjrgdhUcpenfFH/+b
qJmR6lZtGrXEwSipwvoJE//FjhccXD5Ola2s3PIG/Vm5mY3WlU9BwUQtHJEj9uB2ymAWrTSjLwsx
pxErWn2YHTvdnqi3TFDTOHVRpZLqZkbEc29yJV3ZoqU7FwyT/4qZ6VIGceYWYwVHdHrXl6+6UH2t
0vssrne62NNaYqkr1r14cRxLnJ22UVFTMayRyPgdbCYH6x+UU+7Bp76G+G0cnAaAu39hHLKmq8xz
0bM8b+yHzyyom561BGjylqkH0m7dNq7vLem1VtbqIovn6kjY9Pujuz6PvdTTAvQLICjrmfPzJ94d
UPd4UbSeZEvtVpXeM+sJtFOxeQe9M5ZW9F1e46NvmJ1tL6Wh3CpRWNfB8P3eq89+xIUMxjQ3WL51
ybaY6kNlfLu8zqtyZwc+NwzfAAicUziCKxuDqfZEa+OEDVfQrwLgeK7ndqtuJCKDy6IXj8uRxrPj
AgCXEJIvIsJqwIdrr0e937drL5rlrQXGbirx0iM9i/whOAOt2WsqRx7FTVWDp6nUzdfLipxVLz5v
I7oe/yNkFth3VlkbVl9XDvA9bk6I88Wy9qVwm6j3bQB24RdL3lf1vZn9qq2VRVx0BkeiZ6E+dJuq
0FqIVqAMaDTRHoNXUAOh+xId3TrkgqGteIOleEbnWS1LqiECeTFzBhqQ0aI3IlHIX4f2jklcA0BJ
sHJjpaCweDCz7cryThHS2bX3R+L8dm1NOa4AouSVaOxreatnj0M0AhMMHqpf2wqvjSqn5+xvm4U+
d1Wh11mh15mhlJmiYWlGqdZrpZMJt1X/FLl3cKldVm3ROv+ImKcwvCYtMkhYSqcgd+sbgFLFazma
xVN2JGJ2ACCR75iCQYQWQgoJ8rg33Pj+P5f1WI4Bgcyhz3uakFRnZih6UhwIJlKo9X7j3/dSaR5K
CPpgRrtLNahY9acU/mUC32zFey+egCPRM+c9lkkCKyFheyy95z2gdXELQFpz1bjflO57BUjQZV0X
7f9I3rTgR5dFQbkj7NppQa1xr4z9Xu7EbZ7Rm221D/BHfYLAMYe4uSx2Tc2Zn076tlfESaxsCe+Q
vrVxQU5TGXaZ8l1qk20n52vvxUXTod+ZaIbuGOr2p5o2dGJb9cjKBvKwk+WeGnd+F0j53jTH+1B6
C6ThAM2yT2NvAH5PzeiJJXwRwaUxK3ef6d3KHbl4WkD0FOkmZtTbmh1ItQ8YigXF2xmLfh/LzXPv
KysHcjH8/a8Ipm9PVW5zHqQjDMmO0pDTvOfxEkZ7U90p/UpAOm3XmU87EjQ7lkKjQeHaG4QYuusE
oI81tW/n0XigkrO9bDnL2/ifZWN69FQn2SRnLE7bCO1nqz+Z3ZeajPVlGf8fB/BHyMxWUr0eIUxE
H/hjyebBvcfYThRPqJoO/HswUsk080jQHv+PgmfHP3XBwAU/DO3Eeuu6nj0q21w9tGHhlKAB6wcF
Yk9jJQRfW9Lp90c+AFqRyAwZ0XRSeWMw9ut6e6NawxRYFMK8KfA0/DD+cioEUoGkN6d9SyPz0Af5
Xh30rSEpzuUVXDT5IzEzx1LI+mCGYKo7DMXYTf4TkFXby0xHDHeu268IWzT7I2GzmE+yaiMrB4RN
ddIhvs/h3Rk8KLPHFXe5Jmhyp0c7pHtSyRsJQUH6GHZ7CaUMk27nleGGtT2auSQt5wKIQgyBlgCe
e8mLLw67pKheLu/Rshg642jPM3RlXn2Dk9NPqhG3JMHU2CkDeeyXXpZWztKalJmjSCN4xih9wFlQ
awfJ8l+HItiHqbXyTF68yQA++o8yM1fRBEbsNaaFj+XdP/p7lcYiLTjUPCfBthvXXq9rWs0chFnC
BcJUM9SQ2T19lLncUj1bw1ta02n6iCNzI1kD8RTjJnB1gOZfwmgJhfSY/AhiE24XMSKZAoifslXi
sXm9bBuL55dmaZWHsqbASn4quiyquNYtF9HaDdFxL02Q9BuFuRjp36QymTb9r6iZllUMcHCaI0pS
mlvFG5xQfe4TBm3gQvnZlvGV4o3bLnfX+l0Wt/BI7sxFqWLUtyGEcjziVCoLW0i537y+W0lkLu7h
kZSZb1Iiq3OVSTsT7hhINifu1QEsUG2Xl9bWW0M/XPRQR+JmHgpO5caSEpSKAdQlEdzme6X6rsJS
cNk+1uTMXJQUd61ZiKgl0z/VT1FjEZB8jl6aLFyLGKeo5Syq+a9ODPKd2mJKJ7sLVBx3if8WdFc+
jKuMtPmNM3auHUcvo/W7F18ztT5c1lG6fAhoLD4V3At6rI8JggEv2Yjh7woGhZ3Zi3aNK4OLcJ/k
L2072FZrbjqC1bx1dzLAhjKTBXJrPPdq8TgkkClc/q7LJgVex+lnpbWhVm3MHtfhW93ewDlUZz49
M++6/j0q11r9p508X/2ps1qmwgGi3ak0BSrLvIQCxSlpfApyQGR7O1AqO5Wu+vTHEAe25f+b+xxI
MjrGefsRpJyK7CNXhjMW58oD3Tb8bVV/q5R/Cn0lWl7OsBzJmXkAARDPsHJRzSiu8vQqAaZY+BWX
BxjAB2kvyVd9/lE2b0X8BJb8SiixnCLjLSBSOCXpMe+NVxvBr7sO4yrrrVbeMJlY+zSLZvd5dm3B
3cQoSsFgA8C1l61n8tzn+/lfufL8NMFDNbQRSsO3asewk6zC2S2H7X9U++xJOrq3hlao41hChJkG
GwEtcuOgE8kyaD1RDAzNTh92sRf+j5rNzoVBN5EYt5iNJhhsXfM+lvH+8uIt3xl/Fm92GDQ9aCqx
mlxRdldCJxtkr1A/rpj/8on7I2R294LWz1A/FAwONT5bFaAfjewS9oiKDdP75zq6Htcw3NaMYnbi
wMtNoDNCZOq6lNjiazdLv19euuUb449Ws8OmK4zFBCZBbQHNSlrepW4G68YdVEMrZrAs6E88Mduj
EOZlxqBwj6rR0fYdeiAam9uWRtvMVL9cVmrRFR95kNntrpqFXOuTySnFIWZwzY3eKyrQjblrvI3I
lOxlcYuqHYmb3e56XkmhVCPOS/4pgnsV/l7zIdVWXNOiMRxJmd3tlRXqca4gpY3GK01rPqRGXonW
LytC2fHUw8diaEGFjoiggNCX6ASmg1J4jIvd5QVbPK+AnzPEAUAYAAinckyrlesw8UjU99mdoCp3
UH2+66XxfFnMsjM/kjPpe+Txaj+PGlfBLyjdF0pZkrINg50i2bUGUVW5EZqD7tp+s4ZrsnyDHcmd
2Z88CBXcf9MlQktV2RbQ18Iy08MvCg5AGjH6av2oUv8XvZx2XhiMpVa3BvN0/+bIHX3GzC5hIk9B
S50ikri5ztX8pqKpC15h5qfHFVGTRmfX15GomXHCWph3vL5Kp0k+NAynDHnc5buq+wKW4OHyti5a
6R9Z89lDqD5dSE6n41buPD9wkGWB6KSueMZFJzK1O4BqBpr4HAZZVXsdAjaMtBj2avUPnTp5lmwC
caPVb6X4tw3enwWII2mzvbIaI6qNnr0Su+9y+aa3N7L13rk+vO43KTxu9doI5+J1diRwtmNR5Qpq
lk3q0Vfs6U4q3EklYLrZfaJsNZ3xnxUvuei//gico3Zqvk8Pv+xz6JkXHcg0jGH9etkylltFjmTM
ngZuRbtP2qOUGItPVtBZsJpkrQ3XdbuR4v6+6MIHsa5+lUo3OoY6vlXueCWYLvnD4AFaU98pyzjc
ZkzyOSmEU3Y3ZAkc1rA9rnypvHBgQLdl4plBoHPso9gVajExArovFcr6lbcXqelpcZYf5BAc8SK6
9tt6Dz6ck+OLgTi76mtrLQl01nI9WZ0BVhhI9jCyqJ+O7MhBenliCc20J4NTMC1hq47xlX/QKGbc
a7Bab7+JP2tHfBZu0339poZO/CTcDvvLa7F0Gxx/xGQ4Rx9RA2YqQwGHJUo0SHbSLlMdQNlWPNSS
FJrL/3OcrWlDjqS44NhofoFphOJ4LVA3inP13iuif1WDO5Izi3OAIwtz8C5JrAX5QXGzbWHAvKKu
JeGXvRNDTAZDU3DozI5vrKsZbW2oY+hvLVxYgNU19KMbw1bqn0T9r0dBPv0TozYT6D3VmHl9yOuM
3o1ULAVCxtgYGA24BWzf7v3X3r/rUoiyQ1uAnTZdQ79fdBtHgmfW4QWWEGc0bDiDUeyFvtt3a1ii
i/fJkYRZNBL7iUYoxVL2JiHwuMt1ANSNQ6aumeDiJQmg9wQRxjj6vM/FCEOrzzpMI/WftWIb0HAh
EpVCqAzt0t+fKf1I1GzV3F5uxRTqRCctnlRI0vRKhC4t/Ddx3JGU2colTMRK1pSrAzrLojEgoNsT
vJHLqixeVDQ3i9j6xLYwE+J39IopFdsjSRQrAtD6nUz0mN98sOJtyLxXoazc/NKSRVB5pKOUDlpN
mgMpQZEYJZGBSHhvozvteXjUX6t7+dHdiRvxa2kze9Veeb8J6i6runSoj+TOIxu5jNJQ+nwjjVem
sdVonIXd3rtpJLCDVspaZyNIn77/j5LzOkOQ6lFLIMxdubdsD8QYG1JfZ7T1x+Q62ec31mh/Ee34
rdiBqATvhOsIK8+NpfNwrO7cJde1Eugq5jP2uwZ4f8CEmlezBFnnx+V1XUx9HEuaOWUtYa6og/XQ
kcMbXHIzjVmJUJLSWaIcSn1XJHA8riV9zyZ45is8O4QmCDvQOLPClZ3dMXifvjCu0ntQu9n+l/rN
fb6pFRvguc0Pd+utVbeVNWOanRsZmkmxDfHYlg146av+GH6pNsY22FKFA7/XVp/CjblRnfJKey42
wvfa1q/21Vf4HaE/q0Ddti14wMKrg/Kt3IlPwk2w9k5acu1AG08sOrJEZmCyj6MrOQa7LgoTOMCM
/t4NYCJbvbYmHefPkuMoa7bvZQoHrzhweYCDokG8ISR7d3VQYfG5dyxlts9lrAXqOF1RwHaLZm8b
8V2eOKr/oTT0UsTCzpK2hfg2ivsOdOZB3F627jUlJ292tIwqVV0aFxEvZU+dUDB4W9pJulZkXXxM
H2s52y21TgQlibAn0g+luauq27F71yFHDeKvVfgmZgetuCrG58vKLbviP3Hy7F0k5D393gnKqYVw
HY3GTRf/hk30SzUIH5clrS3jLKIqGepNUxP9jOFRk96G9qV2f/9PIuZPoLCJm9TwUEaORkcOZMdV
xt0Yp5vLYta2ak4xN5qWrzXdtGjqTiD7QKDRmFel/NBq2076CKWbTNqIenJ1We7KCs5DbMjPW0n0
EetpX0tS2K30pMlfLstY9mr/tYd5HKqZYcVwKrsUdDSTQgCgdMJX0+xuSk3+GZovlRkcLktc9lJ/
JM5O92BFZay6SCwL5g0JcRMY61cu/kUZgEaqJigfE2rK6RFOK7OSusmDyI1/nwGIRWubmjW/Lmuy
uHYSBD4g1MigU86kiHQ7dbE8SSn0DYi+g3jnxsNGBsyg0B88Euf/m7zZyiXeOERhh3+PiudSfXCj
XTTchua3xH3q9XJlCReN70i56fdHXtAQgzASdYQNoJ/56lUZQQewhqqz6I2OhMxcbeS1HeV9hLhd
sbV0wxEDi1yD+UBTy4rZrW3WzN3qXhrK8ExXTkb7PVzJ7rYefw79iyLfCPVKNXxx7f6kAebFRKOu
YOkF39wxPIg2umvJ3ARFtqLQcsB5JGVmDqnKK5+W0cox7/yH8jAeqLdfJXc5IAowr9uQpwcb5Sp1
hLtkJyZ2fGdu10DjP0GLzwKCo2+YWUndqIJaRhyB9teDQsT7Tv/ix9dXWXPMzUQDq+0NZ3SGL+a2
cZTrUXPqnbrSw/r5YLn0DTMjIg/cJ5XHOjSDnW6ge9Se+5tq3x7Cn8Uv/0nZRvmWwr20vXwal8PR
I91nFhWn8qBXBXLDzDZh6bb7m/ogf7gfjQIspC3u4Er8SV/HQ07jPIxoaw0Di4fnSP5k8Ucn1FXV
KLIC5Gsvd4Br+l/c2w6cOPh2d4NtPjc37rN874629/Oy4mtyZxc7pKa5pqfsedjZAfkR9W4UttVa
2XpFyucT5Eg7I2IeoVfQLih/hu6NNuFmt/ZYrLxNl17Dx8myWYZT1ipXCa1pEcFqin3jH4U3hCVB
26z8hmKbZw386eJae/CiM/qzdZ94HUfKqelY+u2A1Cb/EFx1E0cH14/hpX7VyZEG1e7yjs3F0YI/
MWDLpJk0UmPitNZH4rQ8HpQiKEw7KX4GFpih5kfB/o3FfRheGfKK95vs/vg8fkoDroxMqAERx9nO
QYydimoNkYQ5HhTFfcoY6QL5/E4lnlfGNcDeuaFM4kBrkjTgXCBaNGduUNS1spYqywTyklG4Zqsp
3c4YHcldu37nXl0yJ85jKM2g65tYd2fnHVJtN/NaS7DV9keQiU+Rb+wEJXu9vFfnq4cUXYMVkFkA
OD9mQUWUp0rQBz5YiZX0q87TvZsPrz2z4nZbMnQsVeb+ssAltSbYQpJokHCBEnNqHGOT0skgRaA5
Z69pXt/7geFI+trineWAAKEHI2oi/ptgXRV9dlPEcl8mmRD7zs3XxCbxZMOm9+uLs3We1vzitOGn
9keviQHaikE7j4KsU4V8WmhdLaVdR96XG3j99vvbahPbUO5dXrjPlbkkaGZ5nSL30RBQU4psRr0g
RQcrGn5raj38l4KS00/Cn5uvXzd31vbuYWdf9ZPi+8dfqn0LEPxG2+ZbbfvLfmS621bt2P6y3744
h6ePj5u1lpjzg3K6LrMdkE0/8kqPdREMcIODJg32qZRnNJdHz4bWSX+ZjWLD2QZTBvpZx9V95lOO
nE4PRqzUSaxO2PTXJpB0YmFcm11x1/f1Di6VlW0/N2OmGmCPo22E8gv1xdNdzxs5TYOG8mXdN9dV
AQhqNHQ3uSw8Xt71+YUxV2vmBSg0GbVZoJZvggXrfm3GZBtVEME0/YE2SGCOYsnW/bVuhTP1qCdN
JLwAgOLKz+B1R0+tFLMHVdjLRvBTWluLdHsVb35JCgQKbJgMyQs0yaeLKLu+BfsnzUtddauVuU3S
i1z0yrk5O580w9MKBkowTX0qw76nQigR5aKSdhGUxc1BA4wIV3i4vEkLeqCCji3grSf08VMRzeg1
Slyix+i2774v7ip4d8XY+Hub43pjassCd3UCCzkVo7paVUgTpUtoRrYGoFMjgkP99bIu55f3dIf+
ESKfCoHEYxhi2LIogLFmkpdfNVCvqDzXwXfax+5vvy9fLos8S3hg5OYn9Q5ulCrmvLLSBnkXDU0f
wAIXPPmdvFMBse5L8ZckeU991IIdIn6RKC8WXrEJ1GjFQs7uQN7soHTShzlVC87MEHKZOG59eog7
sS3sujN+Wamh/SiURnIkOOM3MTN/b5d1XjAZDpbIDUXddrL902XuaXSvQz2b2h/kYqtrWXSA3ijY
eh2H+rKoz+bDk4sD/QjDkAbSHnTZ07ccuUY/NDWpraSA8Y3dKEFumYrbdHx34/ZQRe9N3G9C77aF
f8SPp6V2kvh16Pd6Eu7ySLwSmvvS/ccwrrTuauXDFo7mBHGrgyAO+AezYqcfNpZDFxWqHjAeT88q
hKMhUZSVVgrcvBJIsNGQBTpT1mVET5OgM7GaZbL2CLuKsBWDsnEPSWB6/nXJzTDYxH7KRosK+anz
+h7c8XbIxZ0k9MKNKQbgkUtRXAtO1nUk8YukUL42RkDvcagWYbO5rNq5SU8FeegNaayGMYsDdapa
qbliNKTA+4XlIVSkDb0Jo34lpk477gw53RTg5lt0Eq0lDxfsCrkqM7CiMeXkZz5iLHzGrICVdDyO
kBJpm6wSNp6x9ho9ywZA/jTdDfCUEgtLhMOn+ulVb2lJmQKuByySl/vAfT5Z5ptabqNxW8JhWAfb
wr1WvH2bvYPJ3psvjDn77Y88v1Gzralu++YBhrnLy75gUMTlIszxHCqqjbNVpyRWaEFH10WU7V36
PyTc1mUJZ7WoT8WPREyfcHSYmr6gDaaaGjt+wQquTt2qdns9fO1+9t/WmDgXHJNGxy/2I8ObyL10
KstieLKgpyRyTBA4h+a2qx5qGb6dalOtMYQv2Q1YgSQvpzcHcDSnojxD16nVc+GPXn6o3XHjRdqV
ma3ht54FhRPzFY7ImsyTO/ksnAGSTRDL0MnhTb2FyXDc5J2bO+LYigcp8PSVm3lRHly3XGgTOsX8
8o/KsZUqvQiZcoiv5fqbF8g7j9hwDVlnYfngzABV8JO454x3MoijVqYygF5Dcc+N9at2i70nmK+X
rW9JnYnVnNcTkHnqHNETPzj6hM408oTfJe2jbXe68pH7KyHAshRYkFRCQFgNZmc7CETJbwL6yj3x
qh4/RozP6x+D9uOyMktrhqsy6ErhjUtQc2pyYVwT3LpWwNBp0IDArVG4LtSA0YcgXJs8X/JXyoSx
RLTO0/3sDgQ9vsiMIAqB0erE9z4xLCC5/VB66gcxzewBJErZFgVZ/Fml0Ayl9dC8xYE33iZdKBqP
ZR9TE2xHXsp71TTEwjboWAdLs+xfR9+Lf8FOoB0MM608Mtim8U0Ns7Uy+NJ6QTcKnDicxpCOzdp7
i4Z7qhPdwGnUYeP6lPst8F3cNUS6pd0/FjO7QVIZrHTNQAzz/7uhP3i16IBTuxnd98v7vyhIhYMa
+C/89eeg0JEntah85qNKvN8khujbaa+qXySTYgNJG+XXqPsEBpclLqygPhVogKohSgf459TicjGR
BjMPYrquoivB6jfqyORsvQZkchZC8+IAwGTy3KiHxzsVo5Syq9a1D/WdWjJg0FjEtfL1YDWWrUH9
mBf1pml+X1ZtWSb95TpoRlDEznatdkH69gxkWuRIgxazvcqlpzLj0Zg8Rmul/4WLaWLcw6vS/jjR
+Z5qCEe5Bl1NFDuKqd+IBIlJa2z05ndQFzb8QbvLui1tG5kVovMJRJ8201NphWt2iaxNLBOjeS1q
kIKa2lauVhL7C+ZIgyGNDMaELm7Mo+RG6yLBElJgdTJ9PyURwiS3u8RnKGttfHFh+bB3nr2Q+uJj
5wbCLICCQ+lDWCyjdgvotHCHE/kJOGMNTLiYbjvIhVfyIwvqqVC7khajW5QU9GwRBdcUYLc0Q4fZ
1tuw6JxEpIRoJge3S1ZyFmuiZmGLOUKaW0QkfqPsPTd9uyKRqGdffXXz13ZxotLsnAWiWGtKipxM
GzZeVW2NOjg0o/r3XoNHygRsTK6C9+EsZhEDsVRLyZ1Wztw0UnnvZrmTBuWKlU+B4+yVptJYqOtM
5k6NazMxSltmIQyqkZOFXzrqq5ry8tfLpYkWiLgc3E8mndNjlLs55B5ZEznM8nBSE+BIQjt0/zof
P7188H2kQZSJPmZmaKJWmb6ge+Rb4uwWpmVI6sXrJv3QqsgOguHvN+fk1E62eHSJBKoQEj9zapXS
eo3LXInBFx6HTakP5UrtZmGDEIV7AOGBh8+cJBgw0wD/gSitEK7MwXgYpLUOwjURM20GzW+93EVE
mfewKHplSFrR854vG8LC+TxRZGZp/qCb0mghxewEe8T3qFQwnhVh7a204OaQMzG+GLAdq3NUpq40
xDGlNM08kspIr2G3lnsYZX9bDNGdIphreZylO/BI3hyiaTAVP/bcjDswryCoLv0MClrPsD25+Oa6
5s4LvL2fRSvndlGqLhEp6/pnk+upBXaxp1VeUMTOmMXX1IXy+B9Z6u1cfUwUyWFo7fLmLT1ACV7+
yJts6Mji5S41aKlFntfKzlAOtlBpdKiLsF+9dNpDQp5YG+CF2q7Inbz2zD+dyJ3d+SqQlqLoI1dy
AVPyd2rxNCivnbqv0XbI9lk1wHqV7prqSl9LNyxa0pHOs3Ohu0LSeAmyqSphOTqsgL3wOMTenaR1
9qglf4kVwiv4RNfZCVF7i4s/m3SVbz0psYvK3+m0RF1e0sVzeKTVZFlHOznmodeUk+UMlrXttfp7
VzU2FhvaebDa/7coDHYWOLRIkTA3ciosrmOvrVRSubUm0MDaMD9cGL/SKdcXuK/hIWtsdbhNy8BW
xCtR2/vhD1fXndb72mYr/meJH+KEYXIWh4tm1oSx24FFX1rKczpK4lQ90W56bSyd3LJqu8lGKvCu
zC2SJv62adzGDpuw21ZKYK5s9ty4KApQGyIc494iEJ+/Q92xdbNAhTF9kFpYGyJxI4yUkILsthfq
D96mK1fW2Qn+P4Hg0vM4AA9wnscfgHHsPRP3Jwsst1qJmw6QDksvN8Z0cxWWg/nR+dftSzVaqSGc
JSY/hZMIUU2u54kb/NQO+jGqhGaEXLBvrU3ZiQdBtHaGmMEtrO2ERnkbgw5wzdKW5Nc291ZCw/kF
9ymdsvmUiiEOmT8cUhrowH6wIvoffna+Cb7zGrLC3M4nCTBRKjBym7zz5iiScev1hdK65MzcrQpt
qXTTp9tmjft6cQ+PxUze8ujsWnojiELJMorvubz13pSf4jd68fQ7lQbx/WU/MX//zFVSTmX1qS/R
6Y+s1rgqyV0HxYO1hqD4mWs/du//J4R3D5c1qMXz509VjsFYVl4M2Vy/i2LS055nSY5RS8O+tqKI
0aAOUuos8jZ9WPf3TBnx1qPt8bpKmqe2Hoe/vXD4InrLCbihZdUmaLtTtcew43XZwCg/FBHdero9
GpLtNu2NUeiOK5cHw8rvidb2g+be+Yb35K916yx5BnyDppBq4+95kUYJwCNiHIxwTP4N+4GdmPeu
KDw2VrfPsn5zeZcXTyZHEteskuLhiJzqq7RVXIGZR2ZZchUYiatby6WRyy+y4lsb6CGkMeJD7Y2Q
/iriXWgKxiYco5UD+rnPZ3ZgGfKUp8U7zNtOXM2kD5juIKfP9a52zDZRCC30RH0VrFDe1FFTgh3Y
R6l/U5K/dbc0bk6NIqk0XhlGWL72StSMdi0Y6g8mKBTovJWxsQs1ia5FoMR8CgT8n+yq1qvXzIIY
gIeJDyoJKbetN+rJG5xM2latM+lVrFXhN5waxR6aS/ldc10AAeoh2YS+Ot76gZq8C43r+raXmPFj
45X9X6OFq9DaTlSbU2JApRPndE/EwBDbQQo4evK4EUDG6fvv7rgGrnB+wE+lzEI610oTmqaQEig3
fvhC7zf34cqtc+4XkcE9R+bdlDGx2f2f0w7jjhYyCohDx5AquActr+2vAm2cH5pTQbOoBqT+2pVI
tTq97AO08csr7ixlC51ssZYXmsKEU1NVdZK5MoUEeq/B3jvdHMFtYms0cFlBt9XShzbY1MZLm91z
VABPNZKVDMo80J88pCpNT3NRNoB2m61g1MtMurbTs0n24Io2HlPtV93mm0iCQ8NUdn328S88gor1
ifhBnSfnTGLYwlXUGDxoGgJ680nxNmnzJTVeKaM11lMgb1TuG8AbL4s9t0b0xFIM+sHoPJuDGdJj
PmgG1HRO59eHXnKJUKIHvVyDYF/0d2S/LENVZRD550BQYV03ZaeiXeZ2dpT8rMB8cm9Gptl6cL22
snHdJpWdr8F3n1sN6k1AwVNNaIJmP7UaU60NV5/eEnr9NjYvfX7thbc17PDCm1hSg9pfXs2zYHcy
G16/IiU8mtH0efqoyZo8kb2SHor6LWk3veKIIEnAiwXMYfgVSm8Pqfq9uUbOvRRqHcudncNQ9lOh
M6c3U1XvA6M/dMPaAPr5UUc19GMxdc7fPNVT1h2sQCk7CAV5Xl0V3WEoEkfTnYyR5svLuGSUx6Jm
8VaUeRTFMkSZXu101AlN6EjEJN5dFrOm0cyleOFQ0CuLGFdS7bx/7KOvVpI57vDhN2t4qEv+hKcY
lQJqOgYM6qeGqDW+RK2p5qZVCGWerdCyLe2pdF8amEf0tcYAeckedDyJRQsIDRdzZyIVQluUyhTg
+fZYS9DZv8hQZodboXiq3HfL3MNC1ng/wNFLTHrLflf5PTjXthTuTahC1I9SKGyw2WKAb/VNkCbP
f7/0x983s1e9qGhX8Ag8Auka/Ot22JXGk1L9rIOVEOesFjidSNwpNZrPdqP5E0EpGdfxNVai5Iai
LTEeHmM69qGlq6OnQh82Pom9qE63MfD6Tfw9V24y14mLX5pyHfXvkE+BGOWI+lPvrVzSi1H48afN
zLyRc0Xrp0UokpuBKQop3LbRBJGiWK9hstPDTRsdMmETe8kmlVeMf+mMQYhB3EdLo0yB+dQgiyL0
XbOlqkMnupN5YOWqtEStHOQl93ssZIpTjh5OUZVbqRchpJO+1TUFsb2R7BT/tdMOiQs/6sqKnoc9
7PWRTrMrtCgGzQsGxOmwv5m6rSr3Pe1F1tqzc8lx0IBOQYeqjkFnzKlazSBgclPGSIla8HivyvHZ
59miSj/iNTr0Bb/BdQlhKs2MXCfzfIXx/0j7suW4cWXbL2IEB3B6BacqVZVmS7JeGJZtcZ5nfv1d
VJ/bZqF4CuE+bre39/YOJxNIJBI5rOWTOIsIREXxkxZgWFQHol1xB/KLRLEKXlJ1Y7/OpDH7NcRy
kApoQ8E8xH6uCrA7gtYxJFQDijp5VwJ3aP9DAHImktmzWCVyrvYQKYNRWGw7eyhOIs8wNjbsTAjj
buYBzWZ1DSHBgPxeeoM4GMtKMb/e80pvX83A54EqisE4T+jBQ/4N6fBz48jymKRkWtYwfYrG/RDd
trlitYUNICuSP0doJAr7X03+K9KO/rzT0do5EA2JONforCjat4Fb+6ktdU49yNaYdjTsXUQUCXqB
wjtMJf+1Jz77XGZp4B+7HFCR8I892vHqwJJqT68+BsFwdF6Iu2nMq6VhorHaGDpzXqIUv/ooVLsR
XiPFVZABTMK9ODl15JbKEQPYcnHfajfZBIoO+dFU39Is9EreFbTlfleayyyCWiMiKymK+BoTy5yA
5O2kYqgM5fOm32vgr/OHt64ePVW9zzN7GH2Ob9xwVhCPYYwvXFaVRa8UkBNoxiU09av70XyWZ7C+
FTdjyLkAN/z8WsxXv+jKBQuzL5jNknfOm7cIBJXo+MpBxHrdiLb8xjp7w/iNEg0zTW8ge6MY+376
rfXPsgIQmJsq+CgMNxK96+K2XhM6WMaXNjljafdiIrfenEOAD2FuCyl1qwtpGn3TCyf1b0Yy09F8
VZBSaRHicNS8xKxC4Iv+MgMJRyCOEIO5NPVMmGq/0FIro81L9yNzlA/FDn8V1lDSCGOsNPgV0uK1
PRmHiSN7Yx8hGrxx6D1HB/NXnLPax6RuK18Hz7kVzTvDsLPW63nMrRu7iKGgpT8HlLmmweIUlZle
jlWE/k2twqiDAdoqL1Qo0N2oGtnwRdxGrY0jsBb4lXdd6aTJeS2BjQ1mQ2KaxiVIcvZzd4wVTh58
a+1Win2Z00pOLwaBAc4MvCeEwDJ0JJNQMeSdAZ4Q+dzv62Wn5jk8txUCysz0MQj8OtQ31w1/4x4D
qI5sgmMTAwgYpDiXkWgCOikT2B+m1Y5NgbnXKj60Q+QUYHcIeh5u9Ia/PhPH3A2RgCeEIMLmUvlX
UkU0ArR9KjiVcWNgLXnDdjxp7O2gdrqs5JAma3Yd/4gBtETqHZAYVfkh4bVQbVzTyFwh7aHA/eJQ
s6lPXU3NCswoiXUoj7HXu+lz4U039b5xjL1pCd8ii9wFx5zGt8I7KKyd0ouPNhwObZzAvr6rl5Zz
/inMMouir+WdLsSW3lR4bNy0BO2KBeeevzxrECIjnYXOliXTw8Ss6pyhEjRCX7lJKensSogQTD7q
PD74SycCOUsfKeayNMxoMiYaz0EhlhHkSNJnojtIY83VqwzcQlCcZPpghSrnglOWg3UecJ1LZJYP
7+pYAsFIYil375GlvDXOU7yPvM55/mnS+S16/Jk1DoCpLeCKlxiEs6NjSdOb4gkDEo7iILXn8Qos
l+f0/JMYU07FoZCmbFls36nzXW/eAIDbVO2cR+G6UZpaS0Jv7blHAFRgOeSLGc9Ew5A8EuSRq7c+
auVKHLuRmamInOriFwm14DGUjNDTOjN5vm7AFwOYuAtXm47G8vOvECcwNg9LGxDmFPFqcELLdNoP
oJ3fTzbYI+wIx+Yg7HTOwdlcZozlAlkd9VyNTV76ADhXMhHZ57Y6NTlGd+QHdOOOql3VnBtk06pX
kpgAJwNJV50vee5kKG0THGuVhq6EkRZkFw6vPXkg7V92KH4t6Uoic44M4hO0HEGionvF4MyyjnIE
WOz+QyUKe/en6sH2yZIxzEdg0KO4qVsYwFGlhvZ9QJELqLtPnzyK0fNo3krxf9q7P8UWxnD9QIwD
TPpDP8mOU3PBLtZMJzcdceCk8jfd6x8F2SK4FNRakxWQJBBHTU/DfC9Nb5wDsHzthQ9ayWAuf0kQ
Sr0LwwREs2AtL5wMyex2bhzTj6jaf+sBuDjte5FjlRuaaRLMnqhIcCG/xdhIHCpBbyRocc7joy7d
p+pb9vcRB7KHKxGMc43QCBUD4gbPz/y+le/r/ltVWPN0J3ccN76RsjyXxPjMsTIkESVCPETfkh+A
OssxsNy/BNbgBkfllqKJldDwxw1inrvmBs2Mn5/ie8pJIF3ifWCWStJRAMQ9CYY1tjA+AYnHGNGv
gtuLKmiS8dCD/KNKafJSeOkhx1zXzfg5NoDfuG5AG57sTC7jX6oOSUpMTi9R1X0qPoEkyzAsAoce
T7vrkrZujDNRjNGQHqWgUsM6G+lnK7xpv8PBKsoJresnqXqR4lOA9pvrMjdijzORjBGlAiG5EUM7
pJMG6Q3garV5zHm1nuVvYc7gmRTGgPopaebJgGKm9GvqfyiC7ZuPVfiYRjv/r9HXFzsBCoC8zAAj
h8o8QIFL34TDgEwjQaKgR1UOkBdBelQ6zm5tnvCVHHJ+sSZDLytJCznBfCertl8+97xYZfkr2GWD
wcODLHlyjM2ci8hbIyxkH71ivlzQQvxUeJnmbQFfxNgiGqDYZyVGy9NSn0FhGwDUXUvkp1nl0Uhv
ilAxpIDKFBq72CarBNyPA5RevNSvonzUgv9iwfJKAOPfw1aSxxn9c5aaPYgopsvJnZ4+hrxwbmu7
12IYs6rjqsdNBT3CZj/nL3qFlm2ORW15mrUIxqLCAHBGYwJNDIxqRt9NjGcKSMABcDGtON50c1fQ
DAykDGA1YFLl3LKMhAxSI6K+pkZH0gKoMuMBOPMkMMokCFaKYqkqt7gSkAcqVU4UtrkhKxWWP19l
Duq2RHJt6Z4WQJxEnpVpBDIRZ0c2ZRiYZCXI6sgX6CUBoP+rZEQJvhjvBME2iqOSfV53wBvhq4Y6
z78imOslrYMmISVElNMtwHM60ybo5ypPlbDrysrOgQBzXeCWL8b4CVB5JRNzAew9uvASoSyPrGM4
uZXW2HKBJ9dkC9oR/hnI7hxxm0a9Esfo16omyLKXVK5RHwdpF+kvumJP9a7kdVRu79UfvRhnuVB2
9dEMQd34rsVeFb2rhGNym7qgiIU5a7JUiplrzKjMzBR1JOSV8nkov0XhngRoxXuKY07ExRHEdtBX
3dBloETEDNS067NnRK0puKnQl6VxQJs2F+2PRuy4WoApmxaYBMgrhq8ACKd1HTkmb5piK8bAzA5g
GdHdC0/NnFSxlNM46hcTVygxA1qDb6x7AcvFdcPe9DgrMYylSW0cS2EAMTJgdoW3igdwvhmeoSMT
W7ywliOwP/c4RazFub80ClQAf6mE8GDEia1E8k4Kh4M43I55jl4SOa9objac5uiNkgiyBCB6QZ55
aYJTGfOOgQ+lG+0MV3QrHTIPKV8bg2Mo3HrKSH0HnWQjR+QFXgXeuWciF0+y8rDwFF0VNxApe/k+
enzO9wEw+F9Nq7LLT2QPvPBWepDeFUuwa4HygGS3rEZB2GNiNm/5yax2q2SmMuc4bKNxVwCfXI13
g4Cer/11q9k6AejDWAIUZGYNwpzpsO2VGbihWFfJk/3f/XQ36bz880ZRBCv5R4jKvKjrbOqqTIeQ
rsQwXmDLxsnHbLLumaoloZ6bP8am1/BgC7YOxFoqk/oJJgVF20Vqkx8iIK6WPIKozS0CVgv2CKNy
6J85N5Ba7udyLnEgWrAJdqCkihtPmXy5sio90UDE0YkmD1pi+TvZmBiYduIyFW9ooNY8lzkqmFLQ
Ncj0WwIGeGIMwAdsSgA261FreOogy3bZlNFJaH3k9qZM8v6DwfxRmjB7iQJykxiL0lXxI9P3lfG9
45HKbHualQxm56qh96tyhgxJ2y/4dkOtovnkPm3vZ6SIG7CYAXhFdq4rtnXpAHMCk3V4Xi8l8vOV
TVPBUDrMp1gEoVSqOBUOnW+mVEhf5JwTWG1azlIhRIYfWX52hk/MlK43zQ4lszqyZ7BdBwJGlgEo
gzhR5RFGbB7xlTDmYpiLPPXHqsdtWt5PICodviW8abDNtTNlZYEiFBdQvfO1E4JQT/N0wIZVuQfy
TDAn/8DDGj14BSroPNaSzTPwRxoLgF1pVYseGCg0ReQpNL7P9Vtgzg9AZzqIYINLS0wJEF6T4aVR
ApFpGZIGIIWMxnjWU0ZiiImVoqytcE7BkpmCfX2YhKMRRb+TMD1hnAb5VxFT02I+BHalD/XndQO9
2Ed8AP4CoCSiAfwSO6KYRrlMW3yAVCELiv9z4fjT8OELTc85Chcx8pckNOjBqyHYY3v0yFgVcUsq
MCES/zVP+94yq7h0WoXQEZg6RKwrWqv6ZF9X8MKKGLHMhRsXZeErEsRWNUiEeifSbYJDCCghGvCa
ti8uB0YWY7F5XTdqLGAxo0YH3Qg2tOSc8e3t+ncR2faGsi6FJoYcKzJutbClA9DFk4/rK3bhR861
YEvvBi6Y2W+xYkH+GSEIiUIZiZLgrq16Tux/ceYWSUtREpP7SC6xTXmFjOa1jkCbBFyLejc6Pdq9
RPNlBrV4EyX3WQ3Kh6biVJV5UhnXJWpRqPqkgUXEN0Mq2qV2rOKEThKaVYGqWroh5sevL+mmEa4U
Za4BMRx0EI1CJOlxkxYSjaTuKckrW1QF9ErxSEc3d3AljrH5qKt7wzAhLlUBHebvtf6hwgSrkj9e
V2tTDh7xgLYD5AgGic49NBjIcmmaOnT0msUh9HVL7TNHgKfUcl5yZXMFV6IYlTItMXu1b+GnwJhh
/NDGXZSMFhlzEBny2FG2ZQFfDHP+6LZhOXY62RjKLMcBUJXOwPjvD2CP3FSyHNoZDnRNRs6hvgxl
l3OAYvX/CGTJdVRd6PJehN+QJcynluRGi5pDA4SivHtrw+oOqUwqhTDTTMQxSffXd3HTpwDOAKC8
gP3FTXu+i9WYFn5aYRdTobTjSqH+/OGrPPriTVtZSWE2EDx3BVABIQU0DKC37PdiGLtdAlombnp0
81Y1l6I8YFVUnbAAbkZTDnWQQZbQOnKf2okc0Ti15cAua0INTPkFeDUXnAtucx1VAKYi1MPwK3uX
y51WZekwwK9Mvjtq6JFCUdrWhJZT4Nv0X3/ksA+fKcSsVib0NfphTcSU7w0wVfKO9oYX++joq39i
Do+j2rI5Zw+ExUBXIpnYeTTQtCoAxQMUa+gvDoFESPvMaqr3WMqpyMMr50mTzw1yNkrJxBmEtxyo
7D8FwqNmnkJEZQhpeeBmvMVknj6DlmskFyFL6ytnFuwpd9sZwchL3lvVKNkJN3nHk7gEEasMQFIK
EkB6IFGaYrdVezs2A2eYJTvAyfbHDNBc450GNPPrp3wzNllt4WK9K7GYYYx6o4DYZVwHfZh2yCX+
24Dxh5kglCTAb0NpQmEWU85BdKVH0wJoeQz7l7p6a5sDWmIkeQdgf3SGZMSdZ7yA4gcDqFiaaI3q
Qe/2SmnVwd8CYi1gp+uPYda5jrKmn1Io3GuPGYbMkBwVdd36D6u60phZ1VQZYnWooHGS3Cj1CPQP
Xo1k028C20gCGzHeQewkjY6tStse2AECllBCJzXxKRCZDXRkXFdl032tBC0fsjKQhCh+GWNCCM2d
LZAagJCnvEgax3ddCiEg9EZVDIjsZIHXPBdSp5KcAp4OjoQMltBHXtERt8As9nVdLo39XAzjQQQ9
CpREwd4DGR4gVIboO1PU8oYVLrfmXApj7oKqy23fQhljlu0sfqnTiFb+x6BywHm25QBXnmAIE5kE
Ro4xlmqcaoh9SKt5QO3f1aZeUvAne4Mm95ylu3RPUGqZIloe3bBsZodkI5nLkYygS4YZhNOTgtES
3Q7RXKzGDt4eOLUcw9vcrJVEZrOyUNGSIBVxn2nzrd5gUskMHq7bw6bZLYCPmP8H7rfJ2Havj4Ve
T1BKUNKPPB/Ia0J03/MXIK/rki5jR9SAlmo50GPhCFmkq7QEvoY0kdqKk+JGDnd9q9ySBvQl32Xe
KMllGxqgTiSMQQL2UVEw1MRsVdcUcmKA8smSJ0t6c8Un0Gc/FFZ50GwzQRva8BZY3YfEmxv/SkGe
RwPncpkNk/A0MyZNrS2dPhs36XG+b5z5rncfJAvwg7SjudfhfwZto0mfVWe0+tfGExwDCP210+7i
F8lCO5ltWsWxsFtneFV+Xd+ETfLg9cqwJ6Yo6g7TZvjCu9ALn8tXQA2ARscEP0B9KJ3Bbul8A4SO
x5zehJ5Cex417GUIc75EzOUzi1XTdSM+AAN/df0qac9ISZPsflJwU3CMeyPcPRfGXEKRKAeFMEOY
jDkaclJUZP4i0P25fe365VONSkbJcUmbZr4yPeZATUMPYNMIpqeCrljpIuBXoNcBaMH+TufdgFtr
iaIF4NZUnF9Up8/vjEA0/L4QdBwp8AIJCgYefDqBXm0OerurD9nrdePZeI0RQE3+kceYdx7pBDTJ
kJcn31rwSIi3WfmO159lFidhQlviMrnUmPZ1sVt+F7lAQ8ckMIZk2L6UsRyFMElRwEP058d7ITJp
GjhSaNIExNviN4Psrwvc8omY3EZXOGb7MZewfNDqvjejZk6mCgLbxB3qd714GX3OObwssMFDrWSw
6apKlUu5rUFuiiTP0wzix6770SfRO8lQsZyke6kkh1JNbdEYvEoLAJ/xChhQjku+nFJnvoIxoDiN
QnwGNB2G0irVj8rPH7KxcBdem0h+mYcAT5mjIERe3Xd0HlNO0W/rsKxXgTGopJAWllesgtabTlVi
7oO8ztJRje/1kVPk3rKitSjG8RV5D+QrIPdaIrKddYnhSd1Wul9Kg+kWK2l2ev9fnM9aIuPpClUB
YuoMicn0HFfemIFWI6OCXtpt/63RAwfztrX495nWc8NiXN5YIyCZF6mj/q0AGDrhxVy8hWQcnJFJ
atOUENDkMzBYSEOFATWxPDr2SuEAjv8lF3I65+rj9VO55ezWy7nY0upUCo1flpiLhRtQQEwyPpGk
pXqrW2X4GwRT0d9nZZZ1RI5kmdxEmYqxl7lFMToF2JMVZJ9DC+Z5AKiYdiZ9u67Vtq/5I4YxErny
e0lfTkA7xzu/mU6kJSi28YZRtwLltTaMVahRG4jNQlItNo85gGZmXXHz0tJjHvT6/+JS/ijEmIdS
+VMcCJBUhyWGVltHjV612ZZ1TxmsWXWXJ7yKWXMbHYj0+lpu3k8oDYMHCG1Fl6MtxthIxUxAiTik
6vA7Swj4LJI53uelbnS0y/z+UShJ8zr3BLyBdVfcELUcnDrOBPf6p2w6NuD3Y2AbAzCyuBjzyliV
VOsivQb3WtYTO4yfS3DH4pVAiKNHnFLBVy2ADTqBrfavLOa68ke1j5KFa12vOzsaZsiEsDn+ViWa
VZvfM2WyoeahVROvkrXvOngbRBFTMONwFPtPwchcmP8+FX+Ckg5d+CZ6PAQvjvzHqsZQWVNYqcnr
g+CtD3O6hLBMEiPBNwvi7zHfD7VbCocCSVyQxP/fdoI5YKZJlDjMIMkwA6vQnbx8LsS3oAqdhWLh
uqxN17jaCeaUBUhgkW7huc1Tt62fhM6qyGTlWkkzNbKE7lWKXq5L3Ixw15vPHDdEL4I+azhuqu7F
KmhbHJFQIQZUGkbauwdzQn6J1wO7Hbys9GRcsVn5UdfqWFOlfMC0AxXVQ9q8prPkNFLg5jWQHJeU
4cNk0Nq8SSbO4bpszl/ClmXSB8Vh4A6z07cVuj70pkWntSodceFZg4YO/XA3x7c45mX9bqBzqB8f
pdHShufBvNHEV50L5CJv2/Cfr2CWnoC8qBxkfIV+d6d9n6wQTHDxvqG1SInVInqjgy3uC+sngDfp
J8qFopvYgps6pj1/v24Gm3fjakGYDZGqua/hcRoLnTEJlYd3JDEA6ZlPIIuq9ipp7LHjNjpsviXX
28A4uRRQgWgXgVRAWNLcDUP6+928jaj/K8QzMofWy3NSo8ASCFzY5u7vgdoYQ2BcXyRnSZEu5NVJ
TZUKhhDaRTlyPMjlXOG5FLYBokACPAZdfGOJXpM53U72IqrtP2o7+1Cp8muyAqd89UExZkf7/KZ3
Wjpaw3fl8adkRW6xB+iJndj8Q8jZdDYf1TWtYvTLZ5VdooM3OQRFFkL1ZuejDd5qAccNzI5ZVu7Q
MJgPlg5gr5umiwBtD8iL7jeRYkJo4k/mBwCO40PfSOZJbDOjpUFukulhHv32e9En1RE9m/4C8a82
j8Ax6NwpjAGNK4O0yi6Axea00Sh0tC1LExgVYeUHDpD5KiBsqe0u03sA6egVcrOVAOINsdOekIMA
f44EujMwkpbGa9YM/k1SB1NAi8HvbBws5L2VYb5FQ3LqxcKIfrW8KZzGVwFkLhP/lMWNbiPFXNtT
Vrff0gIMyL4G3sFRroqUoldsOAEQOr8vSK3/AK+Kccq6ucT4ITrUY3sOMxSH2lKvXhtFVp20MlU3
B/UKHSMB+Ddlo3yPgHp4X8DAM9scgxLV6Dm35zYLnwVgtNE0zIz7Nu0nnSqk7hqqzbO0a0tDBX5D
O2k/RSzgIayCHHiKeidigMksRYVWZjjuQMrj71Uh1Qc466q96UyzfjHmfnpWDaO6N8YxvGvEILkB
Mo+0rwAv4qRDL35Gldw/IIcjfu9b2dz3eYi/0TfqzC0nvQIU8yS1+xolqZsgIeKD6A/AYkSNyvjW
i317CqtJK+0KxIW//FkXXD/UOh+kUaqyk4yszHD9pjW56eJJ0qgctmbuIqFFOlr7vpqh5JR0I0VR
SAb3byxLj9PYBA/El4HkWICM+rYBa8Q9nutAC9AqI3vX68BvaBEHZYSFrwWDJpVu7kSSk3vRT9qb
MFOEk4kGu9YqRSN2as2fPrVGI1aBPq3Wu+4mv/J+l6HSvy6bJbsnM/KFiYgjI5+iR0SE77F9n9z4
9s+cRp58V+wj+3U46PvJBbUVLzt42eHK+BEm6AGpRGH2i780vI8OqbVd+AQMzfkBXNrfZ8dw4gcg
r+hH/c6/RVNoCF7P6+pvhicgCgHoGEEpli1CTSmONQkSaN8WYAKdqpNGZsPxu+FHFhs/k7o7Anf5
XVeLaX9d8nZkDrQC5OABYYS+v/N4OKoUPSvBoG2lUuP6ysJ3YJg/krAibq30uB80AaGngOSsmAJf
QJCQTiqKnJNuWG7ki+1ffQVzY+ttXYATDl+BytStL4weEfZz5oFgx76u72ZosBLE3Mc9kB0FlNhA
vVx1SPp2SU/L2D+qovC9iwyKRlbO1m7GgaoIcpuFNxgDkkwmBxztpjoSMM+3wwEA9NFk2LX+JME3
twEeOHY/nmLd+XstVTChytoSgV6wzpF2krt0gkyx/sh13Pbqq1ar1OheVV4/zbZ+yMdhFBMAzwb7
HEfHo9g2NVZUE5+BFKmMIOs+4daxDbSs6cSNMFsu8QDoF6tk7QV4PACBXcAOQb95brW9GQVl3+YN
nFFO1S4+hOC3K/FIv76Om2LQmIoxD2Awo5R1LibopqzqfYTTxbyrF3ZX4SS3n9dlLM+cC1VWMphn
EF7AAM+RISPQy8qV6rbfV0ngcyxi64ABZ/BfTRZNV89ef5qUrpIgpR+ANJ9UdACO3SDbwK/mPLW2
DQKw1ejO0VEAZPHQIi0vY0GAKHWonXlBlccdYlSzVTXFXq1aDcgZ4KvH9AcpFd5x29oxDCuAkXXh
XJS+HigrPfFGDsC50jaWiXaIqHYiQONgBHt3fc+2/DVO9L8qMu5qlsykqwY8JxMBY3OTrUzJGzqp
v8VC+i75OOQp0CpbXp1ue2VBz7kMoS0VNCaoVhO8GUoNx7qsd4CkTiSvN10iW7NsafNIK4nq4Fi/
rurWgqIF44sTDrMLX2+t1YISIOnlMl4TFpgBVNhLNlFN4VxCmzLQtgbIfzQUo9R+bpyA2JrNooRe
qRYcKtmT+3JXlr+vK7J504G+8V8pzEGLW6NO2wFSIkwjShNQoIrksfLHu4YYINGoeyura5v0g402
+2ezznmDQ1t3z/oDlmVYLaVfYvSkyBBltMn0po1Iws3RT0Epd2KHNmIMZlxXePPIr/RljFTNpB7z
A9A3D722f4nG1zZ66XnjzxsNNEhfgpYQY4TASgfqLKNVFmYSWIzAR9wlv2bR+JXJk6PqoD9vwGJL
fgLllEYdWpI6JbohckaNLIloXjUDUB9DcGuMv0pDOkUgGiQtL67YeomtPs5ghjRyTIhEgY8lH2Za
RYfZ8LrCMtXGisXYrnks99t2DAgk3QT6LfCfzpdCNtvGD5alyI2JlrmEcahiT/Kc05Cy6X0A3PP/
xTCGPBKg/BsEYuL+tS3vujm2J+IaqWFNxS6ekTtunOumxFOMsdyplfwq7CFRzGarNYKUGmg9LtqR
Ny3ME8TYbBBqJZGaZQX1b4l6OwYDwjPeHOLm+qHFcmnqRwcwO74JapEykhoEmz6aX5rkdYhvgym2
G//HHHm4oGiDp9j1Bdw8i4BrM4C4pCDrzASBadl1Gob34XtU16gMb2g8Yp6mjgewsLl+6IkFOQIa
c3FBnVtggsBvLhLIURf2H7IPkfnrhMS5rs2mI1tJYXYpM/Byj2csYKWWx7yZUjdohe96a8xUlruH
Iog1jkRpsWk2Slrf64zIEZQXg1b0eKEJP1vQFwAhDiU0w68sQULRSaGIqUHYIsaOHL4H1UjVQuf0
4G/t4foTmJhzBJtVGof4BL3KbDFU3YQ8TmS8rztOffLCaS1ADzKIOPEig62wE4+9OBhDJRggyhL3
ajwhTDsG6lGRXur+seDhMlyuLBpTF1JsU0MNTwMf67nJYOZS6mehCK0398Pd/77/6dw+BTaXZOdS
KfS/gicLXQIK+hQuOiKEEtP/cxZZLyo9uS6lR+p51HJ2HMCdr76oM0uBPngYaCq6EiSAJDLeUfbl
tJCR1rDsk31y307//HDdk3uiEIuf+OH8z7/4jUf3FD/dr3//+UOHOjk9Hi179/Cw+3zY2YeHl4eX
Xy+cKPISqxKk2GhY0xdmbCAHs7AbWdWqxC86EN0D+sx13cj6+rELOZHAZX5jEYSJ5YVUCTkWts0b
WGdZkk1YfPtg267tQmmH8uL+jR0GMwKQ9RccZJ2w3SC1YmJWPQIuZUIPh5eDfXp3vdefhL46nC2+
jOQWdVaSli9ZBVJiHki+GULS4XTCtlkOT5WLGwICQFkEqAewMyLSZo56VJhF3ETzIsC2307ub+rB
HKwd51b4Ym5mbPVMDqOIBCiRMCkg5/T+/vH8/BzQmT6P9HGmQHDC7/HfINo5Otbu6bO0nj6fBrr8
8znRaSldTJTjer7mRC6/CDQCoGLQcVMx3qAGVkS+lA4sezku+7s9lpdaNnTfWRZH/cv66Ncy/xHG
OPVBz8VRrRZhNqyfuo8eTiYk2TubI0pbLtgLvZCAAdcqfBxyBozJIB06tUDZhajTcgLc/XLsF0cA
9aCfvfy8fktur+VKpnwuMzCTsWuqFjIxokXxS0JL/PoCbUEtY/32Xr374/3x6HA28bIKt6zrSjAT
h3ZVL4diAsHwgAV13Wfvu3XLcyqXgT8jhZyrpweSXNbRop590tE26dJ7D5b6jWcml40LjCDGJgGE
VUvil6A329179JYn4Su/emEdGtCC0UOHHlh2KEyJi1xIpn926qDTt97tHNv17n+Wzs8vV2ntljPA
CSi2j/9KLHP8E8XPslmC2MU+EvrWWW8vjTPgOpis1m6c3kb5zn2kuCmRFcY/KX77mqKI1aJDNUUB
L8c/WP/ddcv9qptdWw/mTWfk4TDL5J+tXa5R+/T1Cw7OcniWGxXX6HJYl1/wK34c8Z9fhwnHCT/s
5Rhf/yptOS9XvkplHnNC5VedePZVX9/m2v/c3stXLN+Cn7gRlh+8L1AWk2a/QEYbi4r5wYUvj1mX
ojBTldQyTB7rgYji6wdc5CN9hfa31s3iJu0HlxfUXISeSIuAHBC5NCAe4CJnToBSN6HSG5DbdxMo
MLSJyijomYnqKCmPjfYL6+VMSUYY45XbOBfi0FBw+RX0LqABzazM6ulv/A7I3fg1WCI3B/pSqO0d
763H/aO3dxyo//n58AvLsnfh5w4vD4fdg/3w8nJ42HX0M7AH+otXObl4iiA+XhYFAcGCncTiK6rJ
kOVoOQKMay6i862YkgINDpKC1HA1+p3uzToQq4M6TzlOdmNLFiy2ZSSEIP/MbonhC9U0kwG0Wqis
UNBQdDZIMt/USY1vEoBmc0K4TXEgzgD9FEiNCds3j44ove5nYOD3wjupUAMzHRk9xRIPau6yQV9G
ZKUrgFDHGCLeq4ypBUMkKv4iSELBQNKsTh6taKGoCY6+4obCW+B/a3J3zF/RODZq1iQ/AW/a0Lzr
h/3yWcJ8B2uFyWiKnY/v0GKfGrLvpqDFzO7JgKzxqTKonx91OE7JqfKeGtHRFDjdW4vzZY7B2UIw
MWAzC2U6yfgAAjQhawCiHBLeYF1EfTwXEydDir5Gffq62hvmfCaUuRF8BRDl8QCh7Rg6cXlTjxnK
2a7Q74Tx+38QBf4roPsAQ0FmkXkb3+zkysTJMYXCEgIPtJkpQDjk3vZ9zkW32MzFUoJUCYMs8Jsa
a7xGUugkqEEeO5p3c7vP+te55TT3b4sAxCpesRKmtZj4LhZJn1fynADNrLKm0Z6kzzR4u75il4HI
YpPmHyFMQBfWoT/X2gQc3kYXG0p8sXEEJejest5MHc2IyS5IZvEpH9PYTctyOLZobe6dsROifZJG
Ku8hdHEfMR/EBHpVKM9lRERoLds6epbBA+NjZMU/6P2THz6Y0b4y3QhYcpp+igAdI/E+YBFwubNo
6UQyEtET2+kitwmZ9QwfgJyj1UpWJjgK2WviCSnWQo0oqJHQFwxM8bH6SdQ9Zz+WC/+adGY/hIlM
6lTBhAvQILS3s+5TOfowJnsYXjFKktZuw0OZ3razPwozK24OSdXnNRRW/Pc0eZzKU0Y+r6u16QPM
PyKYuLqoxFkqFxFz9C7WP43oJjPu+tnrdZFzqfCUWf589Y4mWSEaaYH1U+LptujeBVN0QVPHids2
HelKH8aTm4miJHW/SGmBLotuHeINhqWrGdpiHd3kuO0lBLtmE4zbLsw8UdVl9cb5fhgoMW817Tjm
XgRiyPYm4E1tfiENXJPHeOwK5OcxuIcTK1+Q7P3Phiq7+SP9CPbFPn4sae0lzzDID5Wzqlt7Byx5
gNKo4GxEb/X53mlAbgTPiQl22vIhGn6ANw50sP/BPlYyvuqRK/vo5ETKhh4yqgRNYiBIlLvdMOfO
dXvfCm3WUhjXLbfqOGgVpGSp8iwPitO1ttgPCaAIOO5qyxIVtHwD/EOR0fDEHN6hTkhthiBuLspD
ULuZdBdNbx2Q7zv1MPjedbU2N2gljDnGUqpqYy9B2OAPjhY8xARc4v3HdSGba7cSwpzg/0falS23
rSvbL2IVCY545STJlh0PiR3nhRVn4DwTBMmvv4uuc3ckiEeo7FN5dFVaIBqNRvfqtSJEQGSFMGLj
2iPjXWmFBbCDaiQLtZurwdwV+JZWZjDx5eMMVbzMPa7wBrwe9Y9p5O5slr6pBV1LAid5LnTV12o8
ESoo/viz/imZvndM8jM2l/vnV3zUOU8csjWTMVUa/AqwqZf8+2Te6MVzJOvTbllBQRbvCYIuG+ZU
z48WpbjDMRgIOrvl3sh96twrk++o3vWt2/qiSK8tsNQB9QV57nMrVjMmPS9XVr54ckf61iuFyzMJ
ruqyxIYMAQPjwEeu470XL8eZaxm492BFU6FewooWyAS9qJ19Tlpeu4j/GNapl6IL4txhd46zNIEK
Ovn6brIw1wy1qMJpf3EFtVJ3zOoYQlxLlgDcExfkl9oXZgYEYjyRoDYrtQ37ea6bwHDKYTiOoz6p
u6I0J2QmndEYvqFXsSqJg1ubhXYXOs86Snvghzz/jEVFNIVhTt5rNeJXUVBq7mSAP3eWNF3X4yrG
ecgwIscB8dkKbTm30zSa3ioriWLbxSzEsOXvojFl6lWbRiBeBSQeLJmiaFbEDMyIaQ4ePXV/m8YY
4oKs93W32/xeUI4CcY+O6SmRh9saE9YuCyh+04HkPuSzO62Doo05+1Mr4zHbWg6FFBd48MDVhknY
828Woe/QzjOiUz6j7V8/joVkdHDTACp2K1MxuIzFrN8Bv5JSFFiMOZi4nA7Z8OP619o2AMl50KIj
Foi8uDTOppga0FZYuP2TFirYixOZbNhlOwNnFKNRFv7h1W2J/b66IyXmecC9P/XRTgPxLsGLtgQT
MyaxXmJAIFvlCD4IlyqS+317dX8Mr38/CadjE49zV4C63m6r7+NoQ2Dvr1n4hbUJx1PrC6cEaxKY
5ckbxOJ8fQoUxwxnU3LbrtFSPJ4UgC9wVtqAPIqeEBmJ7aAlDWkKW4u8pP0xYbYBz4BuzB6AEbeg
AlAc1VyWhW2dJmogtqqIPACWCblLifbjEI0wO49WAj5C3c8z+72odYxa/rzuittugnsCBWrwnWIA
8ny3VBSLK2uVNB0b3bOio11/mq37JD0Q/Vfd7k3zUSGfbRnUbf1fLz4sEMm4otDZw/v93KqR1tC4
MbFCq0seCMAz1c922vVOvjN4eH2FmzciIGbQ9IC0BwiFzk21iUHquUcoV1p6z1PiaVw/QjgpuG5m
a89Q6P/HjJCxF73B6sFCJJ8jHUQAfPJKu3ZTGn/KWLH/32wJl7yRg8JWWXm1x+rNgTpJflc096z6
et3KJTBwveXRdQV7h4PpeBGDFZfp3Ou4jT08Rn6xPvNalbk2RJSZZbhl0j3kVeHX7XsqhTxthhAL
KtYqmBXIhWZZbYyJ3RK4RzvgeddrACbGWfFv4tSJEXLuGJlqV/AMGEl5/sIj9bNdykxsujnuKmB8
1/xS1KBWZptOi4KbZFbYrzZODw2foUZE9w7/1nayUfCthwgoTP+xJixIV/HI5zWiItMWJNIqC1By
dWP+3UmU12iElpP5KnGRzY2iAOTiCK8wdOFwmbaulKkCk3XSPPKl9LQGipxQmKjU2eVQszWBVxsq
TPpH+ledzj5hhs+cJrAhF3b9t2x/6z8/RTiA0ZjNRQFWYQDxuNeCrJPeD23AzCEAn+x1UxsfGvxd
mPRFNAFOXNzWviNLW0bwnHhyQAe9y0ALZO4tu/Rj55vCJSm9zJqwrSlzwHpVQorCwnvZWr608dcp
JujT4MmEWce/Jk+GsjVeD1gYutpIHITg0jeduRAO8mQbI6ao+zHlpzk8OUvrX/+IG3crtJZWDnYM
cKE1ILyHQKykpF0JmuHc/Fp1ny2+xxRTZey1AiOVBK/nRlIv3vqO2qq1gRvdBshaWJhTspXOFTdd
sTxMrQf1s1sSHBi014degvDf8EVM4qICboPQFZPawtpUxepidWXx7plzOyGvcCeWw0dA9hHl9oNl
/DXFGzYNRMJAQQGND0CgsDZoL05RriBUZ5zsGOauBrQ0OM7Z9T3buOROzYiTkV1PGnNYzUR4FmX9
XQO0Y0PCiUju7K2sBAKkgJCZmEXUIFJ0HpsxnceGZgHj9dJ0xKMx5l3coSLt7VwYj8rUp49OOus/
otYawrmq8zDJLAwmQ+xQyre6dQ2uAwdoB2IvV1zV+W9REoeUg6Pht2THxuldkw/eEq25u6vroaIi
oKGfQtvv17/1pruemF1D70kanbCinMaEIH+flMe2xkFMrJc6cXYKXR5aO3N5VUuO5OWg9+pGJzaF
vNqMJsxqVTq0NMivqQmmcUeMQ0yPNj3Yxic6fGFl2JqrWsKBR5In5FY8OLUtbLmqlJo9c6w3nb6l
6jdOwgJTOB27MVUvpj2Igv9FXD01KMTVBTOuaW3BYD0rLite2+VLGUHhqc48Xn7Tkv31/dyMCdAU
AGAR7Ea6iAZhfFjquIYbDeA8UPr9AEqO0fFUkI3zXlKu3t5I1BQwpQUeJVW8ofJ4ikYlxdp0q1FR
G08BAOFzGgylUbpMi34YMRjH84STG8CKn5VI031uD5aHAjDFJZ6Uh79fPUAG4ONHUxtPayFAUd60
mVkZ8KwI+vJmc2tku6wPHQUcFeWyu27sclIdfnxiTazo1ZkeD00KmXCt+sRAzKq0oFRnwyOCl5fU
hs/LzK86ctcmYaP5xLMPVvq5yY4I0kr5pNpu9jD5iq9lkh+2kS7hd619cJTPHFN8kyt6r6Ckhq8w
oS+at80nXA2SD70VogkwHQD6Qu3LFlkyaR4lnTKs0SpP7dyfxzzp3NnmB9ItbQo6Fjo8X//aWxYB
vgWoEdBwlGSEgzu26Jg5VQSLaZd9YnGPOpm65HctZl/9KB56Sfa18aADSAYKfAATYgpDHA3E48NU
gGTGo7yH0h87LPDY5Nf1NW1eQKdGhOhrTEuv8gRGRoViSLzJvClWgsLU/SHjIAWddgsqKVVGHyeb
gl8n/Sn5ARtdSPDA/9nH9aufhH+DDTlBPo9kHsyMdft9ZF+sJeAawBKvE7krEzwk3q7b3PROBCZ4
IA4pNIjOTZaqEudZB9cpOHWjsj/yyJTkYFu+sg6ZrbxyIF631iB5sipMseULgDWgSOiPanFrT08K
2VH+eH0hW6GWoPhlAhSAcU5xXsGp9a616jXYxNVDris3bdI+QyEyiBm7T+LOv25u87vZyCqhnIRx
ThHrrg4xH0qKaINhSLCVWzU9Wovzct3IltfDHf4xIvhDk+GJnowwYpoTSC1b8AjkfkskScdmskOg
FA6sA0IoHOF8gwoks1W2Cs2PRvnYcc3LaHNIebJXogYhxYBsHL3l5i+bynjt/4tpPCaR9aHy6gh5
lgWIMFRzKR4eDKcsfdMUC/OcJByTyJtYuSvNb7yedkBpS6LyJeYUOrofNlFPRqFPhABqEwPFlLms
qQfdQ8/FpZPtx+mLPpO9olg3ffO5i5NbtFZ8SHZAL9Og3twbboYEZbC/GFmyN5gBSM+P63uuX+SA
Hz8MpW5IKQI5JcKmujgba8CZV81GpQdXPAgiErNWCRia0uyFROry5tCCHlKd8T1agbnfsQH9aZD8
5V48LJHbLnnyWnWN+lBFJIt8lQ9mAeKxnBng3piGm2rSJyAqZkv3bZI0P1k2xtwnSjn9LKrM+JVE
XRr2xjRPLk8t8m6PnXmo+JzfzrHDJi+Ku+WJ0U773Axq/hb17QqMS/qwxUxieVQqRu9ydawlNfqt
L6OhemjjdbAFKANkcyx7+Kk9g61QsRYSoNt7aJquO+h6Xfqz44AcE5UkSQS7OOwray5gKYDzYvIE
gLbzAzI5CYaUlrj0huZzVKHMoMvAhxcnXbAg3Kfctow5w/wjCpYNst6jxW6iSJL7XkTI1QZYvgjq
XxivFxWSyhl4dsozrEI7qpPPxrfRDvX8MHNJ2Ppw0bNK74clNNGIhVllzM6cfy8GUsR4jpAdMG/6
MfgrVN0OEb5c8pweFq95nLxe8pK4RPkJNlfnObllnAps1BbejN4UGr/zWw7C3WVXH4v79jB8UBPJ
tmzNXq8tUshuC3PoLHuEQXUXP5Vf0mN+mILGU5+ux4MNp/9gUv7PtxTTWrNJE4t3a1IS2iHL3D40
sZxRkgbIrAj+l1UJavNrfjX9WPz4MTpCHljxZdPZkk/2kcKf7lFMoqHgsJIdo13tJa+9D0mi0JY0
WC9vlXNfENEZTDMGtNtgx3jUwnE/3HYB4sLXYidLOjaPLWiu/39z1sBxsqCF2CXyAxiy1P0S+XF3
iMiX6/t/mZUi4UXXUMMTElEPR/jcBjoMozosKcqsxVuj3CD2+vUYzNZTZIcO3eXkt62GtS2pZl0k
bR9W18fken6pOL1jJiyy9KIovYiOHkkHN432LS6BWnZuV88SjhGWZwNoSaDLiEmp8+VpBSt6UHxB
T8NiQa23gB2+grwPt75rR1rgjFHiQiVsB4SDHy8ytaetUIWkx6GrCCYkMEVAaWNEGTVqpFgZ83jQ
hNUeirwZWMSj/Vpv3ZkN+Ly15/j1+q5ufN4zs0IdosgGzUjA/QtBn5tlBDH7T+AkikjGYXGJKUMy
gQkDDBqsi3PErjOKvuOAbhgK5GNXqV6SJOMd0gP+O2UoR6gGAxjZypvp3akMdl9NHIKq6pijTDDl
/Q23p+4Joid97A7KUn7pUiN/aAuFvTdUWSS3+2X9Ar8VdUxQsVJbBQ2A4Alp2YAcGlxgHnlkL9Qt
A524Cdj1lps6rEdX/dzvr2/CxrV+ZlDYBLM217IxDNL+UW8z15bNGm/t8umKhOx2MOLBUZCsedBC
z1RAWNESSVUvM/zrC9kIQ3iFWBbGC1F3vhgmUdqxZamG/MSx0P1g+X2lo5Y+dhII0Mb3wvMYaTqG
YYGNFscyqxIceRxjEh5zuJ8qSDynf5GiYLIXk+36OvspPuJ4ohl8hHiRB07/TgtIFYyMgHd4dDtN
Roy9sTmolayoKdBNILcTNmdUjaYYI8TuBMTt1bdu+jTUQZbLvHor6zo1I1wRI+ftlM3IheYdfQbd
AfHqJ/u2+BQ9pN7wu4pdUFiQMMNt20pC62VFDNcg2JLxJTGGAQZN4UAZej5EeY4Vas/ms3FjBEqQ
vRuP7+Y96o+jlx+cymV7AGq89KB7YBHdcRkz64bLnP0E4YjlJk2JM68fuXqznLtsca97/tbteGZA
2MVMTUGPSGHA/KGn7hC5qTu6hp8SV00C9m7JiqxbidLpNxW2M0mLZMwSeGhyYHc1xub86LjswJ63
3FSu9qjs5lfmZt6L/nmQpGibGe6p6TUKnCQbilLohUGw1O4r6I4PqeOPr4bbgmRxdSRveMrDvw+Q
Zx93PUInFhMgQsciXeMKFApVJYghOHd9/2T+IbwUwJ1iDeW6porkB2vM9rVMM3L7mP85BOuGnqyh
bZKiXWasoa3ikEJrqZ9eLUxAyvgyNu1A9GSd6NNQhRUc0RxRQB9L2Cm1x8VEC975DvETmiWSL7YR
60EP+ceO4IAWzfsZHM4gmlce5vGu568Kk3naRk52ZkPwtBwEIz36UCVEJp6yCF24MqjQfIr5flju
SPeYVgeVfp//xXV5ZlZwN5TPqZI6a7AwPIaxD9aqXlOD6i687nSyTyg6XVJjgJtheZHzbDafOqBm
9dz/32wIbjfXS1SSATa6+Glx9jX3gMiUBb/N04NhThA+4Ol+UYRkmOMENz8+WAvea2b6NN1Hs9sV
YJhUv8yQsk6hyvTcR5UbaTXaXZ8VWeax+dTC1ADwQqCfAOmW4PZ130JorIbbszbU7cexDCvQQ6PV
HpXUVSl31elY1JIN3Mra10bxKr0JOSM8H84P9WAmVjevZcPOn/zo0LwvGIlvXQgCuvEn02vu1KdJ
wYj89T3dylDPzAqbmil6hq/g4Lm3s/GunMLYdbvbyWNf2+f2VvaM3Yoop4sUHn42aO3nTrNRoSz3
jXGHmVSnB+4/uL6o9TcL76/TNVlCbaujpZMMqxWz+1o1vrHcOWPjgjepn8Ko/Hrd2GZKcrKmD3KF
k2isKe20tATWejfeTT40krzskw0+aZK55Q7vH/IVMpV+8vSs30AmLQOBmjdmsnMjW7OQldQT1L2i
BO6zfPqWuvndsu+95JkGv8gBzKUYtGnQOby9lc1JbsUdnFbNsACaJih6n3vt0mg5uEmRChad33VQ
+rI9W3m6/oX/i4/+MSL4KKQUnbybsbYhHH1zz+5RU/xeHrkfueOO75ksw9vMwE5XJbgpA9EHAa00
nm07rQij3fQ5fqy/TguU5l3VlRUxN78hMPqQa0XDAIis82+IcQKDtmu+l1ZIno9DtueyZ862iX+q
vSIEEiqRGU8nhDSjzCAg70157PYyobmN0H1W9hBccMxzVXFSlD3qFGzLzr0my/43ogeqUmvzHV0x
eJzwoQp77AfuoIDTIwjnyu8JbbcEOqKSmLjxsc7MCOsYEn1IOwozenyMs+OY7M1IEu03P9XJSoQr
ZiGK08Z5WYL2e/F5r7pN/Pn6oZEtYv0FJ1FJ6eIO9QgsAn0X4Ot+J+PgmjLRsK2TCdJLvNDxRodg
9MeldmJlAdIZE0ewksXg9ExRC0gKt9LdqrpHaQb2JtNf+qCpv0zsSySb0FyPoRDnz6yv/nJiPYeA
bYbhQuSnY7brqf2sjkBWgYM61q2g6ws/A6Cpcvrd9U+7xrRrZoWYlxZZjNc3Fr3oT310LMy7SXvT
u2/68td5MQoHNojHoBSKHqYIYQS9fGv1qp2Bk1MFrTZr70tLgXxZIimMXn5H4DiACTOg4omiwUWe
P7B2qGYLM4YV5rbZXTM9c5Cyc/2gDhisfai4pPl06ZzQQ1ttqTjG4KUQ4uvUlBYGwO3cKwBn177k
yZPSv13fJIkJEeJnMquiUQ0Tjcl2nfFVZ5bfy0Z4Nt6v60IwXoP5Gv1S7z7S6IAnEkaSFs0tfzuN
V/6mbnPb6+7QufY35c56zv16f31pl8Hj3Kjg9rPS2JxPMNramJ3Mep/LIvlGTgMTK+c56iwO5teF
SNuCfTtJ2wgmgurzGEJfOMx21YEei0MPuK5X7fXqxd413iN4So/Zjh5l4+uXsf78FwhBuDQUq1JT
/AIbHOTKwSTBqEOua3y5/i03zACEsxYYHTQREcrOQwiOF9gJWIoFsi8mvdWn0FY/MxlE7wMWdh4y
QJUGD6EmUTEf+tG5P4lUak9oWxYlMlK3fMpfQMoYB5nmoazjpjfpLvIL8DB72d0YxGH5TKXZ4cZp
OLMvHLi2WEhP0fvw2M0San4RGm/a/RwSt/ji3P20d99/Xv+sGxfD2YLFFh+AUx24+WEw+mZqLodU
3ct4q7nQ67xjU6j9BuzTlZi8DMtoeFAAxgBpX2ufwp2aqbPSmYAP4wGlPGcP7f34DEC7dYSM0egu
O/pN84A0iTzdlDY0t7zIWSke0MpfK73r5z/ZXlOZLS2PYnhRERXu0kZPhcru+aL0B02NFMn531ro
qbX115xYy20zWxQdg4NV2uau0XyfquIzid8gWryfZQTsG57jEJD0IMCBBQWE8ufGsqxJohaK1dDK
jL1J/T7NzLWa5+t7txHRnPUIQgoIUCdwU54bmbRpqG3KkJeuaCgXzUH7ESmgI/HKLTOrYjCY11d8
+cU2pU6Z2QrHExuF/hQJi/P3qTz0PtH1W8kRMaooogRSmiolyQF0WareJ/YLhovdRDZWt7UloAgF
CnW1hVGw869l2EXacAeNNsV5HPuwYD7gfNc3ZCMjcIxVswBMkhsN2jmhpdaOA2ApUZgvX5OOuxmm
ftCm1ULMjqG5IGNSB9ASP1uIkbhx0CXBsBZWJfb1kkUpaRJjPkQHOn1xVSOavTJSo4dJt+HndoJK
Gj5mY3i2MzKf8oSD1N0BdgWlLwVAMhRde8/gCir+6dLzA+eK8VJGPV4jqQrS9KzR88UfdSRUamkN
yY7xQtf8EcnVse84O6Ld2N232hyz28ZOjQcLCmUHc5mXEMI4ya1FSvUbmWuMQqROf4B6EdTRNA0T
nK6xGFqLwZZc6dw2ptbvUq2ncDGc+T1VZvOx7qPyOVFAp9xgkPzWAPlhaMLGY+PE1m1TVSTxy4mO
N0ZhWV9H4Px2JJ+Tdd6Cg0Ffi5Xqvk6d0V/Uoo+9Gfqb35F3A3lMYq0+MAv+5nYcFFAcMmbLLbBp
PHqgiqp/yibqjB6nOoW+U5XUB9tM5peGdUlopyOFdJE2YAiC59YuSfUFMlhO3cx+zGYARBeSKJ8K
sId9zdsleqyHPgVuzDZb0BQpmW83M+9uRgN8YihHJ9Vt1UAkG9uox4FO8/kXaQnUDBael59TRhqU
z0xVDau+T3/3Q1uQECrAFYpAts1ylNtAFkQMDvUmKAEn7pg42bsWd3qAoXJjcoFo049G0qOqPljQ
rbru8pcFFJSgARdE5RGDepggPT9VKXLVRIEGk0fA4m1A8osow27J1F06NB6mWH9liqzOQLYCEoZr
0KpDgo+AIdgcy7ZN4gFxT3lGgao6fq09e3HLOwNkp/fjbepZz+Z9HrQ+eyjfk8BBGkZiV8b4vfkr
MIQOcloQHWOA9nzlZhTbRlXisOt5aMW6yyZp/rFxQTpgYvnHhHBl6TyaameACRqFJnPJ3ey9o45s
u+SBVr7+2B7SY+fSgwxpJFuakN41VWHXA4fdWAf4p8AsX3W47jYyC0Jtapg1BpaRNVLifPXp/UQe
rxvYSqWQUiCvAAD4A5h+vj0D3h91NczIHWuifLNH236rkhhFxNap0PWhS1+EZUTBh2CU1ri4QxKl
xAfsuvzZxXoG/0372yblo2zybWvpp9epkBoUcTTx2MB1ytmXlWfcSiTN+S2vOTWw/oCTRMfphrwm
7YReACcvOal2LQV3+9zcVORfWDq9UoXXBi0rRJQMMMx++pablp+xBgIIHCAWGVWh7PIWPppas7rh
Ci7vft5r3U2PpzbxrnvMRn6IgQkD+SjGJiD2IuQH6TiTEdEM2WhehaVZh+XOega7eGBE2u5/MyV8
t6lWy3xWUPuOmnTP40NVQDFx8Af1LvnruSMDqdXJqoQPN2l2POYRGhUYEfQHK4Wqg1/UL4ba+pVi
ST7h1mWw6gSg6IIZF00EUrRxPbKe4hNCXzztU7eBypexp53umtOBZzKn2HL0U3OCo/dabsyVAnNz
iW7/6M/q72h0x+Ll+m5tAMSdVfZq7S+h8GKKYwsjNbuENyOegQEL7D19/oUe8g9cOR16TRDe3Kl7
fkv3zVdOfRm2dMvxkeSjbEs+xsiFJ6jFIOVZmLCdKIMLbLcDnIi21MH1JUqsiO/OGRQ6VjrjRs2S
ynUSjKg+WSy8bmNrt05WIhZHygUTSPmMlZiNae04+NvQINTuwKuqoa0cZc//mznhjKWz0RZ9AXO6
/qOwf1TIkJtocpPs9bqdj2KtmICfrks4YVlbOpqyvsLS7/SzilqjuxxRNMPlebQDNLTAu3LvhOm7
xOzajbswi7QDaRDQUeBVPY/yHUJIFzHM0oy4QUsTc+9PjDxrM8q4qZ/U4TDLkQ1b53sFSJprpQCT
1MJSaQJt0XidrNFryIk3C6Q+GXtmvCkDrbsf0WRWqAQ1tRWVob1gYYkqtQHROl8mMmGu2+tcqMIN
BmLMBwhWgbs1rdRD47RfoYAg66VvWlyx/WilGxQ5xLlFiw1G3+a4auq5sIEH0NJln/NU+0byCLKF
rdFGxa7ESMq36zu6kRdg/gQTkqApwbNCRPdii6vcAmkCpJXMQ83u7KjdXbewccopFFwQTMBttPLV
na9MAeDaMRjww2qel4G5qIlvdf0EJKL96y8tQfsSCFqQyqwkHiBJOLdUY3ZiTHQIfLUdEAdW65n6
65D/NQmkYGWNOCeJTtFVoCmdYEXNfvRQo2Z+m/ww82AGACDL/OtLuuxuCtYETzSVqSvtHLJP4F7B
SCXooR5U20/xpmY9DpzPzCa0hxeICAbXLV9sm2BYyJUJwC+KCTlRb2A7kt1Oxa8JiqvXbVycbMGG
cM0M+lxrZQsblLh8+crLA8ZynagKOpuEiyWB5V/USc6tideNOXcpG9eNK50AGuYp8yFRq0TZYSGj
N9NbCNJfX97H5XIWLQWLQnLXOI2Sph02rzjgEiA34HppjsMtDQo3vesBuux172kOvxS78Ya7pmtL
vOficAv2hdvIBPVE0uRYsZIPQWzb3lBJrteLsPVhAThlgnQPCGDhcI9MAaEdAWMu6FdYcrDp7dC+
JEVgy4pcMkPrUk9OnTnhuY/rGoKBc9gmUGfDEBlmRn0GWfbru3aRMQhLEqKINfIy+VA5VesfNXct
2ytaGwp7krba9t44KygezEmq2MyYM4wiFBZwLlmPdhQaRI4hee1un64/FoQTPKvgVHYseN+iZe6c
QigzrVEPMo5jjcZkbPo9tyW3yUeufenxf2wKJ9oxk4S2q/hxWrWvOQEbVVlUbZA6RhIW6gR8LI1L
Yrppls9vKTNKL+/L9tYqUOp1q1TR3wlb+h9sqpVjZzjTUeVT880YkuIJNSwD2nrgkHHBlpfuy6Uf
/KyBVFbLBud3wdXohc3q/I6MNvGadjL8GXO4mJocFGhSWHG8jweUSMvBRH3BaWh+Z4/xeGfPc3xI
VWt6yYbhrh9Sk6wzfJPfUj39MTpzc3AgfLtf7B6TiWqbeRAlL1FAVMwg06dntbHLXd6az/qk0L1R
g0kdLDMPNcrLkg3dPANQ38U5Q3EBk8bnZwDqlXbHCOp3sfZmtC6GEF1bd438OMlUdy9hdeshODG1
/pST42Z1nDqKAl00UPEeLAU4FGff0DfFyDzNvs2TBiXfoJC95LYiNAB1GMRBkQ0DOYLHttBWVKpV
DnAGFgCYANCsgHS2ZofOrHZJnAEr3vv9oL5eP/Fb39VBPxEtAFQUMSZ+vtgKfIFsdqD7G/U47AAR
mlkOB+nfs4jeqdpfP65g4tScEMqixDYVdYK5XH3kRR/0zpdskDU3tg7/qREhitmdQ5d6hJG4/lWB
Ey73x+Kx7TS3qG9JZPnXv+Aln/y6pvXFD4019IbE4mhaLLyZKKh5rDxxi+g7d9ymo74euTn/zHD+
ehS/qtml8wAsqORVspWqQAkJ42mYpoD/CPtXKAYm1VHu9mzyE3hyL11eh1YS2Ta/54kNYdPa0tS7
fOqwaQlBxwKTCuCpz5BBvBH205BNk26vCEk5SIoBJREhYI6e17HJcdIrHfNQiR0Y75NZS/KhrRsI
Onb/b0ScKs45WBKVVWGxrfuXpDLDqqPBdb+QrEPsflnNgllsBevomzRIHMVt58Gzxp/XrfyXJPmf
W0dcyRwtdmf1uHWqOFCaHYg03BLzdKb+tV25Ro9L/cWeAzrKDtnW8tYL/D93uLi8Ck0fwqCv5lXR
4mpA/EYIibktSUhkVoQsDhW7CkqYiIot1GhNhv5GmES//s0nxLilio4ezojYV4hbauTVDCMse46X
ncq/LOYu1xI3indlGir9e5d8SWU4gK1ThdGgf6wKN5qhQEi0w6QfIu/3tH1JtQyqxbfKeNDz59yU
tS03P+SJNeFSK+x07ZnDmqK8pfoPAzLoi/TmXHP6iwzoxIhwh81TncURhiS8rHmM2CdC7ycV2Pf6
Zk78Ph6gGO7x2M8bxbu+g1uX2OmNvS7+5MZuACculgE3tt1Fu2UCFWia3DMe33f2/N3uy3+R+IOm
mEBFDyEXwnfn5qg+0DTNEA9H7QW8D8QC8A3qvU6DV8xYSK6XLTc5NSa4iT7oC6lzGKMQA7EeNKfx
ufkOwQfftA/JIOkvbLkJkiyKPg4IhoATOV9axCBkH2ms93TS7GK7c7PJDKpccmmtv1n0k1MrwqnG
5BHmP3tcWjW9j8BcbtkYpX7IComZrZTq1IxwNzI+LbOxwEy8VPsCghX9yNxOd8ImJy4D/LKaPqna
INkw2Sdcr54TZwQhVEw5W62SN8p+k+GG0M/X/V32/QQHTG2q90SDCTZMhTtTqKA3DnmbKuO2156u
29pczgqtACftylMjBI4K+NFhNKCXy+EJgIbfcMN86yDzfd3M5pJQdPy48kGHJJhphjpDhxJmTDzd
vMmhD6wxfutxjcLftLtuayNcoChHVh9HzANr2/kOdVlqtFXedZ7p7D+RrvH4eK+nMi7adZ8FJz+z
IhzcajbqRDNBvl90+2YZ3E6Wlm24NwygQLuCAcgFoedszemcRzBg5r0PwJC7aEZYs88LJL8A5vqR
9KXbO5EEg7sRjyC5jbaMBtqqlb7n/OPRKLH0uBvQ1bWRNamRO1nGo90kblYdh2NjZo/XN2vDMc7s
iXdKDHa7SIE9ZQwxWZ319b4oD0ufS9Z1CZGFItvpwtbPfXJuq8Syij6BIa09NAaAnN5g7fI+yOmL
zUPSVm6R76dsZy7MHZiDR+AiOQMbR+30F9jCOBAeRiYHk1DnzfNdgREyAn0HGdvs1uv2zIgQ4cuY
4XW07l+uzEE0YdIio2469ceeoiBhZwFDNEk0/lzjySNZ4H8xDj06aExhTlMVzkQOGT9QTjIIUiBp
NOvcVaDvlL5WxnOv1G5kH4AtcDMZYmbzoNA/VgWXhQIc4SBjgIIVC7XYr4iHx2Gotru4dpsyD/NM
ko9sb+Qfg4LP8kivSmXBMrseInef6AQVQ8kDZvNTakBbrBInQKcbwqJmw46auAG6YhVVvZ9oMvlq
O0cBmCVLf6JV42I6BeqSCaa7TGOx3NGoZWP8W+sEWay6Ur6g+3xBYGcNkIXgS+fFeN5GMfHIcp/U
368HgK1ofWpE8BmlANvmAoUDr2oB7My/FmSnRj61Pd7trlu6ZOxACDg1JXzTQaVdFxVYjzUFEBuY
oMlkvibN8zTs6JS7vAmK/C4p3nV1t0BDCehJ3U0htme/Xf8hWzHv9HcI/jOk6JUVHX6HUsZeAxUC
FboedeZmVMasvbmDoP5AFgve0Yv+Yo62kZm0BCsG2niuw5koGPsNry/nUo1y/a4nVoSUKKEYBDcK
WMkgNqT1/jS/O+rNqN4CPhiZt6NdhhE5pvmdZoN57s3Mf0fLe59IfsbWzXX6K9ZvcRLg50YFGRvT
EHzSwJ6xnTWQfCZgSLZrdahbDv8iCmDeyELvD9zeIKY+t4dGaVQoNuwtC238ojfR37HJd3MwZa/k
S0Xb9QPj8arrMKNjH89NFVmb5E2CD2y6i98Gk2+66JhBwj2/z100edw24EF6Awqr4ne3n8P0mL3+
aoLyE7lPfW2Hy+wVeIejupeN7W76158f9n+kfddu3ErT7RMRINnNdNtMkzTKwbohLNlizplP/y/q
AJ9neoghtI8B74ttYIqdqqurVq1FuCsNudSyHXp8WKk/gimVkWkbk5U3y5KDgHQsMESiNr/GuHWd
SA8i+oxUZlq9lCJ8RLRpxp0y2ZJcrlxgSzHdqSnOF4Xo/h8mguE0tS2ibhHLa2XBNQucC0pLkHTF
Eyzk6chqqWTxWjVp8eY4HQTnXaJhSEPawUQYbZVqH1C7T38HIvgM7RYcV/VBGlbqPUu7QAY/MBpv
Dejj8HdVW2XpGEnzLqCOqNsldF7XTHxXMPlw+/+JgaAzFXBzbhdAOgYvhwi7IGflrnZq1zCs+jN0
X0cLQk8stYAHZqhEphqrN7ktrNzHSy771Dy3M4Q8VZJxHmJYVKYIP43IWKO7cPovdhDr6yBrAk8l
D/jS1V6M6hDDHIfbULVo9KHmt4r8eN1jLy7YiRXOYYuy0KNDCFYiUCepwkb1wd2xBk+6BIzCawF2
QWbtNBmYBe59DoxJq3U58vSGnh4F0a2Ggekvnv/STowo+T427lLYp7oDXVZj7aQtmZehnjVTu+EJ
BcEVzmmOqh9IkKox5eG2Bn3/oN1rwasyfMrZE2D6wWTV6k7HoSC3YOS7PsELx3xOH4GSFypAaEfl
jnmt4f0pGbQ2K1H4oxel5ddK9x9soMkIQCUZb1082M7H18boQh4NFbnTAqBtaVQcRYvvr49j4U4F
aTJS9QgdUH3gaanEXlLjqgsaUwl0kDLb00RZpX+1oV0PFQv1lSt84ZSdmeNclxqMqRhOMCf0keMJ
+g0RBlZ1iOmVYXN9ZN9XE+dQAHVHcKmCbHvmPzmfvkCnXeUZSWP2u5wFTm96Vs4UtLda7S53u8ic
WG5/6FbJlIfODJhmgqXF+kyt+EBMkWm/qpXBL831yQfxdylgl7SfKD5oasEK+HfUAgsuO6gS1vk3
RTX+hwcxJoDKwJ2B+BuKyecT0PlKTrUM9iT0wzHBTKmFUX/Wb8HGiNmvPmW5xuJxJWr6btS6nPd/
ZjnfI1cd0pM1zL6k9iAyH3QQ4KsEQfaW3oWHaWM43T6Bgr1hG+9I0afst7H9XUOwiBHmO/XHMZ8s
iFSYnn19QyxFsZgPELXqM8XQhQqN34QiapX4MO9ZcIqDbzWfbcl0kFD5AOOxgoH+xUy3az0JS67i
1Kx8vgzo1hOkicCsXxOIqQLc+Hp9YN88MZcz/m9g3EITsVe6UoOF4bOzyIba4TE/Rm/1c2h6jwpy
wMx/pG8FwknAEaxdYMfs6//zE7hFT4tY8RM/bczRrFlrNx/SgVr581168/mruFHc/tUzsdKCpTPF
Gvf6yqZbQiudrS0XPRiy76O2iikQNjfDLTqkzXyjqBt9+/mWu2IEnXomvNNH/dFwtfuR/bk+/KWH
55n52e+dPE2GCjgiGmL4yu2tDoab7kOy0EfE/PtPyYTWsk3MamArHHWXONpZuQpNvjPOGbcR7+GM
GEQI6RQ3ZuvZdeEocojs+NzbaKEwKjY3gr9D6VCMTL0xxfcwsIe1QsDiHTyTO4O9SMRfPoMwFlqh
aj3mfWrwuCYNi0XK4JRNWrqEbHPjFgIwfguUUHac9GOx9v5dulDAdjkTraK/SeTvSAG0FjltYb9X
9npk+SB3A51T/+Pu7XmmT8xwZ7gH96qMDm64DgEurMwP0L35FKrgQWq8lVj7W8rv4jQD0QraERk8
LTxLS5CBUkiZ95Jx65mNFbjevW4n2+FJf5Jcsun2ICO5yb4elT+IOhxcJU5tjQys0K9rp2rZY558
CjfsKqq1HrTQDZRDcWw7vIHxNI0cYPkjGBwqEw2aruhMO227cqAusNqYcMQ8oBiFHgG9aHQeRkkM
JBphEprRnLTBFWTDbGYxySGdWBCOt0iw/m4aYsv1mn7YksNGapxiwfESvyhlJEJFynLEsZL9G0/8
23kP1we3EJyjNWKOSnBk8JjiYkdxVIzeny9IORhHkN0VuQbWL8lPIrNO/XLl2pt/jdtOM/5cBo4Z
yg4XyrxgDw4yTURNF/LDYKI1HstKNyH1AkT4e1esZeHnoOqaNc4RVp5UqX44Y68y38ySm7QyPU+z
cvUh7mswY93QH/Nio5cXNX+owoqYVJFvpwRmh2ZxDYenhYldV3gn0tcohWhPSh779ivxfLOL14pq
S8UGA3EEYksUW4H34q7ciEZdAwGG2pQgt6gcZbD8ynLGaGWLUI5JbAHiCFRA0fy30uasirclWYlv
F9b1bBdxoXTkl/WIlrXGTJpmm1Wq09TEHtGBG6PhfAx+Xd+zi2cCWxZoT8DhAfk8v+BqTfL7ts8b
XCVoiIrrwyAmKy/jpTmV0ZKN5gzQrc6Z8XMbfpSPokiKxszzEc1JOZs8woxKt2Mv33dZtvPQcC3Q
cKNVlE11a87iUH1FTPAJrDnhpXsF2Fb07+NquRTbk8FGSbq2asxM0O1iaExqePt0TNzBG6C4Jzvo
jnG0/lHKVTMViZu04xYa2KzUC1Yp0QHkN+g/QsN0C/JC7z3KfscoViptYWZxcjOGes+EJkHhXFuJ
hJayQ2hUgKolksIUkQEXCcUUndS+iC+XyjetP0gGk5tfhe62wR34uIdsr4oNu745lhB0Zza5U696
SiWKNWz6dcxCoA4yIph+b6dEcMT8djBupAQiIS3QiU77H9LCZ8a5bRMkngySYBhve+G5qaOdqj/V
UmNHScoGr2R0/FgZ7tLRO51i/uhlulIPzTzcAlhL5PhA0BsjIa1SS/VV1pcWqTaiHzFCkXZpQKTk
hgK84d9+3GvG35WvmV0N53LPxs+9c1EXS3xxwNdoYOgxhsM3Ylix5MGevNjWvLsye4NYHMvi1zL5
K+iPK/aXrmowc0H4EnlyFOM5V6jEUlUGcov5l58qRLk0eEH2RZa3isoqzTFiYA3XavNLT+lTm9xz
g4aSVAy0g+9NHoPO0cPdCPEbAwJxQ8Fyf8UzLTi/M2fPWQvGngg+GDZMouVvWV0UW6ORqxWXs7Cp
zoxw55aGveDnM2wy7Pyt76MlX7mv1NBEJcmBOOXKkV2YQFhD2Q8MInBwlN80UaOlw4Rb0whFW5Mn
Uw9fpTB8anLdGSMECFKxvb5P5u/ntumpRV4zCGGbFHXtjNgEnheUEtDU8c04+Q8ZfpgBamiOCiQQ
9JxfIgLEWyDpCzCvgCcZCJ2md1FcKWguz90/E9zx92RS9PKMPRWjbIPEKFMHZ4YdZL41BKEpC2/X
Z25xZ4BuCEoEKirFfB4HckMAkOUlhpSxTiBO7d1WoYsGZZL9nGdsjqZObHFbvcuMsQIbHKKpKRfv
xqa4MUL1vp0Mt4AwHiOy8ChDHJFJyCizoU7GOw/5HrtUgh30N6PbRk/T5+vDX3pjnn0TdzKMrug7
I8Q3eWn0QvL6PRWLY5LEn17/kqIAGHue1Queq8QRm2iGx77/Kaugi7/+HQshgWEgHYvXLnqawdd7
vrMKnwAmXgJal0tuX/5uG6iKvabiGsL+ksILS3Bqh0v7Io9RemLdo3nNAlWnb4OXGJ1CJhwrU9zf
ws1o1beTDUGPR+GwxiK9dEhPbcvnY+wMiEJr+Wxbjl0liRxUhLYp+S9TebrLuHghz5U20mfEfZ0d
0Su+k6AN5g0vWrv5+ZIhQw+Uk4EiwUVj6lRnOUp+sBP6pi66mh9vc7SwrQJKv73KhXM7McQdG6p0
AyTFsEU7/VMMWlcdG2SXPe3ZD8Bgl/wCxdRG0tEaOzZWWr/WcnfXKsZrgc0qZfExGkUrNNYkRBf9
1MlHcecmBxZiEAN8lKgwWTtQhGa17qYaoMpo+hnGlfOxtHdOJ5tbVEEQWqGSMdntiDJCYw2dlQOa
9F9WFKsJJCNaRPhKZC8OWTVEQE6WhRlohePlGVOAY4ullet4efL+GZr//SSjl0eq141RjZ6J7A9V
pjtQKLW6o2RWO34Sr1+5HJd8C5jA/zcs7jqu+qAOgdrFgSAESQAmGrUroEHcEK3r8zf/0OVG/Z8h
/hbOUyiYKynQyEH4q0YBIhGttIGqmfJaBpamx/uhd69bXMpSIsoA4+FMCYFGau5Gjj2AQL/7KKZ0
2AzlwCQgQzJQuCY0P8ZkMAW1cHTlT9t+KdlfGZ3IeHwxMTMsFSKG1z9maY+efgu3qpMil3GW4uqu
+whayYBiWH1JAouGQby5bmppSU9NcUtaKHmiRxSmYtCVJJ0EkoF2G00gcx3WeFhWRsU3B49tMcgD
uhFMRRJu8hLFEyJvVG2lVLj0Pj9dyAs6CjS15ZoHMxB+cduQvgo5wPNKYwvgckoa2YwlgAJ71R00
lLe7yNZClGApmCd73b4+uUunE14dTLJomEfWmbsjdbFvhVLBNq793kzyiqngA68N5dA3H6EEqpts
WruzlqIwMCABpAKuupnH89wh9Aj4qkCHNyUjeTaqNmR1HoFdx8hKqyQyiMx8aeWwXvYGIdGCxr7/
KffOC3/qhJCIEZJ0jgKE1KGZq02/fO9IR7epfbut7mXxSSdfhuhcn935tjpzEpxZzpPjIU/0lIBX
QYlyRyCurg4rI7tYv9kCytpzigJYD75yUfmST+oaVFOkz0wi2VL3HAkuFTYtsJxJuAYVuDiLMAcB
Styy4O2Ecim3dsoEBVI9QLZIkpAQ6c2ooWYdvedCuLIvl2bu1BAXP9WFkvm1BlpGWmSP7ZQ9kezH
ION5LNA3RTgzF7X5zGNIvYToHeg9guZNh0cpwZq8kkNaWp1TE/MoT7adIjZJmX4ry/fPEFDWQqjz
UMVsfbMp70rp9/Xdtrg4JwPiNrkRG2IZelicMd5JFfTctIL1OgoMa2Lia4a4bT0Ikdx2MWYu8naS
/twlN1X9oAUrV/n8ufzhAbQGNGqo3qCzlLvuhmjSJ3Wmj/ITHeJYwq+iKMFYld1fn7WlnYbXILwD
vCCYRrkt7QWiMlENrkGPI7oX0fPD/EaKnq9bufT52G0oxaCfaC7IXNRhxCbSsrYHExA0797bkrgy
+mEF6LCNCgCYQ3Do6w/SA0QxVo7R+raPI6UXvpkAYL/yKfOI+IkFVyiZgeDwwrxaCinUHq3lKUhV
p4ai374bWAwCwYrmUONFYxq65XMQBRgFPHM0mTkg09e/4CJ2+p6Lfx/AHQvVKJNUm1mRVChJZ60T
a/sMlNVIc/mpaLd5zvBwum5yacuejpk7G4rXR37hgyvSqAYnbD7q0M17Yk3Nx3U7lxlcbmzc2VDw
7g81CWMbFagbZ5CsKnpwGmvVzoccKEMCydKaDzLFbt9ndoRKc0KylfldvO5OR8sdHRp3st7PE1yD
nQwwcQqICtX/TspnqX6MwU0ztGaMLrD2p7H+9+ANYELAvUMAyjv3dzoZg5gS2A2kaONrBjNyiLhG
j41uRepH1FnXJ/sikuDMcXNd5hDqFijM+cH0mo2l3VF1V7TgVVUQ+ErG13Vzi3tIQZJvrv6B2pHL
z4KVMTL0ukjMuNWtsbTy4jiJbjSuQYUXh4U+enBTA715gQYMwilvaQg7Zfo4H4qudFHUtPTyRq9X
lOQWTRlg9Sf4i8o/5/yKKg3UKirhCkTJFP0NEawU2Hfvd0jurk/e0lU4M5UqiqwClsq3tYWjPjTt
WCFyaOxGsVTpvotvRbU3NelQ/xhwjo1xamz+mJN7Vwrjwg80GMu6OgNCTRLRX0ObrdySHzc5cqa4
10kcTyVNJZgi/VEbPxPhTpzWZLyWNh64vBHhIU4HSSS3SlKtg5w4woYoALOK29ycCZ0LWWDGfxrN
iSX5fOIiyNBPRg5LftMwgaRM8o5d9+v6Vlhy/6fD4c5RVHZUBIkbomIashKKHGXIJMWVpKd0LFk9
3JZrpfvFCQTuE9lG1FYQT5wPC5eN32YjKF+H4EhzpxC3IfjX15qd1qxwu26cdQkGwNZNsEMbDAzQ
71My7UJJvk0Cb83FzyvBXeI6TixaNzEeOCTO1QZE1qVIR+dNimChQvqrNwqmlglr6ZeWCFvobsq4
fpSd33bQg5bQ4lmtfMPCkcYnoNcAbU8qXnLcrA5FOY7F/Aka/ZI1u6usQtl2eEOK2ic0TX/u7HWo
FaOzA+23eD5yB02uh7ye5hdBqoCoKxQcVC+eqDpsDCHfp766xvC5EBfOE0vnJDJYTXjGukmqhpYQ
rOYkqnav6jZwldfPwbxE/BLKMgVNwAwZho7U+a4Ep3YyVuSbX/O98I8pICxRsgJtW7PB7UmahKKW
lrAx9Sgm6++xJhyQP3Wuj2Rh5+unI+HWpg9jhaAFD9dIlDMCpjOwQ5NHqVlr77luB9zf5zMGjnFZ
Qgsc1O5px3LxNgi3bVSACWklWvzulOGXBjkBCI/jP4BRcC5KRqdfSSo8q6cKyDLWViMK1AE6gS1P
GsLAMvQ8yO20LQ3bA+v/NuiHfjvUoAf2Q5JtaNgagHqpGlTW+iC2Jr3s3SkIIgfW2r+ZGItAGAZl
dqc3hpfacRWJyT4cJl9jKVqZe7vBqdM2bUYSEaxqAKTESSEzRZiGV6+fxF+RX/sHIyzG98FPNO8+
bmXyi7YjEEKBEFQMbZ4+KluS+scLYyRdEzmVLUHvMrcoigyEZoPfA7g9VK3nVl6jdQejigWoJ9ag
+3Al3w9eK6WDrGdVIpGa5Xnwqxh1KWSC76UZwCtyt/EKOXP6qIqMlaO+5FigxTCz+QK7B00bbpkL
XIOpBK5PLwMzseJWCF8LipTnoaB2qj9c37xLR+TU2uxpT4IFP2rDMZJhTSt71qJ/W2gCkIut5QKW
9u6pGW5L1TEEB4wRZiTyR0rvY++haz/LfGXqlkJ/yHppso6mdMm44GCqPCUwSKAi9C8/C2LJqUvo
bRxE0GjYC5Gr5bdGeaeq99fncNXsPPqTSeybwE/wHgAlLPnTdQrL04cEEBa1A1kNVNPpbS3YTWgK
7XbF8MLqGZKKQiso+b/Fx88N6+UEKB5F5r3Vwk+av08ddBqUe797bqEdr/qjreNB4MfKdmiOU6zc
4yrdTgGYWIjmXv+W2V9zTuPsU7g5aCo9ERoJn0LRDMJIrliCAi1L0kAWNY+30FVYWeyFQAoDxw01
tzyCPJBzu57qZSFN+xSJW/UxT3Jb14vYVFLv2Ar5l9+2m3qsHwu6psryDX3iR3pimKdaUlIp7sEf
n5pdPm09MUGwo6cglhRocyOq3dAjBIqjfTTVWr6LA8Hbi5BACc2uqIMvbySiYDaxKqENPe3uRHmM
NhGYjHMGJqoEvHut1/wKYmV46Xw0ybOIBuUu6DtlB1hbcidGuJAzP195oCxtYUSlYH+DuhQEbb7L
LydbOPKnugk68ABIQtdBlbe9EfVagVegv6ASH9tVFT8hI3OnJC7YpNGBMLRf1zfQJdu3jHw40Nfg
ssBygpH3fDNrvqLVg9Gmpjo+K4XoBFL6YvQAK0TJo1EHkHMWzUToTKmumBQMd0C4sEYJHxv5kbbR
jSc9DVoBCvw1aa+FuZk7o8Hsj3MGARt+bvTMI7QSS+g9AxWOmB01ilCbbpFbYl4e2MUksmj8GCC8
m9SfXqk8Xp+YpUMOjCYFxlYC+pa/jmmgQT4pFKF3LqSvhASuUWsvqrRWmVhw0cD+z1kxpGHwVuDv
nT4aVKXEth77iamy083yz4GbtsFK5Lew0HPGEX3mFI9haLBylmqpB1pbH4H/BlkNXt70rcutSrLS
Cc3gz7R1vJaBj5+gyJdAGBqiMEm4DfyNCIwm/t9PZ3fO5COtoQAtijIQFyOKCcSpcLCQjlOgBBps
2jEzk8G8bmTBZ2Dl4Fw13EpI6apzvH1yvITEQIAbAM1rOTe3T/OfB5cxc2c+jmwTsM1mJfK9XExg
3tGsNXPC4Fzz8M026DQylLiRwHnEpNAalHdZfhma9+vjmj/73BWem+GcPsJHUtY5zICWm/X0OKIj
7LqFy2tltoB3z6xqIEJS4Xzi0E0LmIEyk4KT1h7F52yy4ixxk8n2fiyN8u1/8KykANSLhK8mqerk
YSvA/8RG1Nw1WVijDggI+PUBXSJrYebUm3BzFvmC0qlNhWp5iR62sgMhoDCC7Tw4Tt5XVYfOKFAf
GkR4r6/l8JYmE/UrXJe4NOHkuSszz8EKAuUleFg8mcPuRkaXIoIjb9hP8VqBaWkHntjiq8lhj36f
IIQtMgHTKaGTatiTcK+vvVYWxzT3+6MKaACnzN0acaAit60i7kiRtJHAM6clTjsek+Y9WyOzXr4I
Tmxxp3joaA0VLdjC4xUx+V9RQky+Ub3cpNrHhAR3COalGT36dH3PLIwRTzFDl3EMZAxxviFOvIds
6GGt0Twz+/TLh4CYnOFmpkyMdpoR2f/BFtIMs9aAAeQj55yFvkozyMlkICQHPo+6MnhWCsUMatAd
/bygKs2tZwg5JHSWoAh/Pq6iGUvZH0vYql0VihRgI6wHiU3tyvwt1J/ODXFnriBjpSYDDLUpmHtv
psIdyB9Zt6HVk2kt5OH2qLmI8kueb/Xabtfaoy9DVZgH+weI9NCsgxGfjzNTjMRHMJqZntJbM6Vw
E6pmP9dDtUcAgU2Z/IkV9/o6Lpy/M5vcvUbgzeSUwiZ6hR0jcqTU22hkpzRrFbW1wXFOpSgbJSqG
CgV4EjGIpGJQI2vjT0mB7g3tzFB0Qv3X9cFdvpHPJpRyqRDc5SNQQhhcpiHntmtqa6LvU03xyAfv
R7X9uTWEpWjRQXgAWTBu+cZB7Cqk0fHwz0ObjKUZVwcBmb64HBwQNrOhWCNgXzrwpxa5xQPFaZj1
mphBbbhw6+G3kIIEWledMEghC7YWnSxak/FwRrkFTDV8qyC4UKMAPASZ2Qy5NWYaUyDbHI65Jfsv
mbD2SL9Yu7kfD53Ts0I0LvVvnO6JM/N6ue/aVhJQbjUFdD5B+CZQZTMSb/ToHi+262t3EaHM1kCt
AHVghHcX10MQorsq8WBNMH6jLc7s6UoI9H2RncVAnAXuUvAC2pR5hHqE6k6f4SbZOtPmL3GFXfES
mh8di02ViRYm1/mxDjYsqxpcCpqpEBzJ8rlb6fJaC0vQxrNMxEsI2YfmWOcv0Rihog2Gk3pT9D+W
MOdMcrdtkkLFspOxPfzxPUGVU8wYCKnQxFRIvzsdYjjeytm7ePxwBrnZBRV+02XI27JhOOqyQ0DB
IYU/dZWcDe4a8iZ/SrUANgK4ZM93wNvJBJDfr6kRLO1FPK6QqUGiE7uR8yPoiasDOYSdqnhKCPQE
1/TtlyfrnwHObahxM05pPhsYHpGRkKT7YLB/fp5Ox8B5+0YZSRQ3MKEHkE6DItBE1/bYyjTxUui5
FCGrM09THaiM+i+i8Z/21NzsOUf5GuWiAW+Q1Q4MRRhDVDOQOlbVg6w+XJ+ny3aDeVPpKFgSAwSH
F7FNrwaqoHYYhfosu2+dFb8kUHh1JTfeZm69KTcr9i7ue84eN6gyU1pRLmCvc6RH6a17k82HGKTS
lnx36A/yQbOAXLdWjM4ehvd9p4PkdjRtpjgAwAwz6ceWXypmVVmTse9aM6KgU9Nug1lgFiBHUJOC
aPG69cV9ooMK0jAU5AF5ClLJj9VYqzBizbspUzAE/PQN/T2j/36fO01+13VRm+L3IZdtUtKhLZaJ
002ypo+8Ng7uSJUgUlXG2cXl4HBJpY0nriECLjvwz4fCU4pWtBWi3ocJ5Dk033oP76dDt/mEVlrw
lYFGRXVSp3guVyZw1Sz3lgg9I5yGHmYN2Rwf7tMv0QxZiohw3/8CIVe6fTasVFl7YM/zdbEpcfgk
yGggzOBfMK3YCiJqSQKbDHCAKZ+yO7r6TfnVWE8gl2bjbYCz4FsgNHkW92utL5fP+3mqT6xzl3Jp
1MBEeDgSI0j4Ajt/aVhToYPUFlz5NVg5ApcdI9/WlO9Uz4ISeZ6GUj7NIUB0KL/KF9lEOnyvbiV3
eMjfhl3FgKPZxyJoF66fvcVhzohi6E3gD3oAz2MPPZqGqR8wzCHOmapYBcoM0bEiwDVvC8WKvGO5
Vv9cHKyG0j4FUBGXKP8MrmOvawsBg01T6EGKdtay0s32ykPC+sPogB/svt8MbmT/GNuAWT41zPlW
tS6bshNhODaOjchG6YkCt1gqKz58yRGcmuG8KdYSdQIZZkT5l9bP9aO/11dtMVY9tcC5NEHzPNkD
3pMhE4nm2l3h0LuGMf9Q+5bKdPZcbzL3nmyVu7VzsXA9EZQzRTDUakhk8GwV8lAEylSNkL+onyXU
akrooW4H4+X6ABcCIFjBZTBDJWZGtfNdSaLUUMCYCj9H7QzFk6CKUb4OVrK5C+uEpMXMVYOsJFAo
nMMWvUojbQati8h4NrR7MVjBpX3TzZx5MGQgFbzH0PUJau+LVs1OKpU6yNPA3A+Wbvob45Yw3Y0s
zylZ44T72G726T1FV99ggjPn5a53laOKl0bG0rv6Fr5m79n0eJzczMy3MvjInpOVObiYae4T5zk6
ecUFetgIAPQGoKc4xv0+Vm3i/fQ4wATWEA9uNEzMHavnJjpfkoyqzyBkFR3E5IH+mPpi/n3UdNRv
uUTAUM5/X+hEUIz0eWA25EuqHvtm16OjqLeCcGUgF3ufM8TNlW94OBc+NHnlfGK9twu1d5rYYrWy
JN/aUPy2+Y6FwGavAS/H+Y9kQlqS5C0GZKkvA9Ps4hDb5PheWABWmL7bHMJdB2oykLQflfvkAT2Z
FiIAV3jK7bWi2cUZAWT9m00R6j3YxHy7FkkzMYUidWBK8he4Plp0Ll0/6guTemaAc2VpE0lgvocB
RbudPCdItwUQqWu4hXnKuClF1Q17T0FZQAa14fkeib1U8pRmtlLeJF7NMnnTdLmpJ6ioWNcHtHCi
Tk3xjcHSYOREGmBqmO5o7rb1rtNXArKl0SAbAv4Vgp5HVLvOR5PkAYUkBaThJPpJC0ga7726ZHNJ
da1tbWn5Ty3Nq3fiHjJZnYAvgqVcQf02QxV7lUT+4u2BHXZqgtvtRqaLYl5QzBfai9GTymTbswq7
9t1RZmCIM6c/1xfo8knHWeS2nG8A45QMsFgJzqy4y6hZmtneP5QIteinoptrYOjLxDVnktt/jTDh
iqAw2e4y4aZAydT8a5iDKb5BTVYZmZRagjW61we6sBORqcZ+B6oR4BK+eNj0fRfTWgnMFBm6+Jmq
dlSt4A2+i2ncwYINdB4RbEXwR3BbkQjq1GWDGpidVR59pjF9p92mDwMLzd6JvlTLZ7kJHrhDdvwi
ds+OgL1Bzxnkfz3zP66P97JXHsptpx/D7Va9SmulybUAtIMRuLMNdHJCxNmaDtQMPhrbczI2lGYO
7mCZqRAoWLnvF1zZmXluJ6M/y9MbD3ORkL86BZOXwsroIQcZ1PVxXlahuXFyGziKc7msJxgabcKg
CnKsHNlOnnIzfWg20mZynzuTOgkjNrWao+Eau3aD4swKD8ricEFQDiIx0GgisD73DbreG7lWGAE0
qKyImBFCT/12qlcGu+CBUC2eOztBv0bQI3hupQ2JHKpTG5oKOIyEp3CVT2LBmZ4ZmD/gxMVVPvJ5
YQMDzWcNJ2ewZBvufVvfBh/TUbxVXN9MA9s2ttL2+jJetkJjGU+HdnF2wlIuO1iu7Rysr2/0q3Wn
2xpyHaZyI7yXhzrEvb4Wwa9NKHdIOrnNglSC1SJ26vSuKb6uD+tyWwB7hCoLBodk9kW4Fwa9QerK
B+o0kpuN4TVHnU71tskBpC2HYA0+dvkWQkFgrgnMFLMztoYbD6TCirjtkBAJiNnbQPujC66x+t8T
uFyb1K7YCHXil/gJKQPf/COiyrOyQ2fffe4C8QFooID/Rg8rpdwyQtpViAEaRN4+hLOZvR299e96
tpokuFy5c0PcSEsaJYkcwpDymByAyoUOAMrX+3Cbmq/yp+zoYNVdiUUX9ui5Tc6nxWk2KbUKmwCv
Pok70aS/WsznX/02NAHQZelHtmJyaToRaYrAQho4ejyDX6fJED+ae88UkLnQyM4C6J/cAQIpRlbe
9MxbA+ou7iBck9CwQaiBm5JbQHHs1EiYAnSCHogVbVOIKxg2bg5URxhxoy//SbvpdHOEqPXw2UKl
a2UDLVyiM1zv3wdwCxsaKvqrNXxAyogjbCZ0khz0r+bw9gf0S7vB8vfDHt0JNjDcOcv28RMFntAU
d8dmMkuPAZex8kWLZ/jkg7hVx2NrmIwoRHJhtNU6hxCfEyJU9n+s9IeDCzgeapU6olhoT5773jqZ
Wq9tvdgMh1sJ4t516fTFXSvXTtH/vu6WlrYVmKZBTY+nKLkgf4GqMRCYFKb0vDXu40wcZsXa/TTG
1SbvahA1jf0HqcdhH4fD53XbiwcXrDNg0wAtM0gDzofZ+9BTrnRMpwLf5GmZXa91Tc83/oUPwusT
+Qa0sgB+eW7Bj0o1yVQQEIBLx9YExD5aswch8GujjWYH5I6WrUm8LQ7qxO9yg4pIGwZFA88QlncR
eA6bNSTy/ANnY/puWvlHsSCfj8krPMhPJqBY0PRSA+fBpNtV2A8s6JQ1bvQ5n3RhCm3EYKMHMckF
ZDWVeiHUCAgk0ka9Cf0/RtLuZLF1xSC2o/hLUyIQiBlMk9ttLnYrccDFRM7jRNkXexMQGvAWn48T
HVCE9CWMF2PkhJHyEHfTyoNxcSpPTHABoxwNkZgjrWC2auxAEXIDoCR6LAr7+j6/zCZzQ5kP4Uks
RTKsUtLCTpQcSPDcBwH05O5r2YrLnQqEWiK+CRAOvW71wll9GwXgeEYiIMfEJQuz0kiNugYJkIqg
Rk0R5UctWgTweNSDFW2aNVPclmwVFQrrFKZQLbMHcCZFYw/BAuMW6NiVl9XFif4eFV7G4DWCuiH/
xo+TwQBlP6YSLgNEZ03moA0UmmrPVfqh6GtPiuWB/bM2//vJwlV+XNNkJlLypBsVPXZFtDUClPvW
mFTnvXxx0Mg/O9xexyMVGPoRoxr91B2CnoUFCEvq3RC8dsIapHBtUNyuR3NTKSezmLbQ2GFi3MTa
R+P1t/Xatr+4Wril4na9nIVNLIegguvG0LBK34uhY9DcN1r/5sv9sR370PQhXbpP1Iiurdyi8X88
dHxmq8OLSZRSGFfC1hIKaxg+hXprpCHL68ek+PIj5/pxuwwJ5+H+s8jj+ycFPRNggQCV0W9qqzuE
JbqtPBT26GQPZcECeGhX3K+l1S6LkJzZ2Y2ebFG/B9uYXsxmX3I7CSxhg9z4Tf9C/6ZutkGX29ia
1ReQAMrKSVx0nnAtcC8zvpGn+gEZRph7Hgzr8o0hQfQdNQ+tslZmdXYdFyfjxArnWgS5CYk08/xF
lavUt8r/kfZdS5bi0JZfRAQI/4o7Jr2pNPWiKCsQ3gu+/i5q5naRSuYQ3RPR/dIZfTaStra2XYtN
Plo/xhkFd4yksjJk06EGgBqsqDs8Xxa+eVFWsiXvocjtIakUyGadcTVlEKJiSk1JDk1iHS+L2jQA
K1HSKeZZofKKQVShjAclnw+Ym/HqHG3FVgZcCfPLZXF7Z7f8faU0oqJVnxUQp7nvlfZQApYXqNGX
Zezt3vL3lQwzA0gmQGGxe00Ce/aQd0CNODt7jdibS8EQp63q4K8BFPRHMW2nd7GTqjCdqPQrQVP9
iI2dBNb2+w1H3ECyEMBFMo9R3Q1V7hC4Imb3qjn9eRyrJhjn91lpb1ClD4e5eiu057Qony7v4eZr
txIsmeqkLfCby2uXANDURY5uhiHpKKoszLN4FXLL3MlebSriSqJktHPTSSbLWd5XtEV7gtgRd94F
HR60euHGUXe2dtHrT9f7rzi5KhAXahwPywPLO1Ay9uzbMIF49vIm7smQHaGmwXjKAlJo4NTgzlJP
ndQ9XMdNbV8tRLJTU9aZRt9CSN9XQTKopk/RgD3bGnyGcu8F/5yqX4y+A23HZDZUX/aC6rbWJjJh
22p+LOdDUt5z+g5OO4M9dzpQQqdXYmJ6+r6KT+0eyP3nMQFJuHSxx7Eri2Sh/kaVLzWvDHLDrFeT
HzHingFour7WTM8Zdl6bzffcRbcLUkoE7pBksea6stsygdACU2IiBpsjT4KRkLDCCHfbWl5lI/TP
leiy7mwvdiVXWqxoY0dYi7M0g9JkStC1YDGPOlMoyhcb4x/a9FLEANl3Xsx0D4ZyV7hk23rUO20M
LqKhPh2A6X9TFre2+WPiPEjsc28fahqw5kj3MAw3dXm1ZsnqKGxmbjxArELCljsPdW95Jq0jzX65
vLubtnslSDI2qqmOTRdDUAyAsQkRkKMUkYExictidtbzx7yvXiKODn5RmYsY4VKvHsVrrM+eAtR7
re/9y7L2zuzP31fCgJEEvPsawjj5rVWh0H3KThTDMzWgt6YxUvtItN6AO7IjeHuVwOBBNRoduH+6
LlaCyzxnnc3g8XYNakgD9VPBwJyoHBwkf/WmPJJswn9vTobKQwMbrcz2UwbC38x9mfRfVb47vr2Z
PnD/fpFkEwFApMxTA7b7oXqI7XAc7oDuUNTx2Zwqz0YPeQsWpC502Y4ztUVq56Lm9s9WSI5bm1WG
WWA03J/r94bph84iaLC27qzJAOMoGgcUIEjxhy6fUIRGtZGrJxMVdl190rP47Jr0GVBao/NetMRX
ewI1ic+DDeDskcSHrtR+tVkTMoYeqVJTPcAQgXzagVda24+XD3XzNV4tRHILieWm5mRiIdlwP3Qn
xn/UoM8w1ICJ6XRZ1LaB/btnkoFtaDUArQKianLVkaeWCgxGPWjdnYGYQrGBjfx8WeD25f8rcNHn
lb6yRs0sY4R2VAb1cOmPLWCqLLHX0f3/uJB/5chGtAAj+DAs9wJNtHZYo+OozD2mghTllKZ+3vfB
gL4VbRfSd9Gyj74NQExUEyM1mI1dmp0+LrBywV5EVDjAVXLd0uRAjbMFjUf40vPvKXIxgvtDcS3y
oOkHDzDtl/d3IyCFfPSJAoQdk7KAw/woH+3ZegsQfjjgdee5LZIyUapeGQkJaO2gMXXy7fK+Uf0m
wxRV+2gqepDFd+pURJc/5LMSf/wO6TkhStf0cY3viLu5ipARGD0uYjUwiuaOlhxAesSedmR+Vi7I
NG00CiG5DKdBsgDjTFLAQuhwx9zbzDiy+jktd6zM8tmfjhe0Xwu6D45YTtIPcwusnQnEo9SqAOTL
DqpZhr2DxhMtJoFLr1vweO4Y+a1lLfXepckR6I5yTU0BiJg6GliWmG6tBu1wU8TEr8vH9dldxguy
kiHdS2G5DDyBBgKq2HcUqM0uL8neKiTFTKY6o2I5HLQADkgsT7d19nZ5EctHyoezXoSkcz0yA66i
QIRd3CkYgcxoaLHrrv3Xic+PeyU5MOMC6rZcM1/UN7r4WYLAMX9w9J08/PaJAA3kD2IqKnEfL3I+
WSObMpxIT0avY1Ha7Rz59m79I0Dun6cA8JtU9MQg1f7UNAv4fUyfyLCHa/b5icFuoaoFGA6gBACX
8OM6mJ2AUG7ZLTowHVhSjgHDO1fU/GnxvnhlppL+nI2qe54pj8HtnqV0J4ogm1sJmDjMqaLPGjWh
j58wc4s408w6v4nK2/pAT+yryTwggeSnMHsx/cK3bq/mn/qTHYxvDrhOud9coxX2snZ+7nvC6tF2
5yxNvHgfZNA/vdZnUIMkIMzKAoJKZvLVQv24OlIvv0bDeRG6z8pePX576X9lSt6YowyAWnHjbnmO
rOGZ/Ht89Y9rkk636RSucYrfj/XrpjpaaB7mweV92zQcq21blrhyGfLEHRVAVHe+5dwq5ok5qWf8
67GYP0eDFm4wKy4JH+myDU4CTDgOGXndABHlG8JLgRnA1tl5obbuHIGrvuDBIIcqxwlq2gto+UJL
OljZwZnT4SmjTgwiNKcn30UaAyn38u5tvcNI1YKLT9XwryntHtIJqd41mEl1M0wZ9r+ZBWCXElpv
D55piNfL0rbUDb0nKmpPaIX8BMaA0l496j1siiHKQ47hXtHuQeFuLgjzEigD2dAKRzoqe1a5nlt4
gTUigsIKF7TlBiSq+g+je7q8ms+9CFALdJYukB+Y7v18XG2FLpO2g3af3GP3Rm70QJSeeBtvMYUW
e+SHcxqjGV3qX4ob6266n+7eAe9/dI+2p6MToQwvf8/W7q4/R7rMNWDiZpSZQa6GQxS0RErr5bKE
DbLgjyuW7nNS5jqhHUTokXlLb0AQfN8F9tG+zc/9uxIM5+rG8rID8BqP+XURdnv98VsXZL1ESV07
0tao4UC+USJGza6d5JaWSlAi0Lq80i1B6LSFsuJaYO5BUqOCG6NaGtBUwtCIWp9y1Wvt1Mv35mM3
rRfmNpYWHuSRZVwgYdf5BJRLZJHjr84AhmuKaa09sLatO4Fi+T9CJMWwMOdbd4sQA0YluZ/Hp2x4
QSTi9UBKu7xvWzq4FiUpSMkARw90dRSA6LXlZphXyndOZtNhWC1GUgFQFlqVMkDCaLzlyVEkd/AV
tepLax0N/laOO+0AWx49DDKg3DFND84maUGdaJuSmy6i7fK50FNPITqAHH/G1Q/D/pr8azye5aFZ
SZMXR91sRE4I9fnpWGfflWonk7+5eaC0h3FEccSWixapnrKRDTD35vDasWtdvU0r5Fvcd9t445Nf
jz8uq8Omeq9cq+Xvq8e5GNQpdxbXig9GWCPxDZMJbsu9aHJPzHKbV2IaO3fzsYKYzDwZwCuDufba
vThrS7XXj7N0i+ZaZwrLQaxcjK9DdVbdL5f3asvkrH9f0rQ51ap8IPh9DSgGw+9RTzx3Ogz5Xulj
yxoQhP+QhZnCT91dk6YBT0+FDqgi0MbYM8lxUE/O2CIgOl5e0ta5rEVJ6qzERWbQGudS6UhvAiZb
j19rJwn+/6RISqYAWorxDlIc9Zxrgw9yOUvZc5S2lwLMJWuBskLz00cVm3swPXTushTyk9aAIiJ+
F/Md67mpAhjy/F8hUoTaMHRWsRhCEjDcznoSWKALSFPNi/fggTYl2aDnBeoXRsJkfBdSIdvNNXia
toEeXHrHBWaww2GvQXWjSoqQDnEd2DYW3I4/RavVzRTplAD+YUa618bkiGm/LEPyhj43nmu1GMks
/Ck3DyhdRla7x/64dWHXsiXtc6ZOL0cQAvqkmP3ebO5nV9uJwrfsqQ5rChO3NBPK3iZoCOIC+rL0
6DCYnL4YAqNlJOC9iza40rRPXUPTgDjNa4E5pJ1C6ZZOIlqEwujwqRGbfNRJtP9Se07wWtgcngMD
k0flXGOuYidA3tKVZSpm4XPWXLBMfxTTZ8BbxauLR4mGBGzEDNCFgDit3Dr69xd5JUhGGa2ncoyr
xXfXVQAmehpwip+KHIguSHLkuBGXpW3r5t91yQE3UvTlBOgQrCsBIUqiehlXj47AI5/ZtccT4Ndg
LMYWd321O6qx5VYgEQka2aWZGUnJj3uqF9qCK+0g7YE8rOE+VlUc6X19HackMLSfHd3DfNyy+utA
TxJoA6ne6IrF6psjANsB3+szMymOpCb3fED1tH7b2d7lPZTTbSC/Aa4pytFLhPRxiTxD/2E7gmkY
FuhNwU1PpyKwhHFOLHrIcrhrfcc9AhZdkCujJyRQy9128c0zXgZu7IVXCHkVyWwDBgnQBC2SKjzt
z9RE/7/leLzpo55MnsiYN0z3HIMWWvzz8vK37uZasGTKUYyvkeKBYMEKr0+OBZidO3G6LGTrZtpQ
Im0BWENuW9pitQKGt2XBZVDsw0wPKgfh2Hdz3jvJRTfkk0RXgY4PBsmMLTf9p/1oGL26eCbs3kpB
EDQB1CLNjoPWnoa0Oybm9GRV76Cz9mdWgD5dO5Mi3qGa2Vyri9cXLZ6YspUTnopCiIKO2c4fAfuE
llJeMi9vwmrvDd66mfZfOXLeUxRq66DDBhpT8Ec94WGtVV9nqgYDYV5V/5ySvXa9rUcESGsY4wDX
I7pyJftqzDlIDkXV+TTROeCj5/zYlIgDuaD3ul7eiHFY5qgVjOJppNzZ1i27sID1IPupLg3Vkl2Y
RN7yZioR0Zvf+Xg/5L8wUCzaSIw75nZrXx1MaaNtHK2rmHb6aA7ALaiwlCB0t5zXqj1x/t4mP9Lq
vVd/0MfL12KjvAeuQQM4iwCf1eGKSYviY9FPMHPYUaSU+yGaUNMaIy2+08zI0SKHYMCevJK90HQz
hbuWK3kcIk11RR3AbqMa0U/hPyjHtomcr4/Ki9OESRs2LztWZvP0wL0EhV3wAuTUtTVnqMYQMMg7
GYjIzWsAU+naN5V/icWOnmxdP2clSbJnmTmWTrJIgp8HbBuvUr+NqW/QHYdqo4sJR7eSI6kJE7Yu
nEVO0aFTVjsOXuYVZ/2hQ0Y+AIce9c3ny9qys7I/T8jKRQVR2P/dwwQZkQ4M4eVrCfgYN9/Tys3D
QsgFqEYMAYOu5eMNWLDRB6MUSF4dLF87as8RQFSBcnGnfWVPs88P9X2F4NKb3y8vcOspQnbyH7nL
Q71aYJdRBeT0I7Sy/c6G08BumBtdFvEHd09+ItYypBs3qEBhSBXIAK0b8chLfaaBODmnNqBP5bM2
AgxQxzSzGbBvmX+FpvndOay93ZXuXsZtRQdOJLBBCLlPZzWq8hl8cw/d7NwP9R4+5qc9xTQWnl30
KaGeDHA46SyHnDeuU4PSiBb3M/CZ64d+DxNuY0R7CTURnQE14A9Z18dzs7taqQYVgFXWV3EHnpX6
MERAQxmO7GC7PvA/w3AMlmpUHuzlCLZloxyG93aZ1JRfW8dqhJY4eGnTI+898VRErh9jZnQp2PuK
Xwfur9ny5xsWidlrr3Y7pjb39698+RVWeVLphoD83qcP9slqADzgBHA9DmN4mv0xDjT/6bIOf8Za
Ws50JVM600QA+yw2FoCw0uMnBN5n+w15hO+pX/8QWHwQhyKkr9XNHtbSZw7BBcQZs+GO7qIAacuw
bhUp+8qZWAoaxleb+mpyqoejYIdleKVU7oc+DRAmFEjrp+3h8qo/WT9JtGTXq05o6KaHaGKLk9BC
MFmEYngEC/llOZ8NuyRIMuxdQjRazBBUXes/m2h+y8/GSb9pgD4QGhFQKPco7DdmVT/sqqxD6CDG
FLAKierkG1/Lowj43XTDHocjMOduhI/Rcb94AFTvFw3zqudqZ2c39OmjfEmfCq5RNbEgPz4pd+4T
Axpi/cKD9Np5nlg4H1FPKPz6mdwCvOnyZn++PR8lSxZfy7pRdFqc+rMDoLv0NS6qqNuDBl8O7IPJ
/3igsufY0GTk7YjlzRqIx/rWa0n12LrCKzv1hWkdvPPRa0fXv7y2z8MtklzJ0Ausa2FGx7EehmuV
H4F45ye/JtdDDxG5GwNxJlfARQv0HT9hc1MXXBwNiM4YM5OeuGpsU3U2sKkUYSPhh6Z8of8awXpZ
G/A5XfwDwFTZ7JIayXmU5GFxXGs4jqb7K521u06ZqiOG6nce7c0F/RUm34/B1VNUaSEs1n+Zajhj
7JUZe5dA3dKSlRDpEtgxkp0AxYGrqFxTIxisa24PYZHrUUPOrRbO1Q+yl/jbtGkrmZL6x3x2J41C
ppuQImgyfmMOkwEku1IJS53ssZLu7aOkGLlKC2GXHAqpP8T0vh7A/rPjfe+JkHQ+dnk82yzBUTnf
AZcCRgPP3uuQ3b5YBvoAQE+yEJ4tH7HyE8GKbBqjiXWY7g0GDOf6pjS8Dq+/fqTZyUyebQVJI0QY
LKrNO3SpcMsj3U5O83PstlyB1Vcsh7v6CrfQq8ke8RWiOam6RzAjR5rQTr/F4i7vTYy5BFYcusOe
u7WpNCu5i3+5khs3cG+rFnIn/kQsn6THuUICPtmxIp8zUlgfxKCBF7Q6SElJu9zOPTcLCjmKAZBY
A+vQLPTrU0CPU0xLoD/Qr1UtUFr9HDc7mdxFTWSTDXBe9Di5SMgBeuvjGmudJ5aullAjNt3qSg2S
uT0UjGWbPokAVgtSxY4Df0Z65sFHbk4awfLS2jkDdjHIAO06Cv2rVdontvfGb2rLAg3zf8QhifFx
RQLz7uVE0LKbARLB/lUJLWDoHG4fKwcE10UTxGWUF+MJDuPlZ2hLXdaCpa20ErWdCIPggiMu1a0T
SxqAcoHkje2SBy326tOeavDCdST6gB8kqSamxEVfJJDlAM7dGzCn4PSzV5hZMFlo06lEuPz3ptVv
Uy07QvnAP7gXly/rufQNkp8IzP+uyEZ8g2Jz+gwI4vEqtwqgGc3l4BdqpQUjZkQOTDjTuUpIc5eL
5tAB+Gingr3pKyOURZ4M/RlgMZLujxZnOfJY+BB0ZPm0C4b+yO0fShelZsQMr7REgLHFASiYYs9C
bp750kMMKCK0FsnzRmRyUWa2auxB8tVJD6n+01XCzNxxcLZsPfhVAXOAQS7wE0jPCVeErpRVs/gZ
5rm3ymPcY8hg+n5Zfz/nqmCHlirw0tWwJI8lBbazKtEcDjeKDDCxgjovha3kntlVqk/7jHyhuh7x
LqdgRhu/i6p8a1v7ATi/rq/l+hfaGfqOddo0jSgzqWhH+9NqIen5kCl4mBrwPqRtHlKdPqJyeOzm
2kdiIUhp8mD0eWiKPGR7rcGbvjqqoIBRhV4t9Esf7QhJ83FA+gCiq/vGEoekMb5nmIDNu8dZ6wKN
xb8cNGEC/XQAUv5QvXccr9DYkFNrpnDUAJLm7qRtPiVMcUA4FweTdWiBBb7yx0+a7LauuwnGOhH8
nA4PuT4dMhP8a1TclsUQ0bTe0bwt/V5LlPymanCzaZohseJz7elw11o1e0/MDmAse5QYW1q+liVp
uaZ0syAjZKXwpt0x8ezqpRqPl5V86zFaC5HcpsZU4lZzIWSCfeS89hJ2UNwzRSA/hJdFbUVDa1GS
ApVZ18dACUn9FlR5LZp1MaKdfKUpCwjivIn1XtXv2ORtkajKgloO1kiXnlo+Vkk6WFidSmtIQldy
Sk6Tq3q95d5SlNfN/C5V5p329s+DVIteLhOmBJWnhc7ko15mtLcUksE+GYfk1QDUE8LY6/JGB+72
lRJOPj251yIwACyW31TB7NHnt9oH8PE5eaZv9U9j54y3fBoMuy808wQ9WjIZlpI35hRrMMrIF4GI
2rlN2K7PtqmsgCRaChdkmR/5uOSyyGfwsbUwyQ/GoxaVZxYObiB8EgHyLkqDavT8PbThLd1dDhVI
CgvUltw5UVbIHZRtBwfDsqfqPp+GEdRlaFAzgySrRmAIduZj25b2Hsv31mIdzBUsVbYlKSUttsHQ
39ipA6agprtUj7oihs/9HyyNo+MNRY+uAVRpSXXVToxFYo4pJqO/KfMti78k7hdrr516cyU6gF+B
Ze7A75Us6GyLKcNzigviJE99P7zwBkS/4xxevvqbLsnSHWi6DjTkE7kjGJ0pU8UEJ9S9MePQSq/G
IpqaQ9Pfq2ZYaqGOQMm61vawKDbXt5Ir2etYYAZxjOfFhiI/m/KTXj+Wu+POW+/QenWSpeYsmVk+
Yhdj26j8Rrd/LUKPbmIUPqkKO0qqXgvqovh6eVu35aJJHK3V6K2WzZs5FrXegm0DU9bgT8idq8G2
gmlW7qhSeIWmRJb1+7LELVMCC/K/Eg0pmKBdngw6uLp9vWS+w2/dfo/9bdPFWYuQVBIRnlFbDCIc
hwLbADcrjNk9G18rywfQMinQEbIH+rT1TvxhxVxQF9GOJV02alZmO3MTajIAhd58H4vSF+kY6CBP
Shpx7oz8Wh3/9ewonomVVHkzwZMiUhBDY6Xibq7ueH9P4pdGuW+NY1P79R4n1dZdWIuTNtbV3T4F
Dy44wziYka9iHQCAcXRZP7Y0ci1Dum+laEqLEcgw0haj9xiQQJM/MKeaKZi6cP4v+bm1OOnioXM2
nWoV4uz4W4Zx4kKEze489vIjUlxnQeEX4gC4v0jFfXza0BDc1S0cCb+fsiyJNDKwd6AtWD8SUBNG
bqkVT6J00ltbdM3sTw1T7oBzDjzdEa3E13GdZVed6YyTf3mrN44TzzkmF8FrgJZomQDYKUB13yG+
RhYKg/Ln1haAj9ibPdu6jRjBBd60ZcN9cP9UwVY5nyabG8wBI1E4jrV5rTjohWK5eZWJEUFl4x6m
gYwBfLgblIYmwAmV839YJurd4J4EBzHalCSL09h2W+UZglnqPDnGfekctT0498/Uw+gMXMuQboY+
VHPhImcOBkbup+kcGl3pYVYksGkDinblmgBtNh4sL9FA86e7fpqDwL3QvBRNoVMBLEudeJ361f73
oGPSl0n3ybHTmrZL4rRhoau/jD3u0JntVbg2rDqU2wGQEuDfkS9YVG11yNaQtUgjIKokze+0eY6b
L5dVdev3gUWISUmU9O1PGAtWiRjesvH7M/ZpGkE/oYWXJWzqqY7WS3hKcHQ/uWRsrmlnAkICyE9X
bncUbeiUfma/G7EKDueDGJFy2Zl72MoPIN/0V+ZiDFfb1sRoUh7cAo/hk6t508H0ADLwXh7c2xk1
55f22g32MJW2Lv3SWu2C8RUtpTKCTWbpeWeUS7imXGcWIK+YV+zVITceQ8zw/ZWxxMDrZWkquKa6
ZVl1oGFMigVzfkOTL6rtpcTr91zQzduHig74gtCECFIIyb5i+NHWWoHwpAfsu/pFJN7goQzig1cr
Sq6dOxUVfOWqi7LDXsPV5m7qwJdGtmyJECU/vm0nZvU64rREOxvxuRJfnWQnFtwq6lr6SoakJGWR
Gn3BEBiBaM1Ljiwk7/S6j9xD7FmPLNB2MkTbSwIv/JK3ssHZ/vHw8tpI4njGkhwNr8KPMb+Zuh0R
aEzHj8gv4hJPo6sKkcOnNp2Oi2ZKEwUInEpSf0EzovndVNPhxXDy6thXlHzN2sI90YQrt3bBuzPP
tTzkumkcaanGAORoundDUPVbzUt6VDU2R1wxGbIPVqkfyoHRSDDSn1XwARjebBfzezp1hm8xkUE9
hKFWnlI7TZBPvL/pkgw60gJPIGl7ctNOtnLX1FR0noqp5QP6TNk3wrXsxsr76oFWrbg2eNLdZ0rT
IysVVy46GXJXREBdZAFTyXfMlfbAijZaStB+i9Hqvk8SvApDcmvajdkGiZnwGTMb6ALxithuHW8u
p/als1LjgI0bH/GksJNm1lroUsQCmCNzjGNcibJCaapurhNdX76M8tMAJMKA1H1ReJMR86BwyzGq
LbOJ1GJ080PP6v6IUsF4smieMB8TjPoXls3OebRagUZlUehJSI0M6DBGrhrXpFLpkY2u4F7Vqm3r
9djEaMwzPTDBgvQuNCtXjkOfJX5vm4MbcWtIDvnsWm95F6PnQFWVZ44nDj2dDgXA5WiEihbrPSja
DD3zEqAAG4GeMQPkd2qqveozQajPhHWV5b32rc8a8ssoE/V+tDMelo2WIKYE73AWKEWZveapNdY+
c8vsZ0FNcea6kr9wbRhOZaHNfjNO+Q3+9/4mdhw0mGe2fkOVSUMBVo9PjiD8hiRmHTTlnFRejbLQ
q1sT62EsmMs9t2/0CizcTjZGNGcsO/RVTE4labuHlOt1hMFiF52ruj6dQVU0frWHWAXGcYOikqOU
7DBiCh6tNImZ3TvgZ77NaM0rr3QXN8cV7IkBxPyxLGarDHgVV6e+rOt3ZlgxiuxaM34zBg52w0yb
ZvNM4qx74yDxi/icVWfaq/pz0Vc6PRljmhz7lMwP2ohZrzydTF+hiv1g2jU9dVpronRvoIYf1n1N
Nc8qUDzxDZ5OwyFrW/GQVcM0oD0bgBmjqeSgG1f6IwXuoubZoi6/A7U2ftaxL7FXx43yxDSzLYLC
HkDswA3xRFinfXUrzGCwzFU7j1e8wPTeUH8zM2QeQSZugRM6TuP6tRwz94G6DGhhRaXrh14x8itn
FGjQ6AcRZWU7PpN6Io3HlKb8LYZRhBo6Hp6JleSYCnRQVPZyUooqxCh6/KSnlF/niQm8Vob49ZlM
RIlK2uuxp5ZqBuJfKsYXvWHjiWZ543rFaFlXY0XoLdM7XOBSNQVuEajC4rwarsYxVd8n0OR4JK0x
q0NMh+bBNJSYuW2Q+PJA1iNONU0UmA6rSadDUs3N2WiU9H7iM0DQXYz4n2oMekeFCZB/as5xgyyl
KUDozNOfIAEav1SYDzjlTuaioQ3FgrsCaYwCNOVxUDVl8405NL6FNQRqapNP3+2c1NFs6ApCyELE
mIwFnp03A+/3KhkSRHfuhBZ/YPDnTwLmOlJ5SwYPgtipdKs6AsB5emNUJX9U6BQfrVg3cR3SChfJ
iruQ6YW4yqZ5iMrZSt+BWKx4xhT3YQ7KyOOo2oPwLGYOQdNMNooDGqaCI7tHWdqYbOduMOoxTHhh
hOWQmuMBEyWN6zu5Yc6eq2ut641lUncBiVtAo9ZFg/YVs8IEgTcYehH2dtLpYIy009DS0uzZ4TpS
qUUrlBkmzGwm4OIYc+VjuCH9HVsFxg1FWXcvdenScNKbCrOUtDsOcZZGk5G17xgb7I4YfbLBodN3
YWM3VaAvmx4XyvxqaL36ezRSx7PttHxAm5h9zTq3vbIdZz5pUMQvfa6gI+2yS7mR6rfQaaK7GGBf
Ovxk58BUWzq1eElzN6wxmdBg7LgOnGIPtX7rxTbR9I0wywEirAzvMRKO2DKF56rTM1F+1cPByXbS
4HsiFv985dGp5lTzUUBE7zy54JXom0CddqqOezKWv69klGkzYEAYnqlT/q7TMC3vRPX4X07k7059
ckyBTVaNWEYFU1Gbr075lebAo9pL726FK+sTkU4+0UjMLBNyiv5s6l/4sJO229sqySVUajzOFOP5
fp2HNXgaWvNFc14u79WeDMkP5CnRh6zCGrr2zPvXxn1K6cNlETvb9CckW524SwtM9zQQQYy3OKuh
Vf++pQeOLEa/kN9AgC7XFCa1Tyc1R2CQa+dEhApQqFW6F8Qt0YXsy66FSIcx6Nloqx2EWA/5N5BO
3c5HxbeCPhoHr/erb+rx8q5tRo1rgdLJpBlaVsmyqtHX8Lbdz8f74QqtV/f6AcS36vVekLPlrIOj
AtA9YEg1MKL48WKqjkJqt4Mdm3L0e4z3jvLQmzcM5ErWTqqGbJnMdVwgZSt0IxPNmCIuMD20sEbN
W3e6G0Pm+NaB31uB7cfgZH3rzhiPOFS/Cx9PxBdD844Abt9NCCw5G/lc198iLTtOlCnVHQqsOP1x
ToAfOXua/U7cVxVdg1g6gILSKTKG6PLxbl0KtCi76HxHdehTMNuADqnUlo5BpT3UIveyZo/QcTM8
X0mQjDnrK8LcpV3Q7aevlfYzQ6ebq1LP0lHxSn64WXZvdHuzkZv5FaC0I2GNjghAw0k2seWt3mr8
z9ESwCp6gH8qjk4PjBZ2l3y/vIe7wqQ7Wbc274UCYelCqZiczCHqcfkdM0piwFm8UuMnr3/vCF2U
U1aY9Qqle1k2HMn/HELBVKAfm5/5GWll3/ihBjwUh+LLjrhlDZ/FIdgwTbDSGnLuwVBrQPtj3ssn
Dw2IgrLTd8D633SenYPsjtzTqD2hCOHcsrs9cN4tBUJf1j+Spd11mzlm4JVDTjGLqlP2m12rP5oX
frB3PILPUDhIXq4FSTtauGlCmxiCDDDIPJUvESCXQTDHPOBp/MxvzEdwovnNLaY/rdvmi7NjjTaz
FKiwOEg4gkYLKZiPhq9FUEeMCgd6Uz52d869AW7LQw03y3d95vOv5f10haAaZOOv/+VsV5IlO2i6
cenGiyp1b47p3cEt1g5WoNte+cOJwSDWeEnQXiXf+QFwArtEcJuKvJIuWb4EQz4FHGfu1y+YY2bH
O832spcxqM7KIYn25lC2npdl7B3MoQvfhoz+krRxRqylk7ikt0nijVbUVYexvaF7paUtj2YtSLJ7
w9RM4DBBGUZpnvvmTWenXt1RmS3jvRaxfMLKo+E11DVZTOtsnwRAF5im/weXBmV21JMw5+l8QkMo
wRpmkKVP0R2vxglDSqFr7rQHbz3Cq2KG3CCvtTkQYQeUDEBxdD062blL0kArE1/nJLis6Ftnv3Yt
pCOpEYbGBdi0/Uk9GPGRNY5nWA9zeijdHUmbTwJ6aTCxaiBE+jQby7PctIYcougDv7O1EO/PcAYK
CAn1n3vDsVuatpIlO7ZEq2hdcMgatMAxbmcjGsb/4juDLRzdMigtAt/go6Y1wiKZRtFM11WgQii9
bm+UclML/gowpbJZVnSl5cRLSWf4UoyRFV+V9GDtkWVv7hRamEEGZWj4V7owtpoUNSA9ELvah5FF
Sp16fK86t7USwK9gHhRdDu6n7qWymp2YjWgdiWMgt6KXyJq8rAw1Hl5W5q0eFWstSNJmVeGNkXeL
oLYDR3bupucCCcnQ7tr23m4wddYMPYYLLQwbqlobWPP/kHZlO3LjyvKLBGin9Cqp9up9c/eL0G57
tO+7vv4GjXtsFYsQ4RkcHMyDgY4ilUwmc4kwtqkZaW6ngx1j/cfwThaKcVRdzkRH1q+rdeGJ0lab
i1nFI4EkW1nFIFb4GMinFpN3oyKoUNBlsYHIEoq5rPJSrRAsAIoO7UTawxCKWpn4CCaa6RHoQFed
LnaxGC1NMxLTMkvb7MriVusFh4lrIShQ/+/vswFNbltKPeLvV/mPuIu9IEem0yYbLRIpL/MG5lCn
QliPLhE0qbATXTBEtGzUgLJ608PgDqJRaWsEkLNEvhkEcui1Bud3EG2CpDhjKOl2Qt5+bqAlhOck
aBeRtpSdaLD3nXLb+TaS1oK94AV3yx/IGDFkyLu5o3vRSW+WeR+aR8jNhoVbtceq3GuiBkvu1i/2
g3EAqBcg2IlQ3UrQ7wESEccsJxAx7AMkd9dPBM/VLBdGf8nCiHI7htzhhIXFmFjQXlrpVpYFHoBr
pyBiIQjHUV5l7XSQcpAlyOgnjFWwzCiouQubm/j79QeCMdXJLHQUMLBfHaY/3DBzu9t8G2zAr+6Z
d91B8vJ/oufuyRLEBNykg7lYGnPf9DMJpZJ+J0ywRbftvSo5KLw4P+SzCqlwBS/xRPC9uB7sD6LN
XEBRntoFujPR8RfJbto8N2Sbp9/S5ixlfz1dBl4pzH/jUUqZdK7YQQx011m2hM1M6vZl9NPS8VXU
0UDi7q3b4HUUAiR00oIFWUUVDLwyl0YYG5itgHxk6qKefdQwG+AkQbXxm/DD74cfs62+hpkG+8/v
Fb0SbOjVycYCaQsMWDDBaAWl50vstC38wK+jAtdT5ZBhq5PbGBe7+hYRawNmMCJK51zZKgUEQQi6
ftAaCjX2S8CO6J0xNknhKrhxp/BhVCcPeYZe9E68eglf4JjsgFKNPt7SN7GwWNG8ZHzT7dlF3kYy
vmX2G2pygn28OuUGHY2hrFIIKvSrZyGZ0ZsJFQXMFZsnFTVTLQgECFeuCgiI7WlPFmwSbeCXGzdW
KVTjOxP5LUuVnUke4k3SZqgPkjL/W5cFKAyqgdoEsZ5is6M+kKZNpVQluZsGpWMY9xPZrpv89Y1H
EcCLCtND0QlNcJeL6Wo5SWrfzt0RBUQHrOMnkhntVpriu1BGp1ujG0dfHc6KJB0tqz5IavFSVfMN
slQB6r3ytm/Ce9CC6pjM6I8FRLx9SVchJKGJUm/XARz9qeiXRpSIQ3rFSDugAmFYYIBGFcnclkq2
l5Fcn0zZw9gGRkRCyD6BOWD8CmbDi5UAynei3Bzny1P6JSg/I0CAeDhzRpvSR5g8SbTB6Rj0xAnq
RxAS7dY/CR/EVkBrr2JEkT2XWZpVWTmByy6EE/IbeWeCdknP9+so10MMSGEqNH+CyJvy8TNW3KQ6
JNdtHMtxa2yl2++jl302Tu1ZbtU4u+mrfntEj85dfjondyh4vz5Jz2ih+SDeJFgvx+vSX4LOLh0z
jGCSZk0wrsAgmGDBxZiALveFTPXskHbco5ECFc7Om/z6USnx+jQakcvnbjay5hQdk0/s1BM6MCst
MoCtx/bnBO6UsVROaTgLcmUcp4Ql/oFhohsjr23b7AATFS0Y/M3bNoze1z8o5/4ASz8CcNgn6G1Z
YltQscxJJuF7mvWj7t/2+TfQ+LXjo9V80/V9JyysUFu/eFdQzrUFHhPqtFNr+VMUF+hP9Yr6Npkc
SFZj+HSYj7r0YYPee3iReoHVXgc6FNVGhsDAfJwCkoBLd5X04Fws67Rw7b3U7qwHeVO46ntrOKan
e9mh3yVfP9b3lWchS0RmndoMyu8S4b5bZvLdpBXHMTDuItHAPg8FjWrIFeCVgzwb41nMyo5sKc0K
10inTd1Oh6puPCWPBHbI86EwEPSAWuhrBPkpc9Zae0hGayzw1e7C87jtD1BIdZWP4qx/xY5IxlCI
xpg9Bu19ZcqB1m5bSLCau2innOrTfJs65eiIKHt4hwy5NxBI465EGw+zh2CxCitLqXDIptzRmp+J
COBaOwjWt0RQL62PkNLoULEsXDSjpAfw3buzI0sOnkUKSE364+yC2wk9xn9vgTpuHMoZhy5pVq4d
rW0znqMNfJT8rBhHTd0MqcguqBWzp1kHkb8iy5AIQ+h7uTLfqFW/HofCzQ/xnXXzbP5QD+hzPcpP
iYdOzcZz5xxDv96/WBlcFtwvZOjhuhjUZAoLX+vgs7Lay2vTCTAnJIxxrmkd8Nn0BQw1nMXbcsoD
EtZlD6dxV0xO7yEiROnlWe2cZEduinP9au6rk32YBa7jWh6BAWZOmwGZ3BzDZHBRu48RwPNdfh7g
tbbaU+EkP8tz5YReHzjtXr2DFN6bdNxAei/9xDSFYxwqkfPkXRHLfWCOoynFGLwx8XPaZmPsyRM4
iU+mV27Up7LwQHi4QUPzvjpHd8mbm/z1DA7dCzTiYpYPVoanzuVHCEyrsJMCFhaZpy7dZU0K7u2H
JPRy/2c9eJmIMIRj0fShj+lMOjl1Rb6aIo2j20lbuhoeqKQDh8bw0Bb3kRWB5TaC7qCg04DjwTES
D8kS6JpREi3mOSVNvVHV8li4SQ79ntb6Ag0CHAW0idbPDMfLIfZE1PbrWYBZ7ct9zDWkr8NIxke0
auk4Dyo0WXpjFPica/ozXLCQYNEUNPbjJcW2FcQhCcxsmHA0X6wPcobGhYPBrHu00m5NzH123nyE
5p50Y21R31tfIc/NXmAz57UCHSfaIoGNOeJ/stf6nN5rp6xyLBipXbozOted8kV+W4flbexyxcxh
tZIKBpMCtclOY/9aiJSAOKcPDTOmCetH5hc96ZcfTu3Q3WaF+PsSOFtlJ4dMT2w9Kw1yURs12E2N
6BNyF7QAZG6rMknstiwp4MnctWflTE7zyd5IPxtv8iLFkU+NwMNwl4iLSkNOAbUPVlsvHXwDg7Ow
TVKMx84ed34ORWb7H418xzvT8RWyk4n6twluaqm6bGIiG7NiV9PYQ59XaEpRaQjf7kkw3GaS7q2b
BtcisSzwbaCPD28V5tvpaF4tDPzPDTCRIemvaXSI5JsWWQykfvsXMClb872KB2H0mXa7HsGVKPLl
fczlL2A+ZmKM/VhBtNFV/Vk6aqRT7/TK+Fpf57XPVFGNgIPWqeoZ3OeliWaS4Qdj04CaMnmSUbaP
j+14avU7ST7q+s91LBpRXEYcl1jMcUuGWCoy6p+n7pPou9wH2+9ZiW7+Xh4L9rHcOSbIqLVEgXXg
28WJvJHw3waaoWhxFXgtenlerge5IEK5qFE5QG8Q4//BOjBFo039Ml6RbWm5yoi6bHRXFcV2fed4
N80Cia1fosk/isJMwfyTNu8z3d8mdryZB/NxHYa3IJT8IfYFUhBwXjP7liZKFXeTD5uvsztiB9/H
OrqRkXpBDU9wd/IiNAsCQCg2E2LiMDObh9EhjC8EwEK37Knrgvt5MnekBhmLZW0TEGzL2r0CFom0
Uh17vFWVJ7Q0n4PGcCrte50kgqVfkyrRMOXP72G3uEU3edF0+D2z4b8VvbLRa+VolPkxTsL7JrM2
GAAAL36yMQgmYMf8r88h4FENpzQTiMpZPzr06pQMbQAuXPRqZwpYKd0YcaEauZmER/37+ofm2BP4
rynpHvQpMMDPODdo7mE6ooyANo9Oa+ym9HPuBU5ahMG4L8MvEswyhJieB88liNrzKfCqScRczjHZ
i5UwJhtUJa3cYiV6srPadym6DVMvFFWSRSiMl8Q8UdfqHdZiTm4enFPtgPyjaj3/m6+CNzo0uMCW
zLYQWMocY1YEa0mV0FH0vY3JqEnEWsxfym8Qto0gHLtBnmv66aWbXL/LyB4aSKOoinh9rcCckcAG
Pb+t6ajWXl4rVU78eCTYMErpNg/todSqc6eXqdOnqjso/k4dRFUHnsHRCoACSViwlrBGDTLkpLaz
vHQtC32Gk32Ws3xnt8rL+lfiXMsYa0S9Bi4fQGwhv0qqWJnKCrZgqjfTTHaF/30d4fqepGkuRFTo
HQJhHlu1DAfMvNUa3hXEijIPRPi5k4RDtlGa/GPAeBz8YiDqLrn+YJd3MzWbxYMZHYRZpxe4m9vA
y6zb2H+xfdAKYC7qPKqClilO+pfqGRiIiHHHoJmP/pgFGHpb9Syp8KXCyDoU4ZusGW6cTa5JQk/N
4Y7GLzlIn3xbFNVd7yzG+IELsivIPWnsZMaMcKe1dcTHbeT19ruubfzuOOgfwr4zLhDS7Mi4odf9
qnAR+YrWNQUi1LL7Nprvfg0awFeQf84iFbBra8SK/gCx11ZTJMRIB0QGSv2NJLiYxt26MV4H+CqS
a2A1RILNxGuXnrrFt2ogTVu0rYlYajzN7b2Z76TwrQ721XAq1RPG6dbheBu3hGPssAgw5laDAM5N
0XYwyYcZlDJ+9CGN+1Yov8zFsnENYiKIYIqdcVL9bIEiwrZw5cuvrRXvMSz1UGj1BkOkTqmNgojn
2j2poDWXkYUFYQ7+S3/NYiMNqY2Dgt6Hw5Bh7mk7WC9+uVnfvWvnTjHQ8GijrocWWSaoKuLegp5Q
gmi++GlMj1V8DicvFjlans2B/t1E5IbaHEbiL1eiKFWWa4SiKA+mHyHt/7C+DK4zwtWBl90v/8ds
VSdXZV5iSNMtIJ5Tvqj+V6DfafEBs3AgaHDXwXhWgDP6G4xxRsjthh0mZ3FtzLoTJQcDI5tG6RD5
0Ije5zwTgJwuHicaAl+ZMJ+nHawBQ4bYuKqKMUews9FiYwgF1bgoaKjUcfNCCoxt7A/rwkCVNsUo
hvQw2aWj2o8S+WvmWHhRBCq/QZhds6pBgqcFyIzDWRwgawIaC1n5654TCoOSPqJipIxtln86L8uG
JKD+cq3EOGWyJO2RVWgcPRg/SGfeqIGfCY4Q1xxoVxDcHXTi2FpsaIS5AXLj0vWzHzSQaIhbSQdp
KL222K1bHu+0IrH3/1BoP7k8R72et01cFDCHad8kh2ooHQyOh7EAhmsPCxjmuJq+UXXdABg/3Zj9
exc+ltHr+kq4m4Y6CUFBixIpM4YNpma9jtKsdFX1oY+3rQGlSN8pYqiMCVwDdzFwPtB9seAd2P7U
UPfLQcuwmKGJtuWkuegj/jbqIioe7qdZwNB/XzjrNBssM6YwSYeJn9gdo82kmE5bCKowPFeKN9jv
5dCNXeBEJklVJQFObYQHrQMf6Rz8m8+/gGBOKpLHQY6CS+n2waMB4Vj7bh4FAR3/8/9ZBfP5G93u
KoMacqMk2zA4dcmuCjI31AunFyYOqLleZl3gEv6sh33A1FCLbSodYBjMShxjaJBTnXeS8WF2lteS
bNPPuleZXezGRb9PZvu/7ScbNZigAu6rAPhwr5363Os7vxFl/AVWbjBvZzXto8QqgZHWtkfCO7m1
HaI764dWYOMsiWRlFgM6wAGiBJ7dbnpra6hHIkpdcW0D4u7osUOux2KbTjR5CkMFJBnQafzyc6ea
Nn36kPoB+qCF4obcbVtgMaYeKkM0kh5Y6k7ZdsfotrgtXlDl2pMZE0ojgof7bk+e17eRD0p5kEDp
SBt4Lo9wqJMGj5wS7lUGPcMmzX4SkQenv/vK5CHp9T8I6kUWXiIO0D1u+ViXmb9a+fdR+Uxstwd7
1qA6slC9gHvAFmh0wQs0P2xTJa2woLJwlMhR3/NT7ZAbjBp59k77sb57fPP4szTG0ZJeSotBx2u6
ljRHizovHEcX8fdgfC+M13Ws6/E1Gk0sVkZ/zGJlCYStjSYEmAyp9g30/F51F626t/2x3icH+0Vy
7E2/aTFVpe3qx8j7e5095gcwBtoEQS9XBbY2rI09mgr68c2Yhp2ivavlTa/+ixfHcrmMW0b7X1IH
OtDUHMTOZIocND+Bo1M4nyawmF+NZ4t9hX5viYZC7GsbbGr/2cg9gk6kOd6PnVeY+yLCHRpCa5cI
PBhdwMq5YOcBZ2UMjdIErl8nr70dH+zx2fApZudIIEJRUK6pakEEIjiMGuObC39uwiABaDfU20x9
KKsBhBI7tXkfssLJ/lpN/NJk2FYQeU6qRKbuJe8waEgyt27LR5CGC1Yl2krGxahSa8x9Bhi5+DJi
t2yPpPORfdyHgwuZmUb0fhB4TbYDMEjLEJzvwPOnG9LeFgUIZ57Wjzv9yWvWwbiWvkrLyqYQ8/A0
Tt9BD7T+97lprMX5uuoKtvzAjHsAWGP7Ok/SowK6olIJHwJ0dE2mcYryuzINvDgzD/8RmnEktYUR
H8iF4UbQi1ct685xGpwImY6pHh1rW3bnMncwtg7meFkQ//DtH1E+mL81FF+pM1gc9tzvsk5rcRnF
ku6m8pcch7swm7fK7HtZHd/MhSnICXFtBQGEBd4sPDrZMro2J/qYxvTEGcPGBNFNrujOkIja8blX
0QKGOdh6Z9V2PGFP26jfZpaFCZ/oro9UL9N+hraIoZFTAMNltKi8Mvto4uUXYToNJ+BDCp3oI3sw
D9VNvQ/AGnTADXSMR0d5jw+iij33+y1wmWWadav1cghcpVUwpUhZB3Zt4dXy7KjFW9ILfDR/V/8U
mJnwSDfiuVElFJj94lVCP6/11hTe3Gy1v68E0aQyKC9/MZtCcvXSLg2zMboZzVduFMmHUbJPOPwP
cW3e9GEoMhWet1xiMcdPkfK8kHOcgVFNdmHgDcVDN++R1dnYkhOEiDXBH7d+5Hn7uISkP2lx7PQs
KKs0wvKa9B/wQkvdP2P7kmCyL5Q0bx2KZyH0ca2gORsUsexcSt317Zh21HEmW+I7YfShQmJ9Kraq
6lmBSAmY60aXcIxBQo1cK7sGcBUiIqIf0lB1JOvBQpfRbJ+tYlNmPzvTFCyS9/pZorJ2CSI3Umr0
E6Kjadz1BV4HaFgx1f36ZvKc1xKHuVi1gsRJizyWWwwfiezK4X0yCeI83kVH8/MgD0XZ0GIpRFEk
6gKzgn8srOK2L/1HxAuCC0cEwdyleSGVVtHWCA9K/4zKzqZqRA9F7kbpKMyAGwgTMGziDUmlKsot
OAoQWjtK+N7IoxOLdGa4B/c3yNVkEhJh0J8f4fzINH3M7TPY6w4REr7j90Z6iiPlwUpyd90AuFuH
hlcUdX9pFtN1Lw5ujpYKy2/wdZLpo7bBWeGt/32uIS/+PvNpRjmfeokGiJFp7i07ugsTdAwEkH3z
p3+T+4A0i4UeBfQigvDgci1m2EcDGJPxjUw5dQKqnRN1mEMFJe/6ovjG8BuIJVLvyJiqiQEgucST
onwDtaQLKZN1EP7O/QFhbmAZcROJ8NJFB36PEQ0H6lmYRYlCwfHkNFbiZgJdCZIglFWD7VJHxVu1
erQju9ODETr+gzd+FUczdvxtdsjfgt14zHeTlxx8Jz2KOoC5vnyBzTjXXGraydKwxolO0wRpiBFV
kGwaY+TOkK0soWg/4LW0vrGcu0pRMLQF0SgFbflXfUS5EYeYb0PHdbqJek/vH9B7WBeeZL+uA3G6
djDZgMZ/VOowoXXV8ptMeW5mpo1OQKPb6FO2k9IZIkEBqitQUdJ/oikA/K7hXTxBg9EQdTnw1ol2
KfQag0IJk4fscZhl8I3G6BnSO9BEaqmab5QhgShnAm15HKLck8NKRCTA8ScYSMN0ADoQMI34q3Fx
4U/UvMsnX0FxDKI0qWPP34fJDgUfkDN0o2LqgCbZoclJEBRfHvR+NhpQ66JSZU76fdajLQto7clS
rPwoTROe16N0j7wUOSmIP1x1jj9jFfTVxOwTCA4ZmRMHgucWb7MxMaBBzwGlIKiEXf6kclLlbNSw
7t74MqqnJEi8pAyw65PjmyLBVY7/wfr/gDFOtUMZWC5NgIEEF61LkoEZeLM2HCmcvq+bMOdGAhIq
qXjZYJ/Zs5JXSFbYDeK6eoL8TBoi/E+jCBPck3SopsjY1imoyJux+dmOxfM6Nm+VmDDVMD+GjiMc
1sstzUPfatGyDgdIwkMedGc/RwIO9Kn/DUa9hDGVHAJbBEtEt26tZo7eBc4gGtTkko4vBuLZ9h9/
8NsktEEnkB7ms3bSPFCy3tpuuYkOzZf8pTrkPO1R2LUeZwF99tWJBCvWEplZn2+b9VCpYBkIo3Jf
xNHZ1NO/jSIZCCZabTR1GmMfs/eYKdwV2gCy2txJSbpZ/1JXZ4yBoStd+JaqT2pdQTLNnUYJcggO
yXunSuDAn4Y49daxroyPwaL/vsCaSlmdehO7pra6ZxYvmYno2xLs23UbN4PCHOS4GfRGBkWwm7za
Z/1h9OytDwXu4b09+dv02D9Ojsgcrk40A0k3ebEwX1YiYjf4VkG8l+sEGpU303BT4cKvTS9Xdra2
Xd9JPiDSMeDSoa8ABlDpzGg00g4kV9+GW8hZnJP7+ai50ds6zPVsH12YLaOvRAcnw5WKaxmjRVXX
gUOic5Qd/fEuRcikKm/msO/A7K87uuJirNeBJMXfupBf0GB/xF2voU+XMZZ8nBPwWQM6bI5IhLoy
Mm3CQjmXXw4alL9RGGPp0UGIdgygNBvIcjwZzryNjuVbXm4C061PGNF8il+kwYEe2mF9b7mHYYHM
fEK0AkySSYlKbGsXk12dNY4qYvnnuqkFBg0VF3ZZ5dFszAYwxiyAwBr4QjrBkRYhUENdIARDWUaS
BAR8RseXUN8Qvd9+VdMukrq/DAF9BoT2jWO47BIi8211ztsR4gvusIseU8/YVu68N1+3mPVz+xvz
W7QNwYNibZvzy+Q0e8HD5Dptx/wAxkZGI7IgiIQfMHo3vmd/Raf68DM5m4f4VnMkz8ydY7FZNw7u
+aa9Ff+/ZsY4CsPSzSKDcFxuxc8xaHOcLBua8xwWpku0CUzW6fQIZvtPCNgJ7FK4XMZoNDUaW6Rc
QaZ7E/bQ3/bsu3iLqd6H/M24IaEr7XTbUTbRlghsiettkGTGHB+Go82rfECVDE1s0S+NYf2HzNIg
D/+Myj9Yzstzj66cfJQf6vH73L5C9nijS6JqMv2QrKVhwAg0aOBMQLKbuXIHKRvUGuG8m8VKEm9l
Msl7vZeMH3ZaJmfLKkSNxTwfgI+MjtFfrUc2Y9pjNCht2GPBCOeVpIRCwN0cTAJHSm3lalULEMZ8
gT1GpQ6QUPuKCKj+9ylioq5+brrXdavl7t8CibHacaymoO9AvlZiOqYbIAIAfQ0V8gHaX08z4Egu
N46xUYRDZgqKfrCR2Z9BsCfJEyGCI3j90PyFQQdL0cF5/dTTwb3fSPTYV8Sbz/rG9LKz9NM4Ds/d
Kdyt7xzvvOMxAEppzGggsGTcqKpWVRMNEAHM/U8SbROC3E4JYQzZGexPTdpWwfd1QL7l/QZksy0W
kr3I0gNQLbSNOUIhyGy3NE2wDsM/0n8WxhZykjFSlamiOMe6d5+b2FN/1JbbQwYoaB0l9urtOiLf
Bv8sTL28LcrCUGo1pzaYbM18o+tenj5poq5y3rW3+F7s4KyRq0WG4VVwJtbfMjDAloL6l+jv039f
XKskMucxyGTw+Y14QuHtFIvCK67F0bCO9iJqaE29ROjjJgXRjoLAhzyBigK93q+1rENFAwIgh2gC
w3YksAWuH4IWKoibLKjwsVMUQVsQEOYD0VbOkQ819XibB4MzdHjrRgIr4O7fAouxAhWMSoaBvlF0
XQyOBFZ47XXdzK7TJdQ7LBCYuyK3plyvRyBUUOuMj2X9VASPte7m1a6DMgqI5+KjEmwHaLko0LwU
pZj5Bwu005iH1TD9YjBXhz9kptL5sEAJPVCxk5F+etEjCUordWwVXtH6udtrY/WYEjO7M4ME5Cbg
1AhvFGPWa8waBaKTx3UpoG4DfYWsyqBxurQoogZD1fgaflH/FKubZji29mZ910UQ9PAvjoWW2VMV
pTpCQST5ki53/Dy+zZGqWofhno3FSph7DJdLb0UzYJo+bU8GGQqEtgqqs5HpNUZ8tOw0dPQ4OOlV
IeoD5IZflAHvf9vIXG1DXSqTimYa9zG1HeNO3fjvjdPme/mkPWRevVEf4Tz3ohcs93AuUJkLaGi7
yOhLumStcGR1WydPRbgrQhey9Oubyz2af5B+cZUtvmEcN70V1EAKQehT67LTqoLDL7AS1tEQFOBI
XQAh1fGmKrcqBLb0TCDHIloG42HsUSkhF4XP1CuvxALG0/o2cT+IBRYfjLzDPbOhYR7H+WhUYICO
wOgqG242enF6I/n3UKtcR+Kq2+F5hnc2/BmUsJmlJKkSpxoVWC8tJFa1U9//k9JW7lupTt222Aza
nmTvk39TGvfQzhSg8xYKblwqdYeef3SUX57pXE9CsC+BunZ4sLf6rnic9yjM6od2c8b0LUQonHPt
do0rCfqw+bhglbfQio2yIP33hR36ppTHkg/lE1yFn3UIneXxA1Ofd6PxrCWNwHHxPIqlovdDh063
jgG4S7CiQH7Doop+yPK743zK4u+jhtYI8L/lpz7xmvbn+rZyAXWwJMm/Er1sgVgqEaKUSI9CfaE4
Tc17YyENOt6G1uDOfvA8Z5MXCOdqeAcPQQN6FjDNDI4m5lMS5GtIriCnnejQfUwOan+aelHgwgUx
afEHRFqYnmYuXtsaO/AQI9dW68228ecDSpG7JjA36xvIDf8hO2BjOQqaIthOw3pQEzMh9DEYpTdT
fTdP4Hqtm1vwem6g37kNq/BeJ8rjFDeunX6uo/O8C9hfLLyB6QQeS9ho2nMOtjD69hhzFF7OffFj
HYC7ixbNMNCJU9CRXRpkAkq8UdYQPhB/3lGZpFKStwFUXtZh6IXMvj3Rw/UbhrmwZS21CkLjMBXj
SJ0K5dFs28VPeuj9NxzmMCuFMvQdBB/RkY2JLki2JNABUlrXEPGpcs/VYkHM7RxZvtmVM/atUGUH
bILQo9DTJ7BndMTLi2jfWIIaGPdDQa/NhPNA+Z1VAiiHzpbrCu4xSI7T/E0290r9sb55PAhbkaGP
Bl4L8NIxNSFJi5GplpADtePYJeMmxxxHK2JN5ln0EoS5ZMxkjvUwB0hmWvfgp3qw88f1ZYgQGMeg
aXlWTBm8T2X0jjLeGangU3BjbpD3GcSmHFfQYWIODcg/gqHGqWysN7m4tbvTpD5J3UscPii5G96g
rUhxZtEbmneGFqjsSy1ErJ0aNH8zJODUtV7bmjil5eXSbn3/qOmyZ3WJw5hBUMvDmMvAUSqM/Ebq
9IBe9Xq27835K8MghEOS7+uIXMP7s5/szIuZJ1qRFDhMiSG7ZpO5WveYVJt1ENH2MWaRqY0a1D6W
1du7GePSswkOX0cLBS92EQy1zkU4UZBm0EaQhbglXpzpODmZ+b0d9qUsai2hD/O1z0Q3dQGkT0pK
1AFABnL6wfQ5+/hgN375WI+dE6B+j2l4RHL/gv+fdv+iyQMDoMiPMttox0HcqPQ6THv52OaYoOie
1z8U73jRipZt4//U3TFO3DeKYYTQLiBIdVvRtEA5O1HYOVmsQXG8QjrsSLTcG4xvY/BNLQNBIMz5
hOjUMS1wjyIshJTj5c6afadkkYpLRAbB+lDsYkjiyR9GJDhnHKu/gKE/Y/EBUeEI9IQApm2h9tqO
d61e/dPmsre+nZzjfAHD7GbbzVUftYBJm/hG72KHQCD5YST2TV34DoT/BFc952YkePdjDh1U49fE
+7EiyVXc4KqPzepVV4tN2P0T+sFOGp5gUhAP/W5Hg2AruWtcYNJ/X2ylpEuDUbUqdVlePT/VyYPj
aGXkxO3fMtugjUvGOwFxLbihFZaRtmzqLIgoEMjydp0Vbvs5O1ZzIHiTcE1jAcOsRxvrgAwyYMZ2
V5n3cbPFEM26WdDPzrgPjMvRrlGk/rAQ5hy3PgbtE6jkuv0A4cJoY9fIWjk9QqZWNMPGXQ3lGEMj
JE4zOzYAgl8cKQo1hoPXmXttBL2RKF/CBwHTLeIXfCOW07TJNOghGxayTgMI1NWXSYPMragRiWdn
CgYfIGCDFwco4S/tLAhGVQo6CSJosbLzQ1Q2Yj3xKn3y7N6GuvWIxGlUCL4Ub2V0lt/CSwo+iX3C
xYOJh3EZpAjGLNm166zyiN0P20ibBYENz/EtkRiPNM/EhAIxlhfaOuhL9HPe24cgDz3cNId18+Mt
CoRXaAegdZWrh3CfSn5qJ0gCl6O5GeR4V8fmZqptwW3Ms3LKuIEingWZhatBV9LZKWYtENImuRNN
Ox27aJ1M4kzxdn1BvL1bIjH3fihlsz+NWFAubecRSvTke4+RQu1pHYb+GfbYLmHovi48Hcjt5ADL
BYwx35HB3tHZ63UI/koInu04SmDoYS6MNEtBbKMho5Xl/0wjkrdvpNsMxr8xAPMPCuPiokTRqpBm
ibvyvugOU7gR8tfwJEwp6zUyO6AswcdnNqsc+yyRYwMrgfpr+qM8R4/T8Vly09O4R3fdKTqQI+q5
d6qT30Lw6vQgg4pXJCDIs/Tlj2AOVZRldjfQH9FOt6PxKnWRK/81uwhc3hKD+WTgcq5x4wLD0rd6
8G1QRqi9O+tmwfN9KMhDPgC8fejEZDaTdmWPELdCIjKev5dZeO617JRo8TZNU9eoLMdSwkaAyYsl
qLYezc5hJoWNxAzoeIIZD+uK+tJT5NsY10aFUcumDlyz3HQqCmIC6+d5jCUk87n6UoX6hgyPUWXk
Fh1xrjpkX32pbDLb2vYkEzh30QqZL6fXENPyTezqVJTgptLHT7+UmkPaN9+KXn6X7aDY+JF9m4GI
UrC5vNIV5WkDHzcqR1ST4dKXxH2IyboJu4sWsq0WRQfQvLpKn2960u5x2SAbGXtz5T/2vbaF5NDG
Cj5lKbhPQ4EvuPY4Gug80DMOBiNEVmy+cEhDMBKOSDKnnQ1V+kNUfsTWN1Mkf8K34D/WxLgcCRLU
Y1pivTNRxp1cIl9oWHLvZUT6HAv/XS6Um9AQVVSuF4ezCV4m2rqGKUa20zaYMwjTSPQKGk54rWng
Ipgjt/b/WT+evDwlcDCyRUmgkJlgzqc+VsVoFlhdppo3cmK6U2p64MrbVVJ8ypL31soOxhhAbHHa
B0b3tQ7PPTY0f4jEtYn8lHZpS2bf97VtIsbDEHGbZDgp0VYNekQSn9BOFVgud0sXYMxdqxly5DcN
QS5M9R9L8zWZMcLfBFuQHwm8Afd4LpCYTTWKqo3NGsuaQt1FnHEiOUE4TvbdWNzFrezVYQs2YBHp
JK/4R7CM39tJd2BxzYOHSLGsAbhhXO7VtHYxweAYFQQL7fRmnCYXkmb3AQRn1Vjeoz3/KSvNOxIN
rSO16a6CGILSi+a2uZ/4j7tgK83J1Kf10NHjg4JBGm7twDN1z0f1TtQYzz2oCyRm9QOp7UIJsXp9
/NA1J0v3KYpfaBLxMRho9gLT5V7QCzTGBRcT2Ls1uq5I0x15+uYjPa0EIpsVoTDOJxwSQzJSakkG
NAM3ulGDD1MSHAyuuS6WQv99YTZaa3ShQj363LXfNLs9Q7nK6/1XSOFudDPaROFnDj3F9aMvWBnL
CddWkulDYJfm3FVPD1XXaqJdKbWCo8iLfDF4hleQJuO9yjb5k7QpDTvBAy8gxnaIzX08p7t/s5I/
EOrl9kFEIBoDCX6l6YNjTEJ084ev/jwLYLjua7ESxlcWGKG3MJoF856CQ92UN0r/qOQWenxMgT3w
SrroHNVBtwk9ETSVMblc3W4b6f9I+64e13Emyl8kQKLyKyU5u905vQg3tXLO+vV7eHd3xqYFEz0f
MJiXC3S5KLJYrKpzjhraSD6DDgSRdNYfUxDPqa+m9j7Oq84/6QPNtZ52ndeIRJ6F1rn1BD+O1mg1
HCUopBXagxHuQgtsQHtSe2n308AvqSG26fQEI4KDd/tjLgaRM9e5VW7MoepqVhAoohqvS2c21gFI
ZoLsJbepJgl25zWUmaXgZ+a4OykIwjLM8KR1wvlO7z0giKjer+eoRvr2qEqPKXHHWDB7sLiR2Cw0
OxAq4SOyBD4s2YbQhgORiG1e99RAwzq3pHUHF2+v5mLwB0iJQe40lGa5jdRPejb5BKUBPewxkqh4
UgcRODxkZu0dueW3E0ICdjy2YU2QtYKK//IgTkWg6ZIG4CeeIpApS9LfbWX3DgmMiM5Ef7nt22LB
GeknRGd1Uwc1A7dVgsK2GlmHOQw+ausmKQ9tUxWu3gbjtgd+cN0Z6q82glTaaHWFq45WAPG8+Skz
Sl0QG67XGakwuHhA4qmi18wH06GoVZBsVKmjWYNHxhSS9okbNhpN1Y9g1AS79jp0X1rjDujckz6O
a1hrZ8WtCPFS874av13MZEYgk4KRAFYVZj/i7FIiYTIGps30wsCQM4zGeG+Z/UsRt4Wg2LPgDTYL
OvUGkIJoYHK7RtekcEQanIKe7bOxA9pFniFCJ1/fsH8Zum3W/jCBH2bf78wZpRuHFFgzHHPjZ+pv
59QdEMPN1B2TfVG8ja+3t+aSS5j7YWJ1wCSSv/jiM3NyK6MMF0wpEOSeZG1062n+/pQUmIr/NcHP
YZVkAPNKCRN1dUyDj8rwJBFT8bUXBBIv6JWibAAqOL5nRLJWHZGwA8ed2jsAZh2tMo+psEKxEIPR
u2ZLxeaHIGPOpT9g2e0hYtejDRA9WvmPsn8oRneYegeTl2EOXVWJtfxuf6HrGAybKG4Dr6CaGJ7i
drdkkTAqfNiMM0dpniKrpoWxLQb/f7TDfsfZTjBJFwdyjqbYZDpt9zTlK3M+1drb/+YNt73LeNCN
0II3DBcfWtBoV540GbMtz7ftXO8ItmqIuUAdAA7OR9wqCotWbpk36dPQP+TyqRKR2S1E0gsT3IUM
erDZtpmJ0fwZmFuldqHImGhfs6iPd52Y4nzKxMSkE0TtcVguv0zbtDr0oEYYKh+C2n6UrU7QdVq0
YOFpjUo5o97l9rWqxKEf+WipdbXTxm+a+u08Ah6gtwDAN4oUaJ5cegB1gwnMGChCKeZLo65UH3pl
/in/vmoKUNXndrg3EBlzjLsOKF4bmRukjEXiJUjRztUE/iytF5rHaN+i8svEgTl/WrxGSgO15do+
keJPOojUnf5Wji/L8HidozAJATBgqDF6fWnBAOuGPPZ4zZUHYKK2nxBtNV2IR38268nLqExfj2Sn
rnQPiNOZvmVAO/S7wEWtgKIagjntH74XYFJkWoveMAtIRvw0fEQNmpmsw8IFpBr4yHzK8Rzr9BLg
8WcZZG6hmVHAWEDEcLTtL82IH1q1WyXxg9w3G3RPnzuiurJSO0ZQIHyBovr2cV84i6jtqTYkldAb
1vjjXnep35gEDyvfSPf+3O3rSFmrlb6acCynWTQasWROQe8e8iDs3uHz4qJIk2Qwsc/qZi4/JtNP
LJrNYGVwijQF20c8KdoAkZVK3+RSBtSqpkHfdx7NYRdUQe/Z3ZxaNDGmIqdtZ2FsWI77BpztJL3X
i14T8SAtRENcweC4xpgmyut8W3Eq1LlVpQFqkvNm0t7k+FCLhqIWTSB8QI8AVKI2Lxgb9kSpZxO3
fD8+oZk3JQfk07c/8tL1y1RG/7HBHe9JV6qgaWDDrt/nTw1fF9O6+h8SfXb9QxrUVO8ygc1lt6Cb
DBFwkI3wm70qW0hXoDDl6JBZCL4i3dPUH7fdun5HYtMyaeb/Z4K7eH1FtjJ89NRpfG+QNslXA8Hp
/G62PSJSQBB5w8VhewJJi9bBlG0hOCqbIfpEl++2Owtn48Id7iMl3TQ0igwbVcREfKlmvk5WRm1l
r4qi5EJqdGGKu7YUs6p9pYSpofilSLu0+SpHZxCRXF+LmmNGRwX9Lk48psevCkN1blVaOuP0zCc5
dILHvHeqlCZ3tjffRU60DZ7tNVo3gzu4oeffFVsR5831dXP5A7hXVBpUEgkU/IAsD0GkV9I+dm9/
tGseIc5H7r4xJTmTxhhLOa6Ulf4UPoeQEnW1XbUu94jWc+iYOyf4kN9raguhdNdbhvmHpzFInFFq
4LF7WVbGKvif8CaNv9RZovNAVZ3a+QsumNt+iixxK6kG0hg2FSx18q4BEB7kLmr00PeRIwKOLlvC
Mw6YNxPj8dzebEM9UFtjxFFLZMiP39UVWJWf5XrT+7XAqetTDYouGVKCiCKYKuMbp0ZiTZGasf2J
ulBSDl4FEhRCXm8v3UIR49IMF6eiUIoLUsOMtPGPxQ8JxYpHrfaSw+Dq99aI4TlB7L0+3swgE9FE
6xn69WyJz14khaznmGFDuNfNH7H6NUJbp/JPjSEYSln6Uhoo4FTInOOM8/2zrumGoA7xpQLp0AVb
mdylw56AddEQjD8vdNDg0JklbvfJCPNdCP5DABPL9Vzb+7i1W6rmKtpoZecqPaowRbUmqMhAN/F3
qb/f/oSLCwoPkQPIYF/iaSy72prn1mYLitFRG7qWQeW1lqMHX7ftLG7IMzvcFWBJUqpqsYwVtfax
vtfildSIAtbyV/vXF+58Zco0456ZU0d+MB6ULQgEyEPzB7Ku7cZ4ak1XevEDOjuRK7mWd9s99qcv
c3P2Gf8xzVNSJ6NRqmGEZRz7t8muaTVuYszhBurX5KMpOd3J6ua2xcUPh+QDeu42FEP5LWpaE4Gu
GRY0K35rGsSslC+I7wRQ8LttZ3FRMfpv4YkGrkRefyCboo7EOjZoMm/q+EcZPUuD15QnXVndNrTo
ECPchT864GDcAyrtgqYIwOoFQIu0Neovy+5/QZLOAQJBcLpFlrgzV6d+NPk1LA3kAQMWWvamMoKH
IBFsisUbFEIE/7jE3aBylQL77CtwqbKOc19Q1aidPo9fykZ7rJPuEMmg/AqfSfmaR+G9rkHvOJq9
wfrQ0oKCQs+bjcgxq3ir9d+ff8COPfttLME4i6RdqleGVuG3YXy1sb1SO8qhW0uPtz8qO9ZX58IA
voM9wXHvcR81qOyBKL2egrP6M+2++t6Z461c7SYINPy+bepv1euWLe6zhgB3oG0BW+hHvJN1Donc
VeNYbtC6SMdcOXb82Cl+doIDwhbq2ixSQBnoOt3i35naFCuDhSEPJxlPhXJCZYbedmxxu6JO8v8N
cF8qUaVySioYqIzUjdXD1Lpppa761r1tZzFEn9lh/362I0xS9JnRwY4efUbZTHXlQRGhLhajyZkN
5uuZDTz7UVhmNiYI3cTJ+1gGTqKEeBc/WrXgSb64bqaC+RSAArUrregh6DFONcFWXWIy7X1sqAz8
owgTsbjDz6xwFxtQeQMKaIj8IY6sEXutT83C6+R7y19pIsnOxWvmzBh3w0GlcFCVDsagDe1bntl4
9bCylecwcJp6U0Uft3eEYAV59E+OJwDRp7/JwXtXrMdyHarPgQgssFA9QihCWgzpax3leh5mpkFX
aQ5Vdm9ne3PVv8seUMcxQMB0us9pc6+vjafO/QEJbMHRXdzx/xo2uWE0pSyA4y9guJGs9axgqtpo
j35rbm8v42KEODPDBUE9wgSYj8kBJ+wqYEpySt5uG1ioglysoMmFvkpVs0RDAcmZyZfWybSqN4P9
qmmPpHoLCW4VZQdia4HRxbN85hZ3u41hLxtaAqN6idssryiycTeJQorHj6uav4HqX4X5Y2fgBWJ/
jBHYm7o38Jg/9yPYZeICc+zDy+3ftLhhz34SFyqlTg70MsBP6uOBmtZTWYLP8rEWodWWPigIiTEU
AkwSyFG5Y5iVbdYXrYEWJnEjtHqyeRbszMWX1ZmJq6OnR4FVhCby5bvEG6kagL43epnXqKD+xgiW
ED4tNMhtUqMIMOSdw2B86L7yrb/r9+B+QRly/pIpSs3S6vuf6txBbsvaQWLUWWRhDfu3UXZH80Ex
3zEY8r9Z4faoH2M7qBW8mtI/owU/IG49frb2120zS4EELUYdgHfMW6Jqd3mtGUPRxGMFZ7LKMfHg
0LXVDNzYbSPsj/CJxpkRPlpZpJRDUsNIlUU0C57syrXjB/T+mnjfFLFb9qIR76W77dwitydkEthD
Cj4bx6gw4u10BGec0Ck/DL+TXETGIFhDPoZZdteTaYAxqXhOOnfsX9SP2wu4MOGogdkNQov4SBAb
+Ds7dJZ9tK2k1VPXssdu82waVbMZJ7Iyq/kds38g5Idg5nps6smN0NTdWUb6PhRV5TCdheiXbmsH
PRtW6ji3gkxlKZIy4B8AgAzgyCsg2KTTQpmVe61ewmRU5ASGT6X0RwwJQBG12NIyn9vizl0dFLKU
gVvGgZAQRTvHmetf2iAYv1iKw+dGuGOHlCiwJlZUzqeQDoHiFml/x5TlZ1U0SrAUi0FbhkIX6kFs
nvvy6CHts8ImGHH1Ka6OOecw/3F71yx+nDMDzNezTSPHVmCbGQwESkEHogIoHFG/fy00T8lF7D9L
3mCgiwFQ0dZX+c5+Z2mTHI1ADBXjZzn8qgZB1F36+ud/n3OmCjvNDHwVL1KUbwO1cUPzuR1FHZKl
JTu3wv79bMlyjGr7Wcy8iLe9vvZlT1N6J7Xwwn26/XEW/dFZyYDdxkAvXlpKoYEFakTcxJMG7S3I
vHT+ipiCuLH4Uf418jf7OndH93sCVt/U8aucWuY67P9LWdPUDV0ljIEPXf1LN3LA34sxxjWlVpsZ
lB45zcfH+L8clTMrFpfu5qaOjgGBHyRYZcrX6H+fxx3ZO5rfAA3izQ/iEs6PrtMRXyZYMNDxzLUt
agtGd4rGdSK7lr8t6zec0KRdlwFAzjiveGXe3g9LgefsB1zBSyQprjFRyMqpoQMFAt94KZr3sd/e
NrO87f7xk5+YC+QIrB8N/FSUkFq4G9InW5S6LB4im4E42EwiULOXe8Kf1AaTcijQ5ORVr5/0aCvn
26LxYlHtcumWB3bjH0N8TCDFFMQhymGoIpLhOAwvk7TR2vc622j55vbCEXa98EnMuTEuNGiF3dV2
BWNtB7pj88mmEXCR1Ajp/YG+vc0O9Q6eZ9CNKurzLJ7iMze5h/pQxHk6mbAc2ymds8IpI8E1TkQm
uO0fZ0NsA66LY3zqMrd5lBzpTnKqdXA0vcqttqXj0dELngY3f9EOgSt6zy6+pM9Wl9/+uVUDtyth
z1ifylNwV7wqbtnS+OkPhhPvlYdd59a0PoroigQbiD8NBRm1ZrJglWQhbSDGC3xjd6haV0s+U+P+
9g5aMgZyIsCS0a5AAZNLLebA1tKOBeMxKVYRIU5n6tturjeNYjsRQIiQDRK0rxdAa6ghgQ6N4YxA
eM7PSqitH0V+itS0iBxflSFjQlUVQvTSya+2ukUj/w9yZRpXdwk5mInbjuvbTi8+8M9/Adt5Z1eQ
ZNW9EvX4BUFxR0Z3Dlx9WJXpMQyONfZX/OjjwftfbKJuxhpgAHfxhU3dDts2ApbZyXyUmTR0mu+j
8l6q96HRYKgmoxW40gCKFJhlH5CPEH9n9IChBV0nr+CbWlae5QbM2rkq/S6TuUErBTi2bpSgX9PE
FaROgMKoTDT2zTgG5B6dEDxSrVnGL2utdd8NieBkL8V71gwEaJGxxPFNkC6ei6Qm0Jj268dGfUtr
Fd9cpFuxdHedG+Eyc5LPU5v5YeZokmeFO8M6IV2KB8H6LsWocyvc+UmnGSK4MlzBO4OalUpNXxDj
RX5wexWCBJmcK7CgJw9DhqohbIC1OxQNKCxdkDZgJhifZweTTzYSSy6qssYIrBTUr7Fp39eKBIa0
cW9BtKIhrcCtxT2gsAq/hvzV5FPNCmXX3J4l5DZyQfP2vbK+SuHQ2uLX+dcIn2qOaCFqg+0jgDcd
SOZkjD8Ivv+CcAkqrAqGR1VIF2L1uEd9EQxAtPnwI4yAa6bZl3SK9uO+XOV7PG6ig+kNuCpmz7gL
dyIA/mK7G4PLGMjHfD6ED7gbUkGhxKoa7A2we/Y2xQV1SI7V8JRsEzdeY0bhdjBZ3CL/nlu+UKcn
UPcM2ihD+SekRfCrkyqa2L/z8r4SdRsWt8e/pviCnaJN1hBF8GwMUhdw9UM0hi4ZB0HvcnGD/Lvp
+Rs+yaJYn3141OvdelTGhxnX3+1FW/QEA4xgyQDkTeYhDYbi632QwURT/lIljSahNwQft20sDVCZ
jOwI8G4FKuY8piEDhTq0qavMASfkClIpTrAL/tSb8C14KH+i8Kg+gjSS/CZo2qFnnztFvk3ebv+G
BT8vfgLLNM7u1M5oAr2SygzUCJOv0cmX5XvoqcWmq+V5Gnm3rS0VWCHMyAg/0ehAsYc7d6Aj9NVe
g8daFtNYwuWlQwAppJ2JAR2nnBNqdeFGSe/Vul0B5is4Cgt504V57naRexKDU7LGV9VWElpTI4pN
rp1WjiqfZElwXy7lKxfWuFumabIiSSJYU9XHFuWGufXqBvPK4Wun4mJHAe7gt//harswyl08+oTx
3JZghcPyVILdexY+L5eeLxcm2J462zOBahWZBPZ/R5IefH3VWJ4KPVZNPur+eyJ5US7R+reaSas4
9MLoDeouTj95qOo4Zkr1aD8Yv+TgY6qerd4XbTD2fOcSJ0sxdNAq/CUx48dt1SjJKjAaZGA3ec0w
Mtr/0OfVUFrrrH7WZhebz7WATRFs64VTBKoMkLMorLlu8SB8NQKGLbSw6NNO/qN9MLj4pnJ1J3nW
nW6vbCsw7VChrwuBHc940EgAxoHeLl/1C2OpzSWCszuuJo/88D+JN/+yaVasgj/5nbHKTjZ29jZ+
EF2fi+7qKvA+JuMG4W9PedL8SmF0gT7kQtVXozjG7er2ki76hqeNYjNGTCiSXO6xVJLVUTUxttwQ
dW2Ov0i6moLGGfP1KGLJWkjVGE/NP6a4E1OFqO4bBUyFiptKrtxtbGhDijgwFu6sCyvcoSnHqrWr
BlasZD2SUwOIz+0VW/woZ24wN89OJZhuClJGMBAToAleoKcdRgKc31LmgnFvTCYBCgNSbJ6FLQxr
qY560M6Ykez1E6I16FmSn4nvRspBHZwiWaURuGFkUdtnKZZeWObuKUlNS8A2YTmsHkClV2QYZfmJ
4uCMPkXp1mjSicpbiyYNJsaMz49gwr/BICzvp2qPRgmqNGnzXARHpZNQuKMttBjjDHqME94PglCy
8BXtc6O8n7IVT0kJo/l8Xxj3svJljL9ub5SFS/DCBJd+1n4wq9UIEyAblicKMlNjGxwsOol4bv7O
TXLB+NwS36xr+lYfFBmW1HJ41rtqF/sTjQHCacoJC6m6rfpVp++G8oTXRGUcsjH0FAtzN4y8GnpS
OoSCe2M1ZYCQGS/El0Gx8isiJqj/Zdrr+f046KdYEulkLASEi5/NJylRHyp6g5/do55BitWgvNqY
l8y9//AdgB3HTCEg0JgqvDywgRb6ZTMBnDkZs/Ya2Xb2GWAb1jTT1BDPEB2Rvc2NGnIAAL6KkEHX
8QhgJUCdkXwCroPgd2l9SKssb4MIE1vpUyHvc5Gs4fVG/r9gKGYCIhm8d1lfRrUf4+83aNTaVeDE
crKy5ffba7gwXQgzGNxFnR19Oti6dIMNfOjg3gGDUfRYt2DoXcnqegRBShDQBiQLs1tBQss+tE71
rGu0dRywE5arWRQal9wFMyEYCnEfA2zN7Zk2LJV4InC3Kv4UiXFoJ2k9dUQ0KX19LTKqJgNgLmCt
wYDMm0lzpUrbCkW4ierP8rp35VeoAh7Mow6EIjWP2e/cyfbpTiQN9pfV/fIswzL4TGUUAQ0bnePL
hZ5luZNKGQF4MIw5hKSLrXwpGDfcTwWB/qyctpjlb6sZJAWF2gD/m+Z4s2RKrbpKFBX3CkpTJ8xu
NZFTlHZjuOrgE29o6h4T8kaXgWUdBGAFbaskfPbNrnke5gLfTpUTa0P8WHQfs41x5Q9mvQG+RD3T
5KN71WWpocU1Ou1agNpMCaq91E4Vx5Qsi1YkO0x1ihQ9jf0N8izROOPf9+OVebx/GHAV6kx8IUUB
CSP68AyZvSWf/g+VlgcJNWrb0ba+W7z3KFFvBjCE0F120u7CP9+fPMHn/Nf+38vvLFuQlNEGYBH2
i/QrMPZ+tO79Nz1b3z6ei6fizAq3XQEG7WO9hxWreUwSV6kBexJJuC0dCRMqHRj+AvkAsvDLjdk1
ZtyUas9AQOU96fQjREHWhj/jii6oJfmCC3opbiKcyUykzgKLJpeYNpUqBUoHlwB/At6OUBL+uL1o
ixZQb0aWZbBrgbsXMr8ghIQsBTCNla35blULYLqLS3ZmgUsVpwoTJmUCC2Px0Pv7eXiS472dNNQW
sWZe5xqYrrahHqqg2qXgf9zH8XtweJEB23y+AxxArjZ+6OUD1S0QaXm3122B9ebCmM21dgF6C+qc
wcHqys3IcZjWWeVZiacEG0NbjapbNKcscgt/Y6kikkYi8JTnafGlzMIGhfHqrnmQRyq92M7kDevf
6VF3j21IQ9dcvykbGmxLiD/RFPLwNHfAygPYspCRYengna27zRc6NKCsKrbucnWo0dG0N4GIZGgp
gJ6b4A5CGdq+rzD0X5e63bglGHmc3aFFZ3ElWU4jIuNd6D+xr4s7HvUqbCa+dDTmSaLlmCJ1gnLV
tPfy/E7ijdWcJkDw2j+Wuk21zxJCsVMO5iH5R6N/u+iIQ48CO5DdkPy9mrHxKyOIOxX+ZnbjmGjt
90QQLZcOPqbzMQAMZTMgkbiDL89lmRCDjciqDVWyoxxpgjfiQv0NTmAVmdgPAyRw57GuwBHuJwDM
DDrGAvbZ9KjYGyk5Bq1XGG5gJ7RqMOiG/wTtw6XjcWaYP5uJ2Qdt38MwwGq2tFbUn3F7p0wvTblT
vj/Df+EkfxTjCaGoZE6WQbFqph/lTHZSGAkuApFH/BGr8tSYGJgrVFVqzKc03+Ml4hs/5XaDQWeB
taUDfb5+3GnrMLbXJDLzCbNX5mfT7uLh43b8XLoVbBtamxaT+b16EZSlXtdV2+Gy9jWMrNTRn6gn
Enj458kLx2D2aqMRIZWXFhGlYMawgal3SBNe3g+jFKqRzQbxsuSpbZ3MciT5pVDoZO+G5Pm2fwtL
qIAtBOwECkYMFZvb+8B3K4VkwFZro/BLNOO5bI15lZrAY9+2tBAaFbAfo8PIuK0UvuMSyOBmHCyE
qgj0a8oU3QXFPcBMd5JS7kr1LpTVlaUjPb5t9do/EP9DjRBvEJvV1jn/5tI2EhnUZE5cNC5QXZ25
LolIzOMv8+9l4orgC3FgTJrhMYoq0OUXAzYmCDOGU0DlfPK0I/o7W9XN99MqdS13BtQodEeHFjnA
526+dn/sHMsThOKFV9/lj2CR9Cx7jUzsVY3hTaY1isuAZv+0977bHKNtsbWPyN9/J38OhCan0rUe
b68y+9O3/Od2rDJbYZ3UbODfmCgUnKg6bG5bWHhqXXrHpWdqVVu9xfC9yNASZMyfn6A6+fil76zT
vAE2+6E9RJ/ZQ/Hc3s0/QcwWaI7i+YIs9DoaXP4I9u9nS2zOQcj0qZBMZZj9vY/llaJusuxQYFDp
tr8LN/ulKRYkzkwFqZxj9BSmTJp+VAk1Rlr+zF4O/av0ZW20xzbxTMEAzeJXBOQYM6aoLiv8iGmS
j/lkTSx4K2jIdLZThr9ue7VQ/IJXZyb4rxhFci7NMFGkrnIC5iVbt65EzdNzbNJfMg2/jOe3mkq2
U3vZunIH6MOhEbaKfhp33T4WMZReF7UQGZA8gY8S48BXnbdkiM1SLVUMuCk7MuxyzZusr0IXze4u
uA2yS9Qm8H/McJt8XUlPs26KZBubN46Kld0F/QZiBvVMzVw3Ate0Q+sYyVl4F9ghKP3qIqvuhiFN
n6JZjXZpRrJi7WOIIaZV1WkeMfz0iUhWdSDxCDAxAc8csnkd8LxmGBqfxgUKgJ4RRRNBmTHSn/Cw
jmtorhDIwzdNhRVOFUlEvXod4eEf40m0kEQZFh8FIfsa+HUNL1UoJ3nTkPuO1jTSdmiZwapFP4YM
2lqfumFd95Voxu061MM8ihdAW2OAAdTwlycmM4chSkr02TH7Va1aMwnerUktIV5df59CDqbYNYYi
JTJvg4v3ox0rcR5jICft+omaSh5tw9KwKOo2omGrJa8YfSCm1SGpC67LS6/iUpWKIUVbKZzKZl9Y
RvlA4tb6aZVqNAqCzkITE+PSmJxjeH9c1nw9a4zabmjKCteUkz/bp2IzurridilGMZuYJofW81fJ
IVhbru6lHgLRW74WdTUWHL74DVzgU5KuHYIBv6GPD7r+GpofCd7Gt+OQyAa3qFMiB11hwcacn/zu
VIerOHq6beI6mF4sJY/7r8e5aaUZJrR5WilKupnCxv2+CaRTGtjVNRvvQObl2RVhDlpeoemYOxIK
gZFh3g95IvBioXyAfObMBhew+xYFv1aCjcpLQy++z16sg7wlgafs7HVIlZKCf+V/c4s7x01khnhw
wmQ6gz8GhfL++wXjS6e4LRagWl1IzEJ9MJ9Ch0CI19EfNdeg2WpwG7d3rJO5yx1Z1Cpkf/gyT7o0
zO07CWm1PYY1KhwP6X3vsnHcD31P7iPH2ppeCvP2q/LaH31HROq1aBmypAbwtLiB+DeFofcY2axg
2SgiquXP8XthJlQfXWOm8vjz9hdcuAgwnomCP5skQ+LNbUyEFzvt6hazOcpp6pnsYeDKgTMaGPVf
T76xlmvntsWlA42ltaAcb5lA2nMBuYvDwi4LwB9zpH7yuMviHxDnvW3jOlmAhTMb7MSfHbdarSV0
AGBDgnjPV9+8yYEbh6IDdz2rgUIE4yVkkm/gN+Y8afTWItBVzB3/Rd6VTwbbFmQFQRPk9YJZnIXP
dGGKcygciD/WTKAq0/cSGKKz8MlAXSy0oQ2/r3Wnmr8N/mKNIBRvoTuBByfP/53qvW00PbrxZXmq
1IEmWkx7yCCVIv7rhU8FQly0EVRIiqiEbyQExKjMPOkxUeWXdIoUaqO3FZqgJ9Gqx9u7YiHOn5vi
ewZ+qRXy3MLUZAAD2eSnqSs/bptY2NzYEQzHhjaTffWGrbQMOV0JE0MfuJmv3icA/YbJtL5tZinW
A2QIsBQ480A/ctU0iGxpCNIpc+Zh1c2PUbqX4teAbHWMB0UxMrj9DMa0+K5M76v0+bbxhd4PoCxQ
9IHsCuBtSMYvT5fR6mYS+lrmkIdhogUdD9bWS9bJuqHhRKeV/SDhHYvRrY6+SOvv60jCuga+Q5xw
UPXyTx9Zksw+SnSQ5kK+MutwJKLVbQeXPqLFCjrgjjLAPc3FRL3TCx+CKMhOy1e92M3kQZgqLrwZ
mRfoYKHmgUYWP4yuRf1kZIqBt6m+TwYXSnqrno4P0XF+aFNaSasfZFNtbvu1IGvFMEjI+BG0NNCP
cu2sudSLVq/gWEYb2u3eG6+NaRpRoHigkUlPvUvW9l25Ue/8TY2Jt23mQN9Zp5AJXYl+zMII8+WP
IZe7KJmzukwb/BgIlCg2jXvqO4ELaPd9vMJzUn43H4GhxQMpcu5+CxaC/W3ucr9YCC5yd1YeKUkO
2/178jXtXCXwKqrddx+/rN/zetw0TrsZDlB7ix9MCKVRxSnd2z9hgejm0n0WrM6uqK7S4rJm36Lw
7Cf1vacYdTvqa2w6Z/Sk4wN5KAVds7/xjfMaVIcgUkdxlIAPmDu3HS57MKKBrV5p1+g6TF5zRN3r
1DRecj8KjC2cIfZKZxLkDAzNo22mICnqucYEyJBsQEFI53kTAVN1exHZGnEOATYgAw/GINcQW7lc
QwsqO1FpKdhCk+J0iYfGh8DC0mcCgpcRdFtIWQBPvjThY7i3yQsTc3x3zTp80wbqH0hH5af75D30
gniDgoRIvGzpaFwY5TJ5IoVZbmUwOjjNOtgo1EL+u2k+yjfzSDbkpMe0XoXHbK+wYYnba7pQm8Rc
P2I7ygKYBEH+d+mxac9j6WcWZndcf10d4621C6C++pPcIy18yF8jV99GH8lb9BSvReSKC8kAaumY
Qv0r7wdC9kvbWYVxi9APkRvmRz+8i6qjaX8NRBAHF7YNa0yD6w2TE5i64cKglUR5m+QJns7Vq6K9
G+n39z7qDCoDmenKdckhb7p2Qq8vhxJmRYfEJflJ7QT5GfsK3NbH+wDyYGx4VsVdeLlSJPU1Y+jZ
Y09ZK9nzYK0L800ztrL+6OspxltEZJRL0QOTJogfgOpAxpaX1IuyfkL3Ycqdtl0PIPeRfti9Cx1T
NIFFL6ClU3dhizsAEoSiSFjDFvoP2V12tH6HK8PtVmRFTg5a0Uf5pyx6aS7sigub3FtWKSpGxgeb
EB7GZBK0AtHyhrYTwnJ419IdpDsEJ20hRl5YZA/BsytAkpWxjzvgIkxcwL/k1yTACNS0nWjj2p7/
pDjprtuKBqGYG9zGuTDKbZyhIQWIj5mb9tMs7TVwuBmO2mY0n0Rj1ktZ6rktvrBSZL1utCNs4RnW
eJjVROPZ0Z7yfezemw/NU+DeXtHFBQW2D7sUAeSKb9bS+hxRTUaw7CawKKGTpD1Xo+i7XVlhg4Go
tADKiRwfserys8myL894pKA71ibojrmlkkMaW5Dhi4xwe6MqFbv1RxjRfQzsAqao5utGFKiutjyb
PWQUFXiGa9ciT7IyQFRlxPBhTLDZVSiSfFsS9q8F2MDYHZtx4kJt25UlmrCYuhsr280r17IfldR2
5J/f/PAYBgNxBJ7bRGE88Ww1z06SX9Ql3pElhjWrlqbVSIfpLfj2swBGNMCpMHeA+CfzT2KpKUK9
NtF/zUP1Qe16V8+VNQkEcWjhw19Y4dLiKR38LvaZFTXZGrK8VqLuBDGj7+8vJvfIpsPx6a+ayf2I
orwxo8Xbp/qhHdWjaYJpNev+gxkdNWJiQ/6JtZQvP8w0S8SodUbnCLQtEhqGVZUSwbFnZ+EipOHD
YMgdtyBQnRjS4m4LUlQ5KvoGQJ06BN7syEPHfz0Ehtuk8eMogb07FFW+r65fziQXA2KrrMyxNdH3
jzRM63hR+SPwWzcZUbFLV1q9Bkzo9hZnf5FzEoPWeLnZmJsFXobb4uZcQDOqRUfVshok1XiaDKWH
AcW1MVuPvS+Sl72GSqBKjTeSisIWVJFQ3br8clBY7vyOkU8PfrXuUq80dhlEo0G+ab4kyauiPITh
ux0IOuNLXkKgUgN1LAqfVypWyKqGKKv/D2nftSQ3rmz7RYygN6805au72psXhrolgRZ0oP36s6i7
91EVircQM2cm9CJFVBJAIjORZi0kW7V6RyIA6DC3iffNgCnTTpDhvYo1sUA0KSJMm9ue8Si6XKBK
02yqCohCELzNtfDQZmC/lKrfrcMebp/dkigVASH4teE14JwuRem0aHqjg7YYJsg1G6Vsj3Y0skPZ
VJLLyPgvLBX6zBwU99DxNZe+LuX1qt0o4YwRU6tmgFYq4N2gHClKxCydFRpJEeUiGQM4QO715Tjp
CO1BDRGwW5afWsRyp4w+xEqmo32iWI2Uvt/ex2WJ2ry22bvztbzKqsEkOiO02Z3xKxuHtapX7kTq
xk3sdNWYopEkkbzZf565lWZoWGFFkFfm8W85Yl5Dh92Awe5Gqh5MUAPeXt6C6Udn7t/lcVd8xDuz
ylJsqE2BCyE9Y05wVYhGWBeF4PUDDiVw5lwR0NBidDBAiDUMqbqttAfWGYEJxpPbS1nU+DMp3M6R
vK3TZO7lGSJ1Jdfhe8uqozZ9k7gWdEIsrQfFVhhF+Bc0NXO6rk1jkkzJCEvcPWa9A7B3yY1ExnfB
wyA7jT4L/IeKOe/69UQf6xD9/RgCUfxIfpPjtxBVVho2D1X8I7cE9mJRnAUl14CIgKlMbk3jEIFu
qZy95lTurPSQaT/rvgrMXyU44zpRj/NCFAgGMkCVYR4SHR/84gBb1cpNh4gjdZxvKcM0LI0FL+Il
dUB4BiI6kFnD7HKajUsEntEGthZpnK3cUr/tx0/UNFwQzgj85JI+IEqzUFqaS/58QStWKrzhLLSt
JNYGvC9uJm8aNRM93Zb27FwK5zxMPc6pMwNvs0zPf0qTYe7CQatPmCUZXxRpsjaorpRrdK1kSM5b
zT4pUSt3aZ2AWMrpuyczD9ReNPK3+FXooEPuBsO8YAW6tFdtVk4URDBI8DnhSQPOy1C9/PN7jcw4
FBNIiWiy5Gy+SgzqjPUsIa7SeNfJuZKsB02pIjcpjfAHizpRpnRJd2agCcQ8SPNBhS4XFTLg0DUG
jHCc5e+9/Dal2kOJerqHMsvq9uqucxyICc6Plbt4TjwaYWRCeSQ0+mf92mwDc/KIEQEU2i8qzdOj
dSPyo0u3HV1NcNWYSwJVIxdpKUA+sSbMhnplzbaxqW2nuD2E2bAZYcrCut2leu3fXqhIJLenXWGO
ISUQiY5Zl+km6Em/WehnJAzQdUnjf2HP8L400Ls6t1Xx9IrdOHY6AYk1xgHjdWvJ71Qud0WJmqyl
HtmI2cRchJC5pDUgn9HmGRdM/PJGLaqmwUgchFwWCnD6JGMIk+4BXOZS2xCk4hZDZdy32X5CIP5c
aqhqJSkIQKChIUo3Wtq7OtyrRVZJ+j1YrqTdVeGTpa50S2CFFk0dNAY684dZl3tcgedcnlJ9bolr
LBcwlqeapasQwJa3lWUpCkJ2/b9i/qCAnEdB9kgwlgQxck0Cwl4lFC2qYhWNE/iKBNZ76dgAfoDz
Qlkd7cfckoghKWCPmGPKIewwAGn/dKre8iQ2ROipTte3V7Z4389tC3f1iNPZaNjCaZmtdhfXj4Vt
gcGw6NeZQVbqlH0MkwEIvfvEjAQecens0AGBigQCZyTJOJ2xqo6GJIHOpJWRuqWh/3ZYvkNlWYTI
u+QT0JMGUw0GVaRgOJMWMw3g6AOQgtDX+FFUTuRqQmyAxVMzTESTYAWQsaGXFyBpQdCL1qN54mt0
ATYM1PcErl7FYKTgfbh4YnjrI8UDMzKPmlyKsgsJ/DAT2vlMxmxlxxyNZEcEm+UALr7eMWdcz8Z2
zV5N73RmRI9qpLZ7u60jQZ7mes14zsGy4EuQQgGeyOWHGFpv9CWiAA/DPkFvAnmmAEmF4VIRAd/1
9YMgG9UnkHjincUL0rreaDUHmf6wOVDzc8iJm9ENnqroKBPc9GulvBQ1r/nspmOkotQGHaKUEYDU
TuAUCKNEIYRICKeQnWE0lTK3wgGRjjRfjtS56T9GP5oJdRDLwp9CJ2GXLxcS210tDwTtMmlZ+2bW
bXIrW2mSKEmysBS0XsOj2cgigKKCs1ajgnChVJBvpo31A/00ayuE/SAlEVhFgRweh0CTkCnqNRQK
zHx0o1JaNdIQhIYiMIeLYsDvMjsTuE1+BlxyUOFpKhO7NoadJ9uF7TrmHybL8J9fY8ywIFBF3g6Z
nisKMFLVuMOZQ73YLN3cDmwLaPhHu4h9u/40y2hlK5UHxrjb9v467JnLfXjJIYmL0Q+bUz0zbqIk
jCHVzrLnsq5f1RJeWkaPikwb1wBJfU6c4LbMBTsBXieEdliliSwkpyOdRpKsneLCCy151Wlf2div
J8RaI7Afb0uaf+kyQwhF/CuJ15IwLkgzDJDE7Bdgp8OFBlJoBNPwaagITYJKVD5QrkwTaNnBi4Tp
85l2HknYy2tWTIqcOhI6BOV18zhPgnZ7ZW9uqatvwkPntb7sy3trqz7eXuiVnv4RO/fDoQCKvC/n
tXsSdnmv6bUXV/ZbjNSnUphIqAmrkLOVuNhQTo56uTzFQN9xnUFOlMcvTfUCHM2tOWZ+o46eNr4N
k7RWu/apiVEO7Ru3ZOgNHbOX24u9OlXuIzhTplu5EgOPpkaPAwBpw8iLdcAHZ/pBMskOL8HA6HW/
gPjbYkV7PIcVZ66gS1UDngBiUyTuG4b5fsUKcnN7W4pocfNXnEnR4oKRzoGUGkkvLGN40eKVpr2P
4Y8s3YfAmb4t7+oycpvJKaxcmGkVWbM8PYhC34w86rzJo0A/F6UguINq4r2KR8jlqvAEl/ORDTVK
OAd5WBvE79ujprzfXst1kXxezJkY7ohG8BIr+SxGP07vKCFjJFV2pbt4x97MLXsoH03iKr8kwdPx
+rUzi0U/DJLZloo8A2dEY2I1s43F7Stea8R48a7+bZm+pd6DG83KwPnwYxQNTy8amjOZs2E/0xPC
Gs0aS8hUBpBP/x7QMoYKn5PcsYgJVOTKR2B5NnIn6JJDsQVph0tRRcSsvG5w6Q37WNNjGx1r/Z6V
r9r0AOy120e4pCjnsrhltao0jW0BWTqQLSMzKENfBwus1AuumWhN8zU8275Y0ePCjGZDhkJOAQqV
qvgZm+oqocw1qYbXjwiOXLAyHkhz6klb1WTexfK+IL+s7iWeEtcRsU4t6QVcHsJiFOPxyOEOq6aZ
3EsWoGPQkera2Z3Z78CV6oZsr5br22e1ZBDPRXFnBTqHoWhNiEqTbVj8kK2tQX7930Rwx0SLUq8A
J1d7vYL53vgkld/i7oXFk/m7ZXyU4DR6mofKrHMxxtMSmda+0hgKoJBt8x55Q9m7vahF3UPkg4gL
PMBXMbLJShtVKFAm6oP6OiUJ8SZz8Ot+3MsZdUcAMSNSE8hcXCMS2cB5RpP0VYDg6JiKrPuwBq1m
7aezI2HeGPmZiLhiWQ56vTU8AdWrIjoplHpu0KoBhtlvs9RL/oADEK8U9Xsv+UlYc8BcockRzQec
n4x7HaOAEzax6n405R4PHlcDlVsadLWv0UARQZUv3qszefPCzwxGXlLSqwPkqdOmAGmziqfth6Uc
aSl4RV93G87mFroBwAiAUoBS+VJSrcY9LDu2sD86d3iwKW/pptzEx3qXvSioswFuhJzCIPzltJv0
S4QitOjMzsVzt1prokZ2ZvHdqrjD8BywoOkXmunXsd9souIf6+XcsI5aOhIYGkqm3DGqOVD9WZw0
qJiuG0A0g6du8kdVYO2vtRJSkPhEGg3bavHPuFxPDXWcsgZjz5vBOABLsR58yXm9fa+vp7wR3aCv
B49FVKnQEchZq7FXpiHvtAaYoZIbB4CocJs1yODv1J2zAvhvsW40V14llRvtrG3s6423j/1K8DS+
1lR8BfKFGO5ERzOYDC/1B7RuSa60+O2s9qPJlxQ3L1dRcSprgabOP3T5GLgUxF2J3iYRQOKw3EH7
JpKbd77VfAm2VCSDuwxoDrCZlGIxMkbkAWKytVfaGmnQNWjMN+2KrCOvxKAFdREj+ElgbOW1DQgD
0ftqIbJEfQcP8xmbFRvLx0D6OIW9PKDPhLzW32agoD3x3lyj5fOXFdBN8mYcld0oyqLPUTG/wedC
uasYG84Qq7NQ9j2i3R7NBJv6gHaabbOSPuu7cXN7s5f2+lwcp76KncqR1EFcMh4aoFR235hzvy1C
tI98FNSWmG5uJsh4Lbf20XLzB8lVAKR7eHN28RM7KkdBoUWwKH6qZHDalKmzQHXcJsZWk9eSKLK7
dkUXumGolxduzAsrBI0GOjmftDeEj37pxs90bQnU4RpbfK4x/tVBvtI4YFIracf5fLZAkFQOXeop
K7RWPeMuBMV2XLWbFzugLllnLti5RRPq13hYnHzudUVMEurNrI59EHrRQb8DnvdHHuB1tR8euw3D
HQTm91rextu738NJvVf9KYi/QiiqiJxYuBfzsZ+5Y9BtJlrI8C3ktQ00PzokKzRG05UTpIfkq3kv
X6V1cvcUHXsvWYveXgtZnsuT4CyfY4yGkc4nMe7MIFzbmevsx0DBWMKMUWJ/px/Sg71xBJdn3l/e
HKBiMXsXJNgN/plZStUoM8WuZ6jedcbyPUip/mkNBkd8LoKzOERL5GEaIaKXuk1Zkk2M21K1VJDs
XHJRcE4ygHsstCfymmxpgJYsGKLRojd+pACfcZvcGo7oJn3se2avqKEKHMnSHUUr5ExA92eIg7Nt
+hjaahXO7z0wW2XkbkJdpOuCaNrOnZAMCK2pwPAsxRxnEvlO77AyZFAFzq+j4pUUVTBU8ScqXIfJ
7CJBEDWfypVioE0FM/tg6bxyTmqL+Y1wflAAXnSfEvZo5mmMvj3zeejDx1bufFS3XwSWfPEMz4Ry
qtKA5aDOZcSJFplOXdn7Zm5/28nkOdbnaCF5jW7jEbSebjFKD2bR3KFOtpatFzkLfUfvdtSwVmVK
Hm9/1sJXzc3IiCYxZ4IuRi5eKAxS21MSg2tOeoi7I8hKFav0TTzobVHb2EKkjP5F8Och5YNxKOB0
X9qgukAMVpSIXZFCBxrit1NKvtKVbhmPqxgPe0sD7JXcj0gLTY/USILbS51//tapcypd0bgJwxwH
oLAJNe76buhL8I+IilOLyoWVIFGPdmIUZy9Xqdtx29oDTEI+fJpMd/WReOCcN+XThKlAS1SQWDjA
GfoX71TjD6Upl8lmcj2BmhKryvIPFGrnqsdDPv2mnbYvATF5ewsX13YmjPPclWMSlJ0hLGzywKbp
Jm22suOZ0b5hW8WOBAZ88cTOxM3x3pnTqkkdA5ANWzmFodt3fZAYYG6PRSwVolVxfrqVTFnqQpiD
gTnotfgBnDxJ/qEkb529t6Sft7dw0cydrYm7BB1AZ524wRYWKHIjXPUr9pMMdAswavf/Jolzuo1E
61ieX/wm/V2kQSsBDax5prYIR2b5lHSsCUN/KJdyp4RmMpClKA4yC5ruAu7gjg2ZGzXp5vZyFr05
bPV/xXCnVOG2GVYJH1gysEiGRaxsxp5owW0py7rwVwp3PDTW5cZusRizOQBze6VZ712/LdnaBIGf
/XFb2LIuzOgImAVAJMHdXWOgkxOC0w3lNlAEYhzEMhtXqyyQ16qCQGVxXX8oSwB1Pj/qL69SZQ6K
FprYPRWz/bX5qFVv1oCZ2uIxpYoHYJfbK1uySkhLg1gK0GIzwMClOKpNmIqPYOppbbhpfVe34F0q
H8buvdb/aRM+Ng5UJzPA7lyP5dEfqI4QH5SOyIgQxdh0NUEcrSbxmpbGKSMJe769siU1tMH3AXZR
gBdYPPx4R4tCzxl4OLQ6CXKV3I1kWN0WgUwLtodzVeg+wIQYOl01jL5wipEUdj4aadp4NpJbOyNJ
og+LjIDxZb08uZmaps+g7uoDWSPFVoq1/JsBK8rrtLB4Ko1Bfo7LfLojI8VcNpXYyk5iA4kcWzr0
Wt3dtUzpqYviJLap1NLqe7Dz5j3NBs0zMFrwPo/2Rt6gAKkjRKf3FwATjMemsq27OnNCL69yEBR1
ZPgVt2au3Q2hHm2JNcdp2SSboGtggF/UskjdlugbAmvUlG0nObJynzmpEe71NALaU4l6gpsPuSG7
wKtRR38cRtPyZUkHAlRqFg6QBNA7U7rhlOtAI1JKDTOAstXgGdFHfZDJZhfgJdn97trBwfSZlUSx
5ySto3lhP9HtqGjDPlGk/NBkef9sp1P5irb7F8xZnCCq2wwFtdAUJk9T5zLLKbw8UvPMrUNVW8Vd
n322FrNBKF1mjy3qoxvSOErsjWoXgZcXFWMP3QZ1Gehm2nfemMvmGpSzWmAmcrJVMqoGmYIcnakN
1g6aJAW0q5utBDC0ndF19nYEhmWHmgMoH1gntew7DVuF7PQM0Ir46tLe1cyMi6DSa0vb9dGgejka
O00XIVsIe0HlysszNC65TBvLJ72OEwSvKbwXOlBf87IeQU3pOKuhC8HQWFlm69p6I38OY4JaX5uB
odfXQVTaeEoSJisM+CWlV5UdeWqnhtlPWTZgCBIkE+ob7Vm+KfWhVDxzytNVryjjT9kiqY9Rm7IM
wOndvYwOzsxXKJAv1lOlQ6ZaGxh4l9LK3umkcp4ReeebkbUN+rbzKtSOEwYUHNcG2Ka9oUrLDoNa
WnTXoLyg+yP+PqCVHBVu4dihgQFGNnYYDHGsyW3jEhkerS+6VUspyCNykoZek1G6k3JZ3lTYLsDC
kelnnZU6HkypalEXmHXPRqcpfjfI7NhqbFhFsGG7JqJo15WYAwoX0LdAKkkT35IZ2bCsTx5rO5y2
6NdCsXIaYiUoQhav9WEibl2i58UlhtETv8ysbtvVqUQRpQyKX02a8luLOwK6jy5GYNGpQ+iaZAgP
miRlT7JV9L+cqY2D0ZnSh7Ev2AZgIsqvSBrK3h0Se9qnNAn9nBjaQ9UokhfnyIC7Gla7Mqould0J
vb+fJHfAOWPlJflQE7QE3pUANehPIaX5rg4zEK7b4CB50PvGeQIzFjnlGh0/+rFBH5+cas56Qic9
3UyW1BwiJbPg+oyYBDlLzYeuzOTW721gCB6YnJWPBjiX9ioghICdiLDJ7ScwdHq63vSBTWjruGZq
d/0T6ylav5KK7czJGsHxnCdBCgaLUeCxlQUvOg9V4LE692nJfKdWD1Z2w25yWAXcCF+aCm8YANBj
OT56DQP4uxej+qVnNQWKTvrcuunuayQAZi2OhhAL6xpdGqWi84/hopRGlsuGpLM3ytA03D3nNEeL
8ucA6PWpJb+L6rsixiEKEYgx5qKbSBChLz6yzj+A87wAesxsOsyp+z7ZJbT124r6FKjFda67Uqhs
wI0WmFnk5yjkYtLs7bbv+v/In/MU6Ped+28vPb8kVQm4rOC6zPorjXQ/aqKVRpvPNnsrZIDg1F0R
MLMgflZGrlMOAve8qAyoJVgIBvEi4pP5GDjQhsyaEbxZdW+E7Reuyq6jO4patWClV9hd81GfiZo/
5ex1UkjtZLG2bjyprPzYCeSkCpDZdGvZG7tXM14P0a4VAU8sxHEKyDrxrkQvmI5w+1IoIL31EIU8
BFbwgMbUvwLWcTNNMvrsqIX2//RRGn/cXuhCLIcBR9BKACUFb1qdC0YijENNWQuRMYhLeozLETUC
790WPc9MRES2EF2heRCAtDOAKsY1uDC1A1SKXmojUgTaNwN1nyUCRl/Sj3MB8/6eHRrMoFoVNgRg
mgzYQJKe39E+fM+SdMQ7Kav823s33zY+kAMKFLoUkfFAtY47Lt1I4LyNCcfVPdX9a5S8EVE/8+KW
/RXBM4FGozQC8x8iBg34fkPjN/X6/7QIPuSl4aT3pgoJbf1ld5vWevkX1WlMPaD2hRlvWHK0WF4e
izZJxpimCqLqOMpBgAkvXzWupCjvVC0PXcQepihyy6oXITEs3ScMI6HSiVbsmZD2UnCqZaNcymrj
dY3ihvmXnAeI1qRoCprseZAFpcZF9wA/pet/Um4Y1rkUJ+XDKKkM5Tnzk/pMdbP7+k25Q/y0LX4C
d2AUyFvSdlAiY7TRmseT+SlA2lZto82uMVWeqyLIpi/J2iMuuq0fS1IACYbBZAf24Wo2uY3w1JM1
6EdC75vaG0GJWGkIIf556x1GNM/kcHfXKB0GzF8ZqwG/vFxYm2bKDgVC1IyKoFyWLhWgcYG+A1jG
a2ycQap7I4mgFgg3Dpk9HcZUZMmXTANGM2EV5ocynpKXqjB2mM9sCFRBai3idia1/GqIQ4+qKLrf
PqA/70XeDKEHBvcK3WiY0uR2Dg+NCiM3IO0oguEdTx6MDu7Zugp0bwLhc+yZT+HKCqwXVN7dsXDr
HRWkHxYXe/YBnN73Tp1mmTV/QNa48bCj9Fcq4odYqjLNPdn/WSXYQy531OkrbUgnCJE2JYbVg2Me
sC9Q1K+zlbktvsPn5tS/1Z+imetrjBoEAsDfg/nCSx0VfO4kMbPW1lRCdaup3c9pY+Vu/BkpHtk+
VbKrbvLUEzadzD95faB/RXIHqpFp6tMQS5W9bqtsSOubp465TqB40oe50R+TnXonneSNqHa7GG0D
FhX/zyjEAD+43GTVKMdIY2Hj6evhoL4geZT48TrcoKNgrbpo1Yif6nW/f72twYv38Uzq/O9nbntU
srZyEglHO5xSGcQtqoCcZVbA6w39uywubJ7sDq9iAgH1AVzM3T75DZiylQOeop+3V7LoAs43cLam
Z0uh1GzSWMcG5rWb3rF3eogDCS2VK2Pt7Nj6H7Nb/1HOvwvjlJNEJO7YCHEEbXqg3XT1qnez/lmw
KtEBcQqJ93FpKR3EMD+/M1wZCNLvXe7K2/BJXv1oNvGbQOBS9H2+jZxF0c0h7joLArVvtPLmx0n2
1N5t35tnAo5j0fKWpM3j0CgWotEMvVGXh6YbhZJYFdQDvfvsvVmrH2hkOdr3xs4Q6ceSN7UAWwKv
jQAfj5hLUU3SVM6UE+Yhp/aoPXU+ehzZIXm3t9GjrgeYRFuxH8naEfiIxYt9LpfTy5iaWkpQDPWU
7zSIXqkPwHkkFYZHdGYbnnqnfyaSK69nzEDBUS7pDhDoMDSEzBsGbTkVBXFBFYEwEvFlAna0hqZI
UxtsHH0J/M7bqOix/KlCCQj8tznsqq0nT1MlNy9Fbyl+mCvDpsBo07GsS7kIbn+c6Ns4vWaTXVPM
JMMu0M5TybAtJNHQzfVAIq4o0rxAq8HLbu5lvDzxSk5irbctxDWTjuyf9qRUH70abdK880qKvoL8
V1nKD50Rff2bxf2vYB4rEepuN/GIjQ8TZdVb0Yoq2fq2iGW1+rs4nokqMpHzGwFf4PW78qD8bJB+
gZuUX+zIJb8O0nH6kf2WXU1UFl2y52d7yrO/samIlNI0GmD+y6+sVDckbNaThe43SyduCjJWuzJP
Tal/3F7vUqBzLpczFJlWo+dHxpbmEmCTvyppZ5Uvt0UsGghQXiDQAY0TkBsv1YVW42BjSnB2IJ6F
/KVxb6KTXEQru6j4Z1I4xW9jSU+LcT63+KddbltRM/xi1IRynozHyYz/w0+10aTq5ZggatLusQgP
hPHWnXwC69Z3tXK27WYQ1aQWV4QnJuL6edrsT+bqzPFOJkUYXsBjdOqr1B9SeXX7XBaPHhPMmJIG
KwmoKy/PpcYUgTUANwnP5AJtx4M7Vg/dJAsqa8tSLABrAdkfw9ycsej7CJawxyrG5rHog2o81anA
IC+KQHsG3iXIXFxhxxDFZh3r4eyq8c9b/C7EVFDSN/9Gj8/EcBpmTzl+d/bgVQLQ8dTNw41uvsq5
4OmxeF3OxHAb5mQyUvOzPx3HTV4eUmvbSn4qegTMH8vHj3NLy3/2TOfeHoCMo1NGIEW1vCk5yPVn
ZvmOsrWHQBFxq10jf88OA8/Gef4VfpMHcpMAra/3FcCk2h92G1RdMOxs6mrrbIfh16ADbXjng7lA
E9i25St7JpcLERRgzyhmPcvd9WvrXnrEe+5YtB47soB57KPd3L5Ri0c3I41jjgr8ARp3dLrcmoPW
xCDUVA7xZHhGkm6T+mcqlYIa8mJQPiPj/UcSf3wGyjs2/DCOb/TacmWbe6N8U8a3iG5TCvbxYsuS
h7x0GyLqcVl2kGeiufSqViu9JbdYpPM9on/iLXpSHvNjSly6Af5+56WSB7DafeHLIvCPRZ09k6xe
GqwOtQnCaMq8FDB5/WPODlr7OrR3eXIYKtGc1VIns2IB6xTxnQ0IVR4GW06ipq8rrLOxQFMn70IU
yXZTMJ7A0bdBsfGoYYz7Xn28rUKL9QgL4Pio9aAHFLBvl4vUClqlxgSdZX73Btvvhk9k+xEdnc10
Eoha3M+/onglSnrbIeGEFZbvAP1ZV3fGV/qrOI73Qw1KA31lnEDN/kk+QB0ucD3LN/NMNK9EY68V
7bxK0My4jpuvs711RzcfL6FX7IWKs6yzZ+I4zVG6iWUYv8emrkAfsjmB8fwIjnlPe8yA9G8dsmP+
JWphnsOaKwt7JpNzr9lM50AxW4l52/ta2qfyqe4BUo1OoOD2OS66vzmTOY/5o4A1//tZnID3cZJj
xp95sYNBbV1xe+eri7a3hSwGI2dCOFOamjVrnQQGRzJCMOY8okp5W8DSds39PsDeBL2HziftQTue
5zbB5Z5QrWHA6p+AclIMQLcrmzW1akGH8pKpPhfHaQRhGob0QKiNN1zoZjpZtfVRKldg1729rMUk
37kgTg3UekhIDE40UF5q26Rwq43hDv6w7xW33qOtzvhs99IGOGkPg+h+i7Z0PtMzxSgHJ0NGHaLB
aveNHoHCnfw0cAL9vi4950FfZWuynYIwoKLXjEgyp5KyXTOtzbG7jv0jj3aZ9TxmaHvYtInAkCzp
/vnucmrptICkYQyCDDQmVtQtorXaC9kul6Q4gGfCH3R2XM9/N3lrszmGrWhAJFDUZ3uSvdX6Ngvd
NtnL0aMEuoASOAWHRH0Gyn4YCdJ9Sxt6/gWzKT87SjnswQ80ZzFZfp+NT+ggcNHFgqKr6yQi8KvF
1aqY7gSYIBr4+YypJaf5ZA8IDePxXpV+VvlKE5VNRSI4zZTqBjTFs4ixUB4omJc1M1yxTgTFvehM
0ZT0v0uZv+Ns29KO5mVLIYc5ayf70UpBrQak+K0ZR/Qe+9EIZvD7oROEgQt+FWoCQgkVRAuzL7+U
Og19hrgbUhVAzSnKV9c2bp67uvI0hGgWbwV3YMGUXYjjTFlXxFmGrjE8TEl9qij1dZasOozJ4nHn
3bZmC17gQhRnzCa8Fu3enF9aXR4Aem1HGjO4LUK0Gk416k6ytBHM2V6X30/K26g82dMT/RdPRiwE
lBVAp8EsMw/PV/U6YH7mgGDon9CEY8RbygTHspQmO5fBD4goEgspK+GXRzvzHYn4DsldTJV+MCAm
qaQKWDz5Uzxsqnh8uL2JSy+uC9mcCo6qOjhGD9my/p6UQZ/usnJTxK9TFTTRCzE2THsaq21f+rr8
oJnubfEL1upCOqeRqRbpejVgd3PwHEfyzxoQbGlE3LCQX4uyE2iMSBqvlE4WZen86mqdk6L90rsE
aMKdK+d79HLeXtjSuws5T4RuOsb79SuYaS0p1c4OsTJjRLhcSQfQ4ro9I6cqiVDmDT8KilZTpjyi
2nVv67Frp++3P2E2WVxYefEFnCcocltylBSrTQZ0Jtl2r6DBrVY8S6lEaECLG3u2WO4pAiqyvJUp
FtvGxj6SyKrUjZ3mALwMsMBR/vPfLAzNJ/CwGgaPuWOUyRRlVMHCjGqrD/5UoGlxfVvE8oL+iuBs
SxZ3VSiBRtZT0BEKnMoynZBvPaTdOklfb4tavoEgxfvvcuZzPHM9igoCw0FB8DXuUDgLj8qqAacL
KjEnmrnGTt9kDyKvqi6a57kL2zTRQAFigEuZjjKkShdDJntuA6C3umyDBliJuLGHMm+grXN/CPJV
6UY78w7/cIDu7rVTI2pSWYA4gPc7+xDOAFQp1LLP8CHGfea9pntgveSmpzLfPmB8yhs3P1K/rFzp
mb5o20gQ2i+63zPhvCKh1zeuDZzymG3q3pO1PQPVsxrE9LE0K4GpW0oTXCyV06liqFOnL+Y9X5U+
oA3W783gdZvEB+3HIwsi1xqFfIDLygVUbkzBAe8ZWYrLg8buVr0qZ3Bfpuk2GDQCUwI6oSc3Gbtj
ZgDYDfN4qklAsk28TAE6pZr6rfGNmTrBu3DxSp19CXfSUaQMzdTN7yhMj/VHfUaa0zEjXft9JHKo
s725Mn1nsriDje0yLZURq9Z39HBsarc7JSe2MZ/xkAIFvat58ar9KfkPCaZ2b19n0TK5U5bV3mFm
BNGSha4FExMoLPXrugWH36+oF4FSLocOZyvljEeZ0Ng2SogbpbchMty22tbWJg+BbqU/O+YJgBpu
XAnWuBh5AQRRscETZl8hrkiTarZFDaFhm7oj0vUzmzdwJRTgId7ezfnzrw/yr6T5S85so2FUQJvS
IYmg8BQDvKJDpdYSmIFlIcBYAe2jjZkUznvFdsNA9J4zr2cIhe1yBZDUVSSLaK6vdg09NKhpIcuM
9k8dEOGXa2EUcFYDy0pPmkwPuJiW6pdMC3RRludKAzk5nEqMSS1pTZmXHhkxajvPR4DcvKw9CbR1
vWgA/uqmQRj6guYZLxOgQjy6bcSmWs0GLApttB3m5FSAUsjm8FpQwL3KOv0ZZyB4LeoueZHrNhdk
t5e2FE1INnqVAS4NwDduSwew1bWDVHhkKms3mWp2MliDnmWDoj46IeN7Wx2Xthb4mJj0NTB6D89x
KQ/QlB3RU6y2AtZo1746za4NNwo5wofclnR9sbGxZ6J4KKqpyHUj1tMS0FBzHs3AGE4RvRvM9FI1
fEvbeitL5vdYqttRFqYxltYJhHzQ2GKiGSzHnP2cUmciRCtKeOX8Lrufc6FxcKKrgYFRxIUJTU/N
V3fEo9UQkQdd+WSs+1w0d0toZ1ZmDKA3xM0nRfXU7oE1j2p6yFHjUoLbmyySxalP1lWA6Wkgiwz9
gc7jRwm6v7oGhabolHTOGjG84FyXRJ4fK+ePaWOQTibQIGRiT50CQFxDuZcKYAN0mVtOluV2hiRI
7y3dEtwQGGxAZBmAyrrUWjup7LLHfAvqP15ryp4Uvihx6o/k659v57kczsOHMNZdokGOHfb+kfoF
JZ5TnaR0Zav/4uSAHamiQQUVtP83ZnjmFyzpf0i7rh3JdSz5RQIoUaKkV5l0leV9vQhdbeS919dv
sLEzncnSJtG9uHNf5gIVeajDQ/KYiD7tqVFgyh26ZmGcb6GvU3de16g7Q7+yMgnhyupX4yz2WENE
cHESMzCq3FAnOEpPwnhXLzjWMQ2SOSB8mW/s3Fa9LA6uq0zaxM098Oz841EAilaQmQLhC0glzz8d
rbWgiee6gsjOLRfsULMdqbf/8NlOMLjxJ2uZpAUNyAiMKTE/uwGMcHHs9hY0Fm22N6MGLSwyncW1
9TRtpEjBDM0vpkJ8AUNtbS19BHlF9UlRXDt8N5d9Oz7lo4Yxde+yfWtH1CmYEFHKXgswQBlXrona
eDT80BNIxIP7g9BvmRI5wXgVG5Ik7NpnwyAZDnoo4uDbCTuuiuKBJBxSUZfNpHaHpcOFc2Sby5Z9
TTLAPXCzR7EcjXsQExZwlr6ewUmN2UZt7B1GH8PYHXB1QUnO8LTwOwV5fv5TsTCiNkni2NqiclpJ
0EFgO3xhoMEcKAgNK+x1Mk24WcQ+WICJ+dKzQ2g+FDQGy/3TZWPXothv1QO8Wrl6snD2sj4Mk1bB
mqqR9tiX6qHPNT8yJvSvyYoSq4fvCZbITWVN0aAXKdZVT39EM2djR03XMNhzE8Z4HZZ7rZtqh1T2
LbK3L5ftXDt7uQ4aUo1Q66NiQ2bRR0OLWVfUXbIBkfTBxpWqIOAVUkK3qCSBTQYm7A2MBxtTogJs
oN/tcKt1mZclrzU4aqjs/cv/lBjKTu0SDttmadO0MTmU+qJl35DVvLxuq38fg3kM1RcNCTfBP0JM
tFqVjb/f2vmjGg2fYBT0/gUCnbJQpycY5hEgKtJQu6zh9NAtziCoRirZkONXNiu+oyEj/L8Qv//7
STAuKpKTLMXl3bwtY7c6Tvt0O9/Vb/qGPTLnW/VLRRWu9Fvf2irgntxfNnA1boF3HqQrFrgRxdLq
EnTDmHQ4VjEf7BqcgRTCpH9d9OAmnoAI1wTI1FGrGQFC7efa3OeZB1Y2FxsBvDK3+ffLFq16xQmY
cNJAKWWujQJgGjghVEg26LJL5OqaQSPMht4Gxp7EDItSFLGpNRVyVaHKwJEZYPgO9JxJK/HvdRyM
bCMooBVP/Db5iOyJ0eMOYlnRuCV44fjpEBWeqra95NW9djyjCQ9Kk1xYClad3wgUkmDO10D4s0mD
kdZDEntG99OoUocUTzR4+PtPhFCH9mgMm1imODlmY/6NFpjwBjPsa9dCnruX9MmtrdwfAAgynpsz
14uVZxYA2PjNhBG1eYhkR4YMQziJI6aXbZEAY2YbO7mnxg0u2pfXae0APDVD2DcV6UnVt4AYh2OU
QNdoX/We/tfc9tidpyjChjEgEq31FCgNbTd5nW5mUAflXSPx5rWD5+SZJ77cTUXDyBsPAlq96Swn
sp/TsQI3xvfC/nV52Va/zJ+3rMmX9SSiJnY/42oNpApi0QxCnznbZq3kwvc1z8qX7QSF23uCUmtz
Olcjlm2Il3vQkThjjWM7Uj2mp8+D2nmRjfzSgKJuDGqKpRucoow3KMfeNPUk+zGyxRVu9BnJ2kLn
z/f+oNzaj/M9751KdRCgOTZIGYPd7BV+8my9yqq+qxen02UQIsesG602J1jsybJfRohDxUu5yaBn
Y5bRYdJ1B8GLUzJ4US6raawFrRNoS9jlEd64va7xx3x8PU2fNWRyR3+KMLHuLerjZZ/6P+zkDIKQ
N8Iwt2BnU3flXAcAg8hBsM9mmm/0Pnwz83Cf1CCJsrPecFMjeSxt+0Dqudpc/gErxuLxhNcTzmho
xIgPUl5ZpGXTwdgSBZPu+1hCYWRwjXELPj1Ms1xGWzMXcCgWgUseSktiW26GxjGbJUgfWJFyo6u4
Fxsdcl5gG4V4fTqMP2YQ9M+kdQgqKZexV7bvGbSwfaEw0rVINVdurl6jPp3VL0UggVjZLoCwwBaI
VBfoV/hPONm7BauCeFJa5GTq+6T3FDC/25tguOro3yaaDSgZIl8KJVFkKy1R+2KYU9WITSzjwHba
fIjKl0Q2rrZqywkEvw+d2JJB+CQNYkAUsZ/01zVIDSCHBH4+W6anyRdeuM+fGSOs2tKM9pRW+DDQ
1cvjw1x9TOH9kHxe/vx8I31Bwfg677xghiq+pLNcGVoN9EbumDnq4Nhu8Y36PahVZUKTa29pzj0O
HXZTwzycWAVIY8YyPloDxZD5ED7MN/F2/q7sw30OtF4yiLB2XpyiiS0fZmlXoFgmlZsdo21yrI7R
Jr62jgQ81svW2Dbb7v3yQq5chFF+gBYi5lF00DUIEctMiyZaTJhnG4kzoAm7GyXbaG2n/kFg4jUr
1WJ7UnsgEOVumI5Wu88DyQNs/SP914ovypUWxGPHYADGfI8K6g0GCNmPxp83wWv0oWz+4b2nce1R
NJoicYq5xfPNBIkXbVhojSibk8lLckgv4hqeS6Lr2kY6QREz/WbVU1KNeED0+lunu7l2VSSv3bK9
/P3XToxTFOGCqgd5r0QxbElsSORBhHy6ypKNkrza9KZY7i+DrbmCBk1MZLq5UqW4l6zebPK0Ru9o
NDcacm6sBZdSFfnmYhmS1VuDsuDOvI0BL1YqBLyKqgvoGxCGynSXse2cgNpMYs3aB8JzCPyM4NLn
ah3nblBN46C3BXoO4+hHQz2r2MTtVolk4jpfexBxPJzgiI4QdkmmjRlidwwG6U3oQ0QbSbU7I/Az
XzlWheQ9sbpyf8wSywJVGudGk8Is0qbOUoFcakSTo2THykC087WzO3vQ4oafR+NjPe6y9iEJ93/v
bKfLJrxYFPBRWXECO1QDBpSbGW3hTDZRshY+cdUj4AfkY3AioaWC7ugAtz5cbMPRa5fuaib2P+xQ
FIeRvjKhG4FIfb5UICYcci1AdimqKR4rk1vO5VZD5jYp0YIdfVo0l6zc2mUBs1YG2ugxEYsq+zli
h4cetIhwi60nTGIPtaMpDwbYvYwZohWG5BUuAxM8oaZ132cqf/EVftn37jwd2iXZzKrfm5vLHsFX
Srw0nNoleESpVJaVBoAaphsyY7ZJK50AnJa51waYPm/uFDw5L0Ou+vnJUgphqBnTYR46vP+Kojyk
hf3WMe2a6qD2uYyzFsbhIyhCgXCbqWIKcljwFA8VHBZTpzpa+lKbL7bujOZejXfSXvL1dfwvmJiM
LLt8Lk0NYFUY7casOEZzv7O7YB/rhaOYy0+NTWBeVMgosXI14v6xUmQJjUgysiTFYVUaFlpanqcQ
7ITxNVSBJUCqZD017XwL9AGC7sBNHLXqW6TqGOBuDZwl89Gs0AFHqJeQ6Hay3gkLvNJ6xpVtm7Sa
07HxVquewklHSTV2CChuL3/oVYfic9BoDEQeTiRLKKiS0crE3pxYuGtb3Avi7le9yBiwVncl6gy/
1XrhTkIIUFsSdVTBSc3IUxs8dvS2KbbLj3B+/QdzMNgNNW4+eCRmL0e7HpR6QfxME92dkf6wzcRt
58/LKKvWnFwGBGvqrM2jWgcKYek9foubZskDlBK9PCsPnSq7e6yf2Cd4gvcs5bIglOF0QxJHcxry
Y4k+SlA0kl7foOoJEtD5KSDPJrijWCYTr17dJCfgQpRLJ2XI0hDnHvr7rizjMSfBYxotGxMre3lZ
13wRCr14+yP0oJdQOJnCPO0DWgKprI8Qo2/qYySTpF9NMYDlEp4IKn0bs+znGzGuUPYwJ4LTz/re
z09hZDoQqXcj/aaHw0yJoyWPVv4PRSm8K/+gcoc6eS7jgTvbZgRUtBGUHXGZLcudrHwlGIQUESS5
CarsfG1PEGq0L+AjYYPpk/acUjy+Yhp+9pOBdqWulISzFf8Hc6OOURLsNNwkBP8fZ7awroX/K+oP
lZgem9O9UsyehUZPmnz/a684AxOc35xC3roMsDw79BgEHU1nHCX1ydXVOzFI8PGsWkA0OyA1s6DJ
a9GetewhbUcnknHXr5x0Z7YIx/fYKqSt8D8XKkvPfW1szA79RnbtNZZ9Pff0GXrZYD+Wud/KxjqD
FZyDLZo9jDn/XijyMjSU5OXtLCvqrVxdz0CEnWVZfahWDWzDQNo+t2pMIcj64mR2CNuoR8PWlIWw
I5no1dBNztTaMCSTxKGVw/rMEv7fT/ZSVNi4j0yAWcwt645Wt5kaaKxS3Fi73C1/XPbv9XUDDzp6
nXE/Fp99Xa7mht0iuFdz6dH2qgaF3WWErzJxGNsGqdt/IMQXX1YpbTEpgDA2dDe6s6+7k1NcKc83
5HZ8D4/U1Z7Qf3NdbQM/BanWZ/4LVNCXf8TaIXb2I4SgYbSNVdQ8uYvZm350bPU4GeD/dkEqXUFk
uFddlGaZDHY9VP0xXYgekT0onVoCNasNp6X3ef5eTeDDnJxwkgQRyYc0hSBCpzhta552ZayCNO7W
UmRP9/Xw8ccY/gtOHLNUhrJqbY6Al4YFfuvQH5NtnnK9ey9Rt2Oxu/zRZKsnBI4YZcxpyQG41N4S
eMtyF48ppm+8kX5cRlrf2n9ME6LHWNg5xH2A1JLt3COrpzqFKsuG8tqM8GA7c0EhftR60XZ9jAsG
mdEd7bH4tSk+OlV3BvJRJFCBdAaZiqfMKYRYQlDm1IkOu6j60gcf0lSlbN2EO5NaD4wZE/5+Z0ff
lHnckbx47Spjc/nzrN2bTpdOLHt1rIqGhTt3FYIF24Igwq7FJAclqD5eMxBkawejkIFKFk+8Z8QN
m/KeIRDD0a197BOwCe6Kq3iP+KFrbn2rPCGGFH9NcczDpcaVXlUDzd5fc9i4+QQaYC1Q0sc52VMk
Kkzlu5nJ+nBWDfwv0pdcdqPGmGjrgTQ3mBeBxl7V/su+OkEQom5pmn1P+FnWWKljDt+NcBO2ktC+
el6eYIgx1qrbpKHwDSN7Z/bjEt6gNWHKOqgLoINcArYakjT040IWBU88sUaoKqNZsxrCU0S7pyqq
NZY3tcc+vq2U7WWfX91aJ0hCSCIQwuhTnUeL9oEYnkF8u5JFpHUH+GONEJFoqEGqa4Q1o4IL0+Ar
tPMhe6FWnVOrbgmCjtxyQop2y5c0fy8Hd5QNa8t+gRCgZlBCdxWfdG/LH4x+B9/95VVcPbNOVlEI
UEtmL0E+cQuLl3B8sFW/Ve6CHhvXy1sIGlSykQaJg4icfMZSBHoRwaAw2aGk7QaLO4bfQz1yB1kp
SgYlbC42NtrSq9wXkThS+Pd6i+e3IT0YsrKaDEnYYjQtu9FsOdKooFH6KlYiV20dNkF5RrLBuFt/
OSQ5mbgNVSBQLghnfr3MXR3w8gCxXhUwbIfsszPuWlk7+OruOoERd5cWZ23IMzWL+Y3Z+DZHFkga
VFZd+wRC2FydNag9SCrgetZj1P2a9f1l15aZIGwdUNMzGgZYKa1IHJKGHum3NPj1/wMR9s+s19YI
tiCADMwraO5CN4WGb/8vEPF0z5sm6ZAnwLsU51Ci+WCTd8xYRj8uWS/xOG8GmugtT2Op5nOkf8SQ
jZ0krQ+/E6kXvNcSNopqWnWWcktM0Djtxtwxbj+0u+TWulNvai95JfvWyzpH99rjc9g5Re3UVzIy
qdXN+sfvxLGm2kIHssXvfJNiu8bwgilvtymPaXxUbZl23Gp4PcHie+DkSaDEWpSaNbDC6lsACail
zl5IQr1+JH5n2+CgyTcGy98v+4t0mYUgEQVloeJ4xLVzox7VTYDK3kbzx1+5m0CXc79sy2Nw1fjF
C9nch5/t4eUy/uqN48RqIXh0ncqyhb+Zw/FDr54VukC3jG0yVUWBiVlOkUKO9DIk/5OXHEsIJmU0
BKPFLzld5dSY57ADf8AOUWSTW7JNIgQVUHQ1mGAGDuSjrcnLx1dFlxzJMgghpHTNohOc+fBPe2NO
D0X2KR1t0CR7QDyFZ2pWJYSZkKo5guNwqz7EDtrk7nAJbRYvvDa24D2vXrVN8JC8slfijDvtpndt
75lzAuSyLIDEYrH8UBeWMvfh74/3lPV3dvugx5LDZh0CEyO8zIm3g+AfXUbHmvAdMS+9EyW7NHjW
ZC0c64v6B0PwjZ5pwaRawIiz+TnOIX806ZsUilhVVb4XuqwvZXWXoSGFgLUbzfoibVDdGI2WU1w6
TIwx1ax07H4zNLFXV4cogWypxC3XM0QofOtoz8bQlzhmlLOihZrdjEzvQ/uCDm24SHzEYJ/h5Hf6
jZQUYnVHn8AJR0UTYP50NmFeTN71+WDVYMp2cxkfwVeqP/6aPIER0kKgsyqssYRVys66n31yHR9o
6WWv1UfjqPtkmxzSO8MN/MvhatUdT1CFc8FIM3SZFEDt6BH9jGR6jZT9ZYjVowdTg+Ahw9f6QqI6
NpnG8hBFjQzjyWSnpn7bg09o8tpwq5uTs/w1Ez9fyRNAIeo3vaakVIFNmTVrR4YrMZgBDDTjEIja
XbZtdflOoITdvIDZIZkW9AP2dnq/FJEbh+ZVNknmvFc98ARF2M8atm4b9kBh2daCQKF+l5MbQzYI
85URRFg3Md4zqBdONm9uXEIombkZaRwW3dSVP5UvQ+la8RXG6uLgamgf5sSlxsb+p7c0qA8gaMow
rSgy1I96EkECiRfAUJmi09GYP5gsOq764wmGsJoUrQq6gRoEf69H1MvzT7P71i2+Gvyodb+WURKs
frwTOGFVWyWEdHQAk3T9zZi/q9oTs6+kiTe+T79cO0D5CmFxqDph3uz8fgfmd6Ms+LdrZ7C41J9R
IPHBVU8/ARBWbdQjPa5MADSQzsgPOf0Zytg11s4RpIdAesGPLlTmz20A0YESWSECLZ1LUN5E3cE2
0I+z9Ilx6DBGdxMSPd1qepvvLu/itU+EblQLPYIgGTB+b4yTy7E2FZNhF+BBzNiDad6jC3HSrlJZ
BmVtBcEuBM4NyE1gmlJwhFHroF8XUb69NC+IyT40Fk8p6PayMSuegD5HDGejkIO0l1heaA1TU0DC
krkE0+8uiQLiZFUtuxuuXDHOUIRzY7Brc+oZUKAndldVObrEso1pxY8tSjUMtZrLRq2sHcMX4jId
aHs0RaOiLst0azIz1+wjv2za77SbXKYQSWlmFYYi0U45zYQtvjxNcGOTfLIyd0iqtwLkLqPa3NnR
P2TzkM4H9Qqn2YLP8Z9x4m9mzHJDj5QMor+F4Vt1mjwQFr0taZj4Me2PeVDdpAl7LdHs6wwLuw7C
nDqkW2pnCmp7n7aGIcnmrH1PClUQ/CbTgJ6jcGbmRqXGSx3lmLwFt1aUOOlyY3C+sUNuP13+liu7
DVwJaEBArFIJEZUjCwyiQ7Q8yV1MyGCIog8DF3yDo6vOaYCTulWg13kZcW1LcGIg7G0QWyK4nK+3
GuRKQ9U2d/thAr9ewtptV5WtJKfwlTHXwMwlBqWx9cAkgA97DkOWNmjKGaXfCmSu5DA0fmRfFwpk
nLdh5iHhsG3IgVWN0+rfA8uP9Peo2Qf9XSyTLvhKYyb8EsHBUjD3hsnU52760vKHVPNZe7W7uD/7
bYoM5D46GneRb/n9jt3IpPDWPAncRZAT5gor0As/X4Vh0MC7wT2Jd/aPdrk4RcdUx8R71Q2MMXL4
8l/+vquQIDrnrD/Yub8fDCf7KZrMsC7UPIce7cbuD4HR4N+P2dDcSjbWtVbgYtoJlvAa0GM2JEwH
1hyEkLHeFVABgFwnWW46sMHS+xkMR42MvlFb2zOnqMKisiBMynbKwJiUp9ngtJOZXGtq2X4EgTVf
W11Mb9WAGT+DkRNGhRB+LpyMkWAfEnW4H+esQFFWU2u0qkxkb6tDM0BErUX3RUV7tXAzcDN+j9qQ
+WMc4ojqMGE1Qf+cVrsgjcPnqNAhyFQrHeZCgsGQFJ/WrIPHQOudmAbmx4T8uMHlmw0L7qokvG16
V5VeHL7YiwRmLbozvEJwGQNTBPiZzj3THrN6Vss4d1mubptJ3Vht5M8B9S9746qLQLsKk3BQjuEP
4nOc0GADGPhxJo4zSBP8fIyMX8rQcHKyQEuCjR33gR+0dfeQIQSa7lBgjsUJIbYoq1D+bucSroUY
z8apiX5qEH+ITSPLnAwG7cPcpRtFd4O96pUuGJ/976oXoqm/vw99ejBnR8kczXKgY7znen75bnCy
/XQ1+8UW+uX+o3asHwv3H+a6T3+c2G5C1XKEijF+3GLEELJ87O09fmSkb0fzuhgk/d5rH/9kJUQf
G0MELIWvBAhENM0ZlYb8VMH78tArcfZ+2QO+nDfoS8QlHDGQoPUNggjnDqCWVQXd8BIOQOirObf3
LW4ufw+hQWyB6AS0Q0iEnEOQaewnO51x76p65oKYBwx/oWz4em0s7OwLCcGuyheT5fwLsfsm8tUr
zbe8AX0dDsYaNsVN4BPv12W7ZJ9JCHRzrKRlnXKHDR86fV+p2yCVLN0aqcWZVcI5DY05VrWQqnHN
x7fYX/aDl35gLOj2qLp3y+4ucECNqx/jDfXDzWXrpAsqhAZjsZu21gDd/zKflrfh9nNy1K0FXtW7
fDu5qUyKaX05+dwTBu0QWIXIqlWQxzV6HMaZ8Wsq7rT+KpZdrlYhkG4hGD4Gr5HICdXbZRKPDS6z
xJi36UhAHG6gXCtrL16btQNzkc3Fzvl0rFgt0bI+1frfnhGXYHnUP8PiO6TVj1qLEDVnPxrVdFU9
cY083S0V5DHSWEJc9lX8A9eq00uy8PXSjHRqQ7lzdqPlm2nzSmyo1Bk2Zp3rLFG2gaE/ksbKHELi
q8mIlXczyR5ytWcQJwKz1GVvWjs2KQSOQZuLlnm8jIQYYBVjSvlFOqE/O9Uf0XhYLzsm66SQwQhB
IOiTelQrwKQlBKq8KrjuIQcxy0iq1j8wpIDRiAR+c5DOnJvTj1kat3Wau2Fqgge+Kp3ETo7JPD/Z
PfSBsusm692axK89UzZFtuwN7e3ygq6NX0CI5M9PEJIcqppEYa7jJ5ihFz1ZlZNETvZr9msfggLO
6+iFjxCZavf2fhidRHJCcfu+nNWYoeEkcqaF0b5z+4ewzQfdwM2y039Y1guczZnKbRP/yGVtzCuJ
FtwF/iAJAZBqYxtX/A7bdIZnp29R1DvpRJwIya+4H/dVMEqqHl9ORL5z+EgkuthsDKwJtinhPDSU
31+RGZmcPJ1mr+n1fyjfILWCWId+fTCaftkQc6x3hBRYQZRw0+cJtQEiFT9eaQ5kOvT6EIQgWU3E
SRhMjZh6reB2R0Lwlx6m+aW3Ns0CGe4JLGOoWXumjJJm1S9PMfkWPXnghHFQGooNTC2NnDL1VISa
6ttAb2iwqTVvYbdR7c6IRMpbrbkZ2NdK4nX5npV7W0qCu3p+goqH88biHW+KG9UuWp695ffb8iq0
HUP/GUz3EIJWAmfUHlkAUk5fLTzW3BrpFWoYAQhV6kPf+9X4nsV+KdNSWQtQOoZBoIiArw4u2/PV
sacSeZQMzweD/Fzat4qZ7lxZoFaSTl2uImG2V8c4JGVgZzhHMu0gjBoGpNbPvHKnb3F92IBt8Tig
JXRnbN5GR92Yt7Fj3yhOu+1Bq+KU7nvkg0zKtZzpSvXTfXFjeWPp7Lq3GZeM4WXZBs595QXXkf9y
OZ6tHc0GPFW3IZPIyYzOf26ftu1k6COub3jzwXOW+M6S0QCtY4DjTKV4F+PFc47RxlbZY447d4vZ
2JlGfW2W6k5RW0lw5CkaMTgihvDECnKoCCbnMGOalWFmI7cytoUdO8uoktuhGJNDQ+rco00H2dZe
6w/53BHmznlUvF5ey/VXnWnCRgwdwckEL8NBqzRIk+GRugs+lN6ZPifo9TYbzPlDElBy1VhbVUg1
QPQebMYGEtPn5oJ+vzeDdMDTaNzY9KOAwDPkey5btHYKnGIIS5qii7qOFr5tQm8xoY2w07LcScoN
+HGYbOpjrRMEpYk/FglnDgrHRZSEsChu8MIEHGRIneH9rdzmTgjahHJrmrhEucgoHxcXas/zTt1f
NnjtEDJBWwoqSFAsIct5vqgQzCqRI8RPaBZshl5LnKRPJG6y+uFOMMRInSsTDnFgBBaGIwlyhXut
jT7NvJUlvb4gQQFTQ98dBEsgg4q05rk1EVF0NsRQn1wCcxuroauZuZe2y+byon2B4alEyqMqmvwo
/jmHyUGeubAeG0+p9+HwToJtLgura454CiHcuuqKzkiSA6LGw0sJjgvzITATDgTzO5bTyAjJVy06
SdMKEYvWKW2h8wW4QXP13L6OJsOf4+Xh8sKtWnUCI2zhvkb7cVdjey3Jt7b0zKZxCuWVtU+2sq+k
84r8r32JjydowmbWINW26CPQkGnosrclNJ0of8bdOapeO8svS+JYP0m9zxLZ1+MOICKf7irBQVAz
NpWwwCGTPbXlDetup+WaJLfx498v5ymM4CS5NdYYiYOBQfoYtrqTQfpX9xRlt+hb3JolsXHtuAH5
AeU8P6DGF8c/9WEqtHDA6GzzlqPwHTnae3IIHmZIAfmX7VrzRhOPc9RDcK8Af+35/mqMjnWZCiRi
XFnJNtPuWeNehli7tZxA/D7ZTm6P2kybeqz5Fxpfl/GH1npqA03r7WWU1ej6x5AvqYZYS2k/wpCO
lK7Wtw6Yzi4jrC0V5mDAf8MYvs3vXrITOwxILWq1oeKqQY8GKCJyjObIqqdrH/538ZQgGY2cqbCP
7AmBtkW/CuroKCBsF1Ao5HgdaVUInbwtRFy9ZJR4wOrN4hRTiOSsSFWGpDFCbLg4enHswgb0F1ck
34yz24Y3Y+Oiwf/yWq7sWn5+YAaYQt2YiOlQpQuTBgOMeFFgRGzgfL75z2RGM07zSWWEZr8rekKI
ABje9DhCDBCaCT4OzYWwj5sANRNXd4dHyI5AVW7GIMNLfNXt6SY/LG7xYGcOqOrqO3tvb/vCsT3m
JL7eurJ39loS7vTnMP7CO/EjVgZgn1Jge3G0tswtnkI/vQ52jnIdXdFD/EgeLq+1FFA4ccIRlOll
Avtj5mA+ybG88L7bmYCaXgI321fbHxJE7qYXVpzx4+LExGXMAzqkQBzRB+4oTgoJ4GRztyDbX7ja
NpXszLUn4dmSCtsm6scR0/DAA+n9kR6XwbWd1Cmd4lZ3ybfyJnReoaxzg0+MQfoW4VRyS5EusbCH
iqgpWVv+/gHtdatt4GNs8z08vKKsEZionTu9o0jq+Ct+DXY25KrAxG8jJIlPAiPM+sIcwAvSG+gO
BCMHswZnTv3BZJvO+GGB2X003iD949hhhPfoBgl7J7V/0WS5zpHF7NudPh1t87Eje2Y9hH3hK03m
mWA6lc1efd3v/KfaFkhaTFx+xdhJYnuulhw/NWv9eHxQ83ekLwaCV/r087Lv8ZU+cz0IyjAooeGG
TcDQKCZhWht6Mm3EMrcvS7wlFogqpdlSSYLml7OAo9gGr2zh5PwSv8DxVTFoDaEhpMmXQ1u2z5Ot
LVulYM9/b46pMY3wtxjPeJzvpIF2AeRHUDQkUfgtR0Z30UL3MsSXmyJs4QzKKFyjYUcVW4KLTqEZ
8n4oTVXvM33sFtdCW6QaQpk8fjFkilBrK4ekP9IlGCSH0KcQjGlRzeliNKgcxc2LoYZHK2pe7PCv
qdz5IxlbAvkHg+J2I8S8JgZZDHieclfNcPUcn2gB1SQDerPUXaikN+3LBQdYBpYQRJNgS0Sd4/wb
xUE+2HOmI9pZSD/9UlQvX+766eXyZ1pDYSA4Bc8eroRwvnOU2RiRNi0Nnvib7hP6CZKB66qwvJot
ksP5a6EBBjH0iCGtAtdG38o5VK2HLC9MQKFa5E39YaAow+/scqfoV6rhTovPkGZLxvfEvEJ799/b
iUQOejcM1IzBC3oObvcQdoCodQFRqNKNzK1p7ZGVcVCZkwCtRArLQkRCQV4HEaRIpmnROKvsGUBo
hXfnpL+ZQv3+si3rEHjwoxFFgyyEYItWkibSQbju1nO4R9EPdCdD9f0yxppf8Bk4tC4gWwMGu/P1
CqM+tvQAfHiL8WkhEWq+NzXmvEYJzMq+5Z+EwPPg6eiVEGD6JB1t1mC19Kuytq9z3fTAlyT5JjIU
4ZmFStZIoUJYuE0F4qW4OSaG/iMvckl+a3XNkInBuqHUgareuTFdbCR2OQAmZG9x8TlBj7puPSkB
0+8oIxxG2EP/wUEQP8epWFcayQicrGg9pd4u0wctD0ukORFLHcO+KfEqr91Mxka7EtLPcIXop9V2
Fg4Bx9U7HwQPbjHYTpJZ/jDpjk4fCNrC/toLobqiGmiTBA8osqTnlhZTEHdTBwlvxC4ISJVO3I1O
QF8CGX3Fyqc7AxJuWgwjpSqdAdTSLH80Y6rt0X1SXs1N9ZFCn0di18pK2ugSRDemYYLzSWwn6xWw
PakUQaKt0hdQV3td2PfQyC2chBTXFMmoACP+f7+WkJFDhhBnsvWlHyk1VUjIJH3h0omBx3pwhsiz
i9kJaknL4MpuQ4T/LZbDjxUxqx0PY1NbJkIHqjsHKy8ih6moIlFTxtO39tFOk4WCd9gzqYYxhUUz
Mp+x9jTY9zTz44ZKVm7t5DrLSgqH5BREqFXnAAqWwkshU0vHTWv6bHYrdlBTPKIjt1a8Flwk/XIV
079t4OWPWhBQ4NPhZmiInZ4F9FA4Q1Ph2phOVZXU12bdV7Xy4bKDfLlNn8OIc7CB3quZkgEmjHCv
Dz5GWj/qpPQ6Td2VlcxLVtH4Cclb41AXFoJlPNWTMloLjML3IlV5RfTPOP4ZDq0X4Tp/2bSVExN6
NSjsociJt/rvD3zycoQcO0H/JkyjcXGn5PRo1t8uI6w6/QmCEEBqMjdhbgPBTAa3CAdnUbsHyBhu
LsOsGmIY4B2jNjxC5C/t4mLOBzIicFjhPTGnRxpL3n/rzm7b4N3Hk8qG4Nl5zC1j/N95acDZp+Ah
4J2u5ZOJrJReOdZjUfhQCzT1a/MngbRYkXfbywau7WnoTUOhhN89NHEMrtDbOjBmyEEl1m2CpGEx
fo97PyCLZE+vRWCKGhQ30+JaOedWNkY+qlqMJtGEmteYePKmkjnBnDq2nW0HS3XiXHbGfB2Gwwaj
eFHb+IC2ScWsaLaMRTHqegFmf/qqh9OexXn/YWb0quqM66Jvmbvo0RNrzId4nEbHSCN13+gjOQR5
vTf0hm6qrkZlSaXPl1edbzbhRoFHGtqdwE+LIqA4pNJUhjrGMxINzag6tHXBJR3WG+iaBWhinO2n
XqYevPaZobFDTR7RwMgs3vsg3RCzJixcZKSdoP80zU1RLW4sa4tbNewER7j5WbUZKVapIME+PHfT
3VDsiYG5YnTj2tdqtanGfzj7QF4MamG+e1CRO3erGM6rBGOEq7kF9RhkpxUoSLWNKvHetWhzCsOX
9ySe6V2XtKqF5WP23WhCWRyzbZb9dNkp1rYIOuzwmbi/amKRzIrb/H9I+7IlOXVg2y8iAgEC9ArU
1N3V82S/ELbbRowCMYqvPwvfe7araKII+zgcfnSWhIZU5hpy1saFT4bbkB9zCWcRZ8/0bVNsuPqX
iTsJNvtQXJeizrMEp46le1V1bcS7GjLNl0f0mcww7UAHg5oA9UDtzDJY9NvRcYGnpV9VcOXmptfb
KKl16GL1Q3IwRLilvSU9rWo9mqQ+ARiPFscUVPEOzMuu6r2K/qLVmhzI0ipFOomyBcXdZMxLbjjm
wz7heNAVjROAxIEd/ist650gL8Xoa+JY5sHlmVhaQA4F9QjJJ7Ow788XUOloDTA/Gb5tlSf7Ss8s
PzX5cBRmZv9LKMw7sncGif/5lWVhHYUFw+CEHI9MAU4z6M+20z9dHtHnYiliwHsd+vu4GEH2mW09
ACzsXJ9eRWNBd07KX7omPtbdTxV+mH1/cHnDPdrqPrAjTyQeNhSGYoFm6DCDbcnKg3MpuTndOrPk
Jq2jGowfbB0FKIXT+gWkGbi4aeIXo1vJCBZP0j8bx5o9BjvIGfRZhFAR+VK6+yF9kMZzVR4uz+5a
lNnGsVmfDjVFFOYeWPmmyjvwyLp+5fJf2geTyjwOHDyO0Fs5X5VWlHVJnOMVFplRwNqfuhGjfPjm
1NAG0+ItMXXfVWuJ6NJWmORpGSw28V6Zb4U4EUYuHZw8yOI3LKu8REJwbc3f4Lfmw/yKPQ0zZXYn
R3ZDIP+oMYTRUP99aVPagYVSx02y6aijniyIG4RbGAMV1EPDqc2DkrDuG86qPlCMRNAhcLtM85ES
EPHoGlrzOrQknvBpNXNAYpFYaooDvMakcL7namSPnS2zEpUA4j4lYcIeBhsik10e1l8q/C8AigCY
9J5V7rBruIjSbaRZXYOuIGTZPN6gMfkge1S6AmzaGgr5SQUDJMPU023PB7PY9H1v1VunzmwYT4xm
UEunvC/Dasy9OMlk5rVl4/jOQMttBWBCHjVQDqktUaAlxtuSoVnWV7dMNmT0bHsoPrTWid+VnqK5
EzvAxHqQ28OrarDQeSnqKmp9KykN+yrtHDMwnEh/6qtuSI6tpex7wnM2bKDl1UcbZzCyO3iltAGw
4pHtcQsccysDmAzqJXr4yks2OEeeA1wCyRbTuSMylwceSWc7JB2yA2WVib6zCgYrcKYS56VPKgjm
tG2X7YhsxDa33LLYJqyp0RaOrf4aQNfhW6jzpPX7QSthmmqU2cpJurQJT5fQ7ISTYz/C4x3bI0d7
sw5v2/DRQdHHTZ8vb/bPvVscpeiqTMYieL/Drud8rdaJbnEyFRjVcFeIPYSoE32rqhco/ntlch06
B1PbX465uAtPQk5jP9keg9vVTqGhIiKB6y+NiqM8UT5E5fjlcpzFOUSDGNgE4Aex58/jsLoauyJD
nGaQ+x60HFElL4lpP5Ztv/K5lqfxT6w5RGFQRR+TqRQ82nviftfVQ2PFvnK/WeVmHDd1+pDINfrR
wiNjop+iEQKAEzKJOZoTALhIAnGOIh07RtW96I9y+BHxb0r4Cd0qbNj4Gfvcg2KFUTaeMII4fW+y
75en+fNJfv4rjPNpBsPYDRuOX9Gl4KaGT1KlQaEPfsiDvnzjsR/XK+/WzwsIEU0KuAle+Ci/z26o
gkKzIuZNAUc46peVtrVi99CHa2EWiq+Ig0wN7VEbbbp5pynsO7vMRoGbsLefLNY9xB2X+4azK9tE
9zM30t7nJh55TSwPsYDNLwxP3JWl9Tm/gKIAEh2A5GBN/anxObopK+OpEhvX9RG5LN+FudsGjYLq
LhsVqrGUG39/KkwjtydLDGTO+AHn3zQkgLqTFEHz6jVmP1OuPFPiS2pftPxbp24hS6LGtb7N4mc9
CWqdB9XzMIukhYU00HGfEPu94e1WSGsl81jYqxjc1IJAkwoc9nnVQwfZLBRwIIJ1ExTC81vJnnNk
G/mdW/uW3OT1MQ/X+P+fz6IpJtqI05Ti7p0tWRh/tqyVWLJ1/lPWKTxobsNQAVD38/JmXJzDkziz
zRgyJlTmYGyyvhLZ9ybfkP7hcojpM5xnN+dDma0NCQdQYJgwlEY+jLrwBjjCXI6wNlmzheAatUN5
gUGkAOXjpjiksfvgwJQB/KmVUIuH18l8TfN5chflpZugxYLBFO6d5nxote2NA3RwQy8kNz0Jvbox
VkIujQ47aiJ5wPoR9nHnIZlZtUPvosJsNBZ8O+9UfFt0IOutSQQuLYWTOHN2as9rU+kccTgprm1S
bBo7C8YsCi5/rLUw85U9ZJ3V6gjTQiKOgVbGcxmU+ao4wWIcCOqAtQAnZaQP59MG/F8Z6y6qrmXc
j0EydNVz2UGvuIDXQB9UXZSZB9q6BLJMMok34NqhhOZW2m2sx93GlKr46vZ5d23UQAR7vQRW7O8n
AtAUgg+LYxpX0/kPLDtWslgHrDOyAQOTeVb7UdWHm7YkP/8+Eg7l/6bCOI/kmNLCqwFT4YbdkwjJ
R+1YgSNWXtlLW+M0ymyfk6IeSxXiwzr9G2ugSC2gf1A9APzA9RGZ6Du6+P8wLhf1JxRGplxqFjEq
47TkBireceyG26TS6ZUACgytzmzNambpEAPncELE4F5F7ns+hfDFbiIxhWpb80aG4j4ubP/yaBbv
GTTH8LJCdm2A6Hgeg4dp0ow62h4VXJ0iCVWgvaHvm24L7WPC7g2be027wlNbOlwwfUC7o/qFjHAW
U9MYDLoG1LrpEHkOafxsVIfcsjZ20ax8rc81QwjmoWo/ATARbY7IclJWyTE2CjQYc2/UgrGLPGJ/
kcax6K8K+XJ5NhcHdhJtVjR08r4Z8xzROKrIbrEz9QZlltoTa/qGn2mccK7FBY3EmiHpA6v+/LNp
o4Td8zQuRXU4vTRbk+VBDDxwU2t+4pCgV2+QYvBVNRzDzNmGiVpZOUtjxQ9AVRmgqmn1nP+CPBdl
NIAnBCmBehvmP1qXBzmw7zqLV77h0h6f4GcQJWIoZM81kLUCFpBMA0KcJWb3rquxl17YEwfOw7Xl
fhO2qu9oHPUg56NbidchUsZ/+Aku2tQWjk5greYrFuQMtwAsbUK43HVuv52gvM09dW/M5NAPsec4
cuWgXlq46AZBf9HC/Ygmzfn0unY0kDqLYdDofhshvajd58Dj19B+dIYgqte07xcSeHxLPFOmNYVu
3uxrGpUoQeqqJky5W11XynLhKC05XC0s3FMmiiK7pnHrcGWUi68XBzRZXYcYHdiOswuTxh0Gmjoo
xhahZ5o9ODZPFfOG4itVd3F6V1p3tr0bq2Z7eadO0zfPD0GfnGYW588nfilxndaKehv5ofZNs+C+
imJJEa08ARdKwGSisaFkQSG0Bzbj+Ue0gcY2KDCovmNwT6qdEPdD8mDnKLHtuL3X6xvD2I6x5fdI
rciXXF9JexZ6p7gcUeMGwgzeCcBNnf8AkRhtluf4rIXaDtZdT72OteCvd3gHw7/uyKjfur9c9BvQ
GAsI/Wuvo0mlCRhIMJIhDYXtex4/hPCa1jdQNcyNqz7+YVUPPPq4/CWXjsKTGOYcfaQcGlJbIkbN
rAfDaL0c5mGD/iOh6Q0ACnu02L82kfqCcqdntORQpmsi9wt79ewXzBYxqjrIWl38AiEyn0EBtq5v
Iax3bTdDQIGGU3Gych4tflicepM/G4ian4BIVWam7Ugs4WtlNNo7jfbyvR2jcHJj75tHjmruQ6Vr
NN8atMS1EFInim5IZKV7aAF35rbNLP0qYW6/poazkLTAC8JE84gCn4yX6/knt4dODGKqN9CE7rTR
3ZbxGlppMQSOKhBHoLrzySaxs/NUOQqHBiQ0D5WBIjBAGpdX1cLtRkClh+bLdLt+fn63qoJgMkUi
n+d7o4pgqH4jY8NjfI2atBQJhb9JZBdH7ycgqC2SLDUinERx0qP4GwWCXVHxEBkrS2YxDrIgqIeY
ZGpNnX8XN3OtGmcVvkuuXxP9h15V+3rARZbQNSGtxS1poXeIRreJQ32euBqaWVrcSScB39uwf0Gp
xNP5nmQprHrvNPFit9ctvcq7F26vgJSXtuJp5FkG1hWGjLnE+0ZXR6c6kuJgEM2n5q3DX8i4v7xI
lm4vAMkn0JAzUdjmKPzEgpCF0oXwS2bdWMJ4VN0z68pNFIltmTReY/ZHXU9vXM29qkn45XL4pbEC
bQuXMmeqHv/+CidlgbhtaAsT3+l2Ya+Kgu8hzC1LXJjd6u9YrNdNtCZIuTxi3Jj2VIYHS2y2u7VB
mTyMMOIhpc8D9Pc0RYKBNKmf2tGNTXowM9iVXpo+DT9yaw1Wv3Sjwu8bDy9gNADImV8oZsiJ0zXY
LaK+gXJIUx/cvga4QQGnvXfZxmU7Fm4zCM4mqNBt0zWd2aX3ErEtUC+AsMMTek7pkiwO61bHwdAn
B4K+VANAiqX94jgbbG2fqYMVHuGp/fdfGgBbCG78BsTMofdACEcVny4Y8OaTm7SROXwym/LIchj8
tPGtk4TfupQ1KxiIpSMD7A+oUIBigCL+/F4zZZHFRgMxs8r0LLDFHBtJGYBAOggNl0e4kH9C6wOd
VlidAK88V3MLS0vqjgCnsaM/4L+3g3xt0ODlxBp5cOQaKX/pK+I9AQAAQqG6+rtpcbJ12iyEmxCb
SKdSPg0WgCQGvAT1dEPcatfX9x3T/a4NtxG6kpcHujCnZ5Fnx7AmYCjZT4+ZOrzvw8RvCsA7smhr
OqsK7lOFZZbjIhQur8lZHMt19oTQ1AhpsxznQzOaVxZas7j5b7gWBWYpN2kOfmDJt8J9HG1+Pfb2
rtbXCpeLg3UMHE+oI2LTzk6LYowrgxcY7Kh9BaKs1mqvbB5rNJ0vT+rCSQgKB9oAEPyFWdj8hdi6
6CFjTyLNJe2VdLsNjmrfrsgPrWj2Wj4csnDNSm4BujO5reJCRWsLSf78SWiVjgMjA8RM4wOFog+9
ItFOZnu8PQt3z8cgd96odlOwrZG8wI/Va/o9de7av/YFQF6N9xpkcnB7W3CRP7/XW5MNXFP4HQne
3+nOMp8denRliM78NcvWrOcWv+ifaHSO7hhUFaPvjpmG/VWjv6HVEwyD5ZVrR97SgYBeEuYXNalJ
Lvp8WGFmqL5tRzz69cYH2AJ9kPaxIOU1N9PHgcmHyytoKWVBPcU0IPcHnhh6IOfxan3QYzzFhU+Y
AtyphPnbNm11zyqPkDqCaH8YP4bFa+xChTR+vhx8IZ89iz1t5JPTKO2gsyLRQwe+K4LQRHJD+BqM
deG9C3gZsFWofUC4fP7Ohptuyd0QqtGZ5m5cgAKorpAFxofLI1m6n4EynDBPoGpOEJbzodAWshxW
g95uLZnYxRG3vNHKo4fcjVjQ0SHb8VYcE8dGcGBqamUlHo8UEsOIvsA/pzl0IlcryfzCWsKHRYMS
/+DjzrdqVtZWrhw8lkRaQ8cRj6AQfLwU2HlmZMjtHWmm18BJJuVK4Gm0sxMYRCKkaIDyQEBk3t2w
49RuBUGzEAgeQ972dhUYo+078OXN3G95HTRrlJildXwWcraO47YAu2hASAd+NVX5wqTu60O+sbT0
HjV5T0ywM2Q2k+6svssY8/vQWKl7/E4MZuPGPsJfAo8BCzXC81WQKyRpSYvNJNHF6DLi9SlU8+gH
eJ7Xlj6pS+DCs74xMLVLKndWK32YBe3j/F669j6ljReidZ3Y8XXo2jsOVbihXGt2Li9VajrQ80BF
0Jpzebq6TSLFsOuKzkU2d9Wm70noAckDG4iXxCoPVvxOatMz7P7ZyLNtkkhP6mssmKWNie0ImxU8
//CYmE0VNgCJU3Qo/dgEgSm2yLAHFhzEgFquPI2WI+Gd6f6mcf5O7U9OGdRLq6ydSgaJZexdwvd1
l23szNldPgKWbgg0rQF8oKhNQ97h/NsPuqklIL7CrxNQoLLex+lHDIqytSYesrTSIdaMVyaEt/D6
mc9coUBvaxKQrUUVhsaGw71zS3XZIHHTupfOVc4baQnZ59wpb2qnJjeuLcm1VZTQkSQsWrlBFsY9
1S+htw5mB/7MEju8xTqZjEAjZHAdjKHAxjR5bDT94KJde3mKF9NXNlXWgI0HGXfexRNaaZh08rqr
pdfFN6H4aLVfRrNxYH5h7Kpil60doZ+1B6by3UnIafgnqwdELdE56eSo5JNAvqEg8vgd6lJ423rt
NYcC2/0V/6ndt74T5CvHycLMnoWezazipaxZAg/JpPhS6X5moHGp7npzDdqxcE2cxZnVDsI81EXd
Io5mZFutAraRDb421IdWlLB55CuXw1LSejqjs43Smzwe4h4zmjXvo4QoSPnUx4+6FohQeIJtV9YM
XXoO4DUH056pQ0Xmt+CY5IlTmEjdUFkDBDiXwyB3dVW79QYng30lG6OCGC8wzVuVN/JVL6UBuyem
zKvGyTu0o0sybO3UhCthi/pbtLVGpR4MJXTHN0fTzO5xyFa7si8sZx+H6fAtJWCx+FRF5oaPEU77
yI3S67piTR8Y4AxDpMzuBN8MVJNXmS60TTztTrMwQgj6tzr5YI1e7426T1Wg50yLg44nhePXQ+je
Uq1KAE4lbnlvRpb+XBkke6d6DvU9jbgjHo+1Hum+FZMQTFTRJIc27008hxSDuCNIlPgNbnvbOaFJ
vUzXom9ExmWAYrp8MiuzLwPVVv2mTRr9KxgyONIsPbbBP8sjbm8pr4yrqBdD7jVl32R+XveU7+oc
UBBAZSeRGZJZk1aYvmeVAcneJmuN0WPlAERPMhQVTmB4JV31KWeQXI0S90PASc9XrcN+pVFJDrnJ
4h2KTypgGSh/V8C0Q+KqgcqnVwlMshfViUoC2Jy3PlCqsGtvdSv/WZWqPdojEzWcJZKwhZh8C3Ud
2ErSXzkLm28kbpTrp1Etf7Q1KZ4EbG9Dj1bKDRpXY78yiul9dIQT3cL+Tk/8SGUC3ARrvLFgj7Hp
ZArHMYJssuiZu+uK0Bggkd0c8qZNrsa+Lw6onxoHvUHzqhrKPvaMgudiK2usME0CrHtFqTLzY0GF
uzG0Lo4C6M4W0LHswqNulJrcq4JAHzY1dO2Yt1i7nhKGeDekAuwpBCrV8qUaqyro4RktHsoh4de2
VKblV+VYgSQ2VNXksSxquhlSHm0T3te3Gh3JkyWHeASnowMw2DCFQe5L2hXlpu1JGx21Rpo3Q2/U
GxNvq+/QPKh20CUBDLrEyshXXq6Lt9hEtAB6Dqe5OSecS9lg9eQlbmUoKobGjldHo/+Sxrdm6hXJ
3hS/4CyhzBvbXdU/WDgQ8FhG6RCs38kJaHauiq5hVZ0iAQJR/AZsxFsafaSwyYME1M5AONV3W8AP
rqs89uoMpB5LrBxKC0cgPAdATQJuEX4w8/ZUoeljzpEiA5ZDPMPf0Zu2t7ArdchmrPmXL5zu4PEx
UFbBVqSfJEaIltGaNBoqly3Q3bdlbgOsuFfhc2jGKx91aViomenozMCIDYft+V1Zqh7HZgWIfFhb
qJJWlrgi+tBmHsxfIKKGU6QNxoikhTe2dr8mOrVwXZ4lIrNrLNM6w9QmCYNqqPZuRQMNE9wMKUgM
K/oCC+MEVxYa0tBlwLUwT/PNQTHpKuBTkq7YhJDtDAxNPGlDv0mcfONm2mYYxEoWu/BWPos5jf4k
D3GixOZdgpgZbOcLaSJhf7p8Uy7kydA3QUaOZwGaS3PoWwiAlFUrABtKGkIoLINoM/AG7tfLURbn
7k+U+dMQMp1tN/YALo0tw6WqvcYpu53wPZoDi6fI2nXRX9u+TXV7aLj8VgKB/9JsWTamquOxx7K0
aOLXeotEIzxkMfn7dA0KlhDRsFAJAMpnHgYdCLfkJdI10mwk3cNsDhnVs7NWIVp6ZQJDhGcTthgS
t/npoeyhNMsoBusXm+i9AowANXgFtpXfgJlSer0d4VfwJFXgc/RWaHsKScjXsGu7ysuiKL0pIuJc
87pjex7ZfBOGZXTN417bECvrUKus7TQM0qZH2z6zYeNiyI7/PSMUJ+/JQpg92EVTEntMgZOz+Zud
3bvhL2M4xPVmzO55/mR3Py+vu8XT4STcrNaUNLGhx1M4Hh7dAWo3m1G+rmqEL+7Skyjm+S6NKUrc
5rS6pYNyWp+gypNyc2WhLT2DsM5QWzEm6gT4E+dRWBcXVG8lfAxtlFf56PGs2GTjV24WHuFfwXY1
siC3yErivnBAnIWdLfC0LnJDJgjb0n5T5s+mUrusXQmyNINghdoAkU7ovPkTDw62tep0vG47NPYi
k99B3W/l+F4LMTtKiZC4KyOEyPMUeyPkD0YTrxzXC3M1YabQRYdw+NSyO/9EstKdLqvhbuzq5SNQ
sN+iMNvCeW3l8b1UaDsNM1vVbZxJu3ERpszw906A3sXjY8K8jG3M7i23d5d30UIygWFhSFAFsCGB
P1sCeYV2S05RxmsUD4Ro7pLR2TSDdWU0YeDkavsP4aDg40IcYIIjzMIlo13ZLcHLNER7iozZhlY2
qGQQsDT5sVyzkl26mgDa+S/abF2AwjZoiUI0qd2Nfe0ZxkedHhu65WhpF2vH+NKnA9ENXH/sYEi/
zVaIlUJTl/eT5aX903I2zNkN/a8seWZ9GFTtx2CtYZKWvh1UboCZZADXoqZ/viQtc0CjMUorAHhB
uhVh6Y2ZNXhtmviKO8pv7fb75c+3tAmA1YE6FpqoyPRnny/ng2BiEqARAujTwb6LIroz8O7zLsdZ
GhkePiYKb0hdPmmnuUo5MfYaeAL1phuvYZTngYLIJZ49f08oRhfhT2V7niSZIUq/Y4Yk05HvQteB
cH1RgAqX4V6tNbiWRnV6QU7H2EnGJ7pBkZ7hLoHKgGcMe9J+SOuBxj9surk8f4t346RvBxwkaL9z
um+btI1DBO7GDg2JRG8CM97DVI+Fr5fjLG0wAEb+izMbUVKzFo1wjMiccr02/eGWut+TZJtm7AsN
rasyTVfO+rWQsyXoFD1NxhEh8wbVszDg/LFW0KZE+5L+4N1ag315JsH2g4gw1NfnDsMqqt3McKaX
QaR5WXdbAgXXxQ80XSufLy4OwDAmdiEEzuZtuzHslKHnCFRnbzQ/atkW1Gm/YJsKRYd/+GonoWZ3
TIG6jTOYCKW0Gx0Gj0bebrLsKsIDOk1v6FpPe+l2xlP1v5HNUigzNrnO5DSFerVNeXgd9f3+8og+
O55AXeU0xmwh5jHLY6udZk99LexHRXzBB89VVw0sH8YtmIMQQMzKfZPs4UDr2/FLzx7t5l5B1q3W
nld+zTSBs67R2a+ZrVFgVSGgbuHXwDaxldfoJHoO0KodvOZL+5rhNDP0bVVf82Kzqv/yu/vxKbhj
wp4YGjCgUs5uBc2GH5pbK+h9uMaXFE6BRtXfai16ZSTdKSa8sZDBIL8WLAMPPFwzR16Oj5LBZG0K
bNUcKtyhH9vHGngYLbEPptnB3jLzivZFtzvPyk1oUoKBnIffLFu+W/rK6bDUCwM+F2oDwBBMwnaz
0Quz7YBgxei7/q0v7CA0ZKDcybSieg2ZcUAtcFMOKZbGsIlo+o4S3ya0mxuZrxrfLB0dpz9lts0A
5oWFUYOJKBj49nyjs59IcvQqWlv805jmX/w00GyDNW6uTywt1Ekc1ODTV9OFn2zp1eLZ7lpYRu8q
PAET1Jb5WqNh6eEyOeVOvFVwJ6BmeX6lAdKQdhXDdEem8MwScJUPU3/IySaBSUKa3HF1m/8D/vMs
5nRDnFyjo4Wd1VaIWaHaW22MWJlZYCd5D9BKPHwBMax/vLyhl87mP6P8jDkYJUDGBBHV0PoirHBz
w3IyfsoZQKjjWodqqZKKAaLzCNq15cJO4HyAmUFs0cKYyqccVkijr+sP1Mq80nl27e/A1mZCebH1
LsK7tlhZS8tr9r/Qc1RMPWg0dRVCN9Ww7Y1t3rZBDqO4+B+UECZ7r9+YI+zUT+ViRw6g/hiIlItX
Hm6l8o3oaOhwRDKvsiRwRn/sVga3eDSdxpytHGccs4IIxLSRsabONtNR0AGCItlq9NqG3Ge4sbUg
Jt8uL58ljPvZWGcfNO5crc0I4hZ550t2kM0ttXEQwjf3BshLXWsCPCa52LaGF9pr5fHFbwrgN7BH
k/3Wb9PXk/1C0FoBQhA49kzIl7ZPHuK+93v+mmlr2mPTvfbpIDqJNP2Sk0jN0GVwGkUkEWZByXlg
gmlbasU/ZLeoluBLmoCJQq31PIwg3QCADVh3mQaagpMkoKhFOHMKy/qaknbl4b80faCmoeAIiTkd
LmDn0dxK5kTTwZjSQFIbQhNITu7nWvUAWUf/8kJZmr/TULP1aZZGBn0ehOIaWL2p2aCbB8Z0UNp0
dznS73f9/FOdhprNoUML3nU5Qoniuja+GuzeLm/b6oaXP1IYU49fdfJKwr3RvYn0ETJlbM0Ze+lM
PfkBv9v0J2sFXS27Ro8OaYL4yPMr3b2Z3Dhd4z6P1/oI07RdGOsc/dtVoVUzINn9enR+pfw1LeBI
a3dBqWHhADnaWdnK9C5F/HNh4H1+vmb4GJd5N10YUENOtGv4tGpohfPBN/Vjkq1t8KVl8ycaGGjn
0UJSqcQocf87hbiKRb0vQW9z2M/LS2YpCkQrseMc4KA+KbRria2ldRdicRb0AGTzS1tyEMH/gUUC
lO+fMLOsyXQ5CvkWwiCLvG6EtR0RIh7oHrjCFZO4ha8E1jP06myAsMHJnOWKMHL+/0vQYT0c+kKL
Bb2ewz0lcu4TAF4CKgewFLtaruQTCy8iCBiCSgfKEyqjc2n4omxtnudc+FTE2qPZ5o6fQ4RqZRFO
i2y27NG5QJ9wcl2EvtVsEY6VGYrcxMMYqiJ2G+gxREQgbvTVRSE7g3UbkStsaGNpXFDvRxEMlqwO
jNPOF2IlOrTrqgkCBkaDCYJy1nbQ7YW/YkshVkD38FzYxIblpVQ7mNCGc5xoQ5t414yJJ6MebaM+
CO1+M9rOsy6I57oZkH0p5KDSoCyYnxprViQLawBUBAvtlwmy/8kWbUxRT8g0APw0B2ky/GTcjR1u
qvZLZFYAFAaX99BSvgz5SgJCGZxHTX2e2qHJGNXGFM7J72T0HULA8MB8temDM+5Jv+lbEOBWLpWF
gxbpueOAloXCJHKA848CXIJrZSPQchltghhaW8zZCOAh3JvKilfGt3BXUliz4ZqclIJQFzqPpYY+
A0oCwyvqGs6/yFcTL0s+8ubh8jwufDXIbcNSc5IUAGZuGvPJ5eF0hYbWD8Y0NDsKh9iQHyJgG6GI
ZMEoByf9/y3c9HNOwgkiR92ZpnCIXgTjHmG3SXfHw5ei77xVQ4WlRYLRAXBomAByQ3HxPFxeVvFQ
6zakLfogg6Mda7wkJUFtALTt1fQwiqNY4y8vfblJMB17AFvhU3sjMlo68KwHbUUGjZn5RfazUM+9
vsZ4XFiNv4XZ/zfO7HiHkjOwwwSHEnX3HZSdbI9qlkdGPytXcZXTyp4fgLinJst708AbdTaPKhqk
tGLEcsj9YN1rAzT2Og/Kh23TQcx/C3EBUW6hpwWp4p271p9c/IwOdvlEWZ76K7NFmttOYudq+L1I
G/1HWn116NboIJAL8zZoOLS7bFjZF0sH8GnI2ULlTTgUtY2vaNfSH0f2lJvayt21+AFPRjW7Vbht
qp52CKFV/KaaDE2hZ9zJ+EjT7K1bVa9derNhi/83i7/VH0/2nmFndek2mEWn6j8kv3PgD5Px6A4V
xavSbJ+0yN0ylH0b673+J2TRWfRZisAEa1TJMFpeH9JqUyUDwIOPWvsRRq8uvxHlE3E30nwurZVX
x9Kb8SzybKPEmmEUykVkuIMEmoRQUsNvqJ3cSVu81GW2Vf0jKIw7LeqCNHlS5ivp1mQRVyd/dnek
pq1EX2Ly0+ojCx8AIgwa5ufJXffbBKMY8Vp/q9d8uRfPIqj2wlQGkHsyT1yUivShsBCVk6Bonpz6
Puy3SbGykJfuEEhk/2+UubzrhCcUGkUUaiFDapGrbEeyN+hXo/Zk/3z5BlnIxVA20kH0BrkWlkOz
XRM7qoA6Bo4i5oJCle7s8lUx7UnqhQciHVxTDC+jfAVWsBJ0XsyxwB37f5oFnQhE90LD6wQlB05R
fb5xotizi5XrfzpQZwfuhIADYQLaecirZ7sF0oEsAuYNGSd5KKHkZciD6tZ6gwur4yzIbGPQ3M7D
xkSQcbhvUMfJGLRMkNGu5U1rg5mt/VhzCVqdUxz3O5c9Oguh59be5XWxcJoi/dTZVMX4zYs9v+qL
SrEM/iFYhJlvZa8AsbjjRlEoyJZrH2dx3k4y3dl4mAEgs9ARqgzvxu5n1T850RNtVt5US2vOwb4F
ChNJBPBM5wNyay6M0EWqJGDOK9IDIy9cvLvD4NHmx2huJM6My1O4NC6k7hCVwhWPTvhsa6nKzqKk
R0QK1JTWhL5mQR9iDAMDdJ3/U6h5zQI9h5RW6RRK6/10SPea8WZCEmAU7lofY3lUeEIxC1BPYD3P
57GOjLAcIip81cjsowBT/btbEu0dcN7yqXaMEB7EIouugdTObrJxdG5sZcAzghDGD5VW4n1nWKMg
EObPSQuDZF51gW7m3UrGsXCKAltoEDYBUdFums1+SYehBoYewFe0Y1Ewtut7KjoPFp6eKTiE375c
/gRLG2by5wILF1mqxWa7P7LbsitrxOMNOBsCgj5fBiSQtn7vxv/AawD4ACQDmGZDAHX+ytAsKVpz
GttYSfI2GFxtDKc8SmjnBsB53EL0Pt5j8CuAyqVntAPNjkkVBI+bTy82npmgpiaAN1Jph69uoatH
4CjJ0xgPBvHNLmu+9LaZ7g0rp78q2rJvYM52m7przcQb0PM5WEVN3/FgiZRnN7n76CYpTXeasPo+
sKuO843s7PSNcg2WDbZZB5BIIr+i0US9g5CIrKbiUwlqdjNM0m9wwgOLAeCRWSoelsBy9ukEaxJf
DOtosCyg9kNpQOZmCPhwVVsbtCQvL5WFpXkWc9piJ5mj5UDT2XIBbdIA+R4z8JjVt6muSrMMDAbg
7NDOvxxxqft4FnK2awfVR4NjTSHlRhdbYe3ycTf1YImzL8n/kHZdvZHrzPIXCVAOr1Sa6BnHtfdF
8Npe5Zz1629pL3B2hiaGOOd7HmBaJJtNsru6qiNxtbXCI/JMXQ1VjvvKern9Aewhr63j0NLE9ZHa
jThsq2zI0IkjiseqdNruwexQl1tc1KILOMNta6w7Kob7jzn6gpHGdVoFElY1ESNbkTeldTcP2762
hRx6nugnCfSXStwgM5nrn1Oj8uyzveqvfeqwKdFNjnZcDDdcthCVUOMfFVo8RHuOnyNlM0FLNUw4
Nhm3gqshU/FnjHFfldcZluX7aPgSlzu1/317WtdF+r5X/o6KOqirYciWScSsRug5LoHPECVPQ3nV
yjcQC2rWlXVvW2QEVQiJogURGGfw09HYE2GUrHFRgFxbrB1aZ8TBJFbzKw58g7tmLFPIMwC/jc5C
5ZvMktXkajCHY2VPws+ycLQFKI3UVdCsMS08SA3jDEWT6EqfC5QreAUo91A7zQS57QRsY44qZnHA
3dRNko+h3tyePtZLH9TGeEsgtuHaQ0s6SoOoB2gOBh691wzkTgwVLRJqpoKSu+2g8zS3ImjTJkss
DrpgomUsT/oxc+pwyjkpWJZ7gtUFeWWkjYD7pwLQEEaBWcwJfKcu7sqwPGSFAsi/Yd8eMWMVQSkF
wCgAFog1dAceOqVNaAukFQqpJEPHlSg/onBqpb+UkXO/YG0GaHGuulV4rsjfepuLIirVeG3CrQlY
C6oZUpntrplQgZv8vIy2OPhuj4316EWuFH244FQBWQmNCDSFpqlqqcTxK/4WUx9XWiL1Mclye5hS
L7XeyvIlVF6SgsMcwyLiuDRMd1JMVZ+KnQLDKrh9a3TWtIKTWGcteJezgdQj2t92Vu2Drju27FY9
N8ZrHL4t5V3La/dnHmQXc0BHhKmDGFqv41MEobE1OO8oAUiUO5r4nhitrTQbOT+EiwM2kBCsVMDz
Fv+B4BcSCSqot5BKRo2E2r2GEqAXUgGoOwAbUqKdokgnYsm5TrK2Lp4r2DLonV+pjqkTUzY6OQ/0
FZ2OasToZfJ7kPvm6siNl8y7BppzusGTEmBsn6t4sR7jFzcTsOGq4qCIEAGPpvt2+Sjj1w5ohzlF
vXfhrSUzClpgLwMHnAp+fWoeTU0JG1AYABm0QO0lMATVAT31a2kZr0IGwNDt3cOwht0K1hE0jIGS
iKbVEmOQ6JhlUoPtM/9hVt2wkWOzQdNsld4Pwdxsb5tjxDsL93M0qCEMad/UzqJwiM3aAgRaTBb0
b9cp0FySDN3ITuURi7JGhmId9Ns1UAJAXvR60WIotFoQ06ptSan8qCncYhi2U2xsur7lRAJGGhcw
DaCSUbdBqx9dAOjHEUXHFqbMpNvkxuRHBo8WkDVxQFej8InjUfrGEhNEgljrCrRskw7PZGisfELP
Daoui/F1e4VYOwzsCdBGxbEPVgF6h9VIE1VVM9bA8wD5LPZ7gERcawi2lWj4YtfcpXINqc/KkwLz
87bt74cHHqboW7QksEuuelzXS1ZbyhwuJS4AYq/cCZDTlco3a3ow5Bd56dEe2uOOU3PpONYNRd3f
0EgIMj2QKcFf6LcOiht9EhlLbcvB7HbB4pZdBoa1wdPr5jjqEZ4ALckFMLvlml/MUcLJwjGiy+o5
qLAAEQvaQmrUTV90aPoWa7sadZCjTDOa2sfhDtWQyFUTISei0UucQ5PlThc26ZcAeCqwEwapxp0V
8lLGTxEXgyIDd/TtBWXtwZV+9g9dBroDqMCZowVHMAJ57XiwfHGcPmpJ22hLs9EVybttinUNgFIP
7qkmgiYeOfR+b6xMXTRUgctRtgtgONVBdUJAStF07qQi8LR97eTDS4oHxzCE/v9onhqqOQF2F9Yw
3/aT4YKkGi2c8eiNlQqQTizMNk6Q0xQKM6mT8JehJYfAbH5xPoLxwEJfkAJZTUAykMCmzg40Iy3A
Rmi1jS7Psw5pbCR0Js8K6ndplndJoPg9EON9ZIUEMYvzfmctNroXVloQgCHRHXe9ewuzmc3GMmob
d4Tj2E4PIIh9EELxtV6st9sDZbnvhak/MeziQJ7nygQoyISprkI36Vzkp2TQI1tvVB4EgBXbTVQD
USfHvILs7XpU8tyZCpoKcGKhDo/rzduoah+3R/PnUkxHIAsgDAMw0lXWmFq2HFSOy5zK1aopV6uO
WO+X+bNPN1mmQMDhNer0vR4+z9U2mB5r6TOxKrvOjkLl5cvGKHx1BqrVrUIf+mKjsr39cd9XFYrj
uGnh+WBCuIGOye2khWo5oNdVAoUU9Mn6PLRn+SOxHv6DHYgVmnhIr4R91BxM1qAMKJ2BVAdi8Rpy
98mIGg/oA7nKA8wRYUgI+n8UkFfnunCeSKiaYIwhqYmOXeiFPoC7Zg5OU/5+e0DfHQdtqH/S6mt9
HrQ412asCfKKZoA3VzdmOkSxIaAWBAGviZc1GOwEZPD/sPjSD8i2F7S2iZB8GKop2+PFKhzLRkaP
HgCj4Ty2nHLB9423po5RiUKT15rSpVZJCsCssQS4fjdGgEtb72u9Yeslj8qJNXegDV+JThX0ldFt
h2D0UNKsQF5uMjZ58Clnr7fXZg3G1xsOw0BjKMaCFiFcqa/XBpqYw6znaDTMNXBSkiAHN0K0B68Y
SdSt2n/dtsYezV9r6+8XDidJQaxkKazFo+YuIthqM8O5bWKNrd8G9M/N6RukUMnMWtc6pGlGYdP2
XqT5M7hoptyPdcAn8BqueF1CDE9YZUxxzICtGvl2KtqbU5RYw6QgQ9zWUNryhEV0Uq4YFcMK4Elo
D9HVtWvBovwtmMZyDntcezMtd/RyArmcgOxhYstz8mNO9KehfNGEzEmDe3S4fMxitUezSGMpTg2y
pttzLMnfJ/nqY9bfL9axHZGsCdY7uGXdC5CtqzrwLcdOitOIdOaPoi/3A0AH1iK42XicppkTURiT
gQch0hw4h9ApSHfqyBNon5NyqkFZaD7h3RZCM2Fo7bTNeJep71dSWQXaDRA7kHaDGpya9rKS4hhl
ucYuZ+j0DRBwJdUinmsj/ND0/pTWqcGpfcuMycXFQdWAfAStGsgiridXsprCHI0OOucH+ScEdJzY
/XhLHOTg3dSOvMaVCbqvNs8QAyf3vBo1ox8NeibgclAhmIvrC315VE0BMpUj2ADbGSLVJLwrzgvM
OpobHkEL9aJAqdOP7vKnTUoE79/7FZgr0fa5JgBNXH2vhw41iElQSiCA5GN1UIi5M7ep/aN8Lbep
x4PrspwYIFqQ/mA/4IlHJ+gmJejVuMM8C4+tvWyADvGRnNsuLqDlm4RzXHCtUaEvygyIBFgYWu3q
u3AnkOiUOTGgDKc3dV/wXlKMtys2xsXgKCcyIForSQMGN99DZQs5ODIRI3MMPyE80AujmHJtaz2Z
L6KBLiXYqj1sjbve/TXtU79/rV+R84KDTCfeNYzRAHBtjrqHSmqPAtI6tO61d+d3Yz+QYQfxRTDg
kvCx85vnex79HYN679om9aYpAMMdpRI2zft8EznA2TizHR0s4ik5qZ3OVb3Jf0OnnFf4L5xNsR7B
1ImmrQyeSIDhLQOuzOvpHTNLaOcGtqUP6zN994KjbEN31kN2YNmVW+5yMkLelT3KU7W4F9NqXU71
iCf3CV1bNjiyX2s79JeQyCcgqezsaNqFf3ugjJP7yi7lst04W2hOgd3erjwzIb8eNB9t7f9xfCj5
g7weHeB0hMskuYqgo4wIt5P9/is/Kk7kCCS3Lbtxh/d4+x7t+v3MrSSv8/Z9Hf/apXzIKhQFJCwj
UPqv6TuyDCEJDs2vxpXsyQXF0fM9rymHaRDoBpB7gZ7zm2KS1kEpWl4dZxSWA1C7+66o3dtrpjAO
KzQE/LVBOcuwQHmniHFczLZqW4fWPUnb2T49vAZO4EEliRh38vYYP3+B3eRtdMCj4vnRPnbUO+vp
2bRvf83qId9m2EJjFfqHkTSjE3ZjrMVmIsvYKeVTNT9khT/zvIfxykDaD7c98LWB7Zx+BC6amdZB
qjU2+CqcCRw3IK2H3EDIk3BnaPau9L2yhpwt0lManUkVykQq00Jt7Dyy5128WYj8phLtHgwP5Uha
pz6IxHCWcy9yJpF5dOCKiZeuYkKnhKa9idS6r9sZ+OnJG8xNdQ5x7XD1k+DHIue8Z07mhaX194uD
A2yxsZRPsAQ+Q9WGEgBBp8Rtl2CaAFBtRW2DD5uu98V9NoRjhvWqoXQCpZVA2dTx1uTdXJhmQGiC
lyCaJAz6LtEUSFiDBqGxQ+GgFw9yvVmg6szrcWUeQ8goYTdLMsi9ZWrCUjNX28DQcfR9TM5oGyT1
DTck+tY8RBlZ3G4XkbuRlJvgaGx5TUes3YV3BwSkRWRnoCVwvVoWSGCn2oBHGmYP+gFz03eWF48q
Z8XYg/xrR1lTexdekS8SQK0T7Mw71O0Gxa6AjrMlHzHyYfQtd9FIJLgYpRvJJIEWuys7Aw8t8ae4
RMcSyfpDCS3LK2XM9Vf0RRxJaQnH0Y/tu/kQ4tF1iF3TmT8Mr9lE78pClJ+NGz6JG/AdfcSAcnMm
gulTeHGsKHyweBjUF6ShmgO4hS/IFwjc3RtBTUC3ApUM8h+2yIUdKoTPOaRbygh2glzxolWoytCf
QfdZkHLmlIdYRzzqGv8MiTri41RTErOHqRnEzLoUeKNmOWUNURVpeGn0j6ypvIpHhse8n15apXaN
0BXKMjSwugBODOZcS/6aJZCP4r1YEkPdgv0WZYWuk9HEuQXp6O3pZZzCwHdCwhfdI2thmnrTNLjz
F0kRwJHAigIAMBrZ/v0Cgi/DAJoBqQHJojlzcpSf8G5CubuANOEMvL3xlmSP8eLcHghrHpGJwmm/
Hgxr++H1lqjkEJCKPm7tPCOSV53UbeBpR/GzcwcXuA1g43gWv2fxUQm6sEitnCHPvQWNzdZGk6MD
LzmPZ6slPeZw0yicWWSt06Ut6lkxyGDWLldbcd2hxd4ekde7PYGMAHo1GuoCCIW0BbzFsFBZW63N
iNCiSYA3Zas7UXHryggVpfNq0vvGilpb9PX7yOld9GBk7ug8zr7xeXs8rJuCgb4rKLuC0hp+QUWo
JW8zsSkTcBx/YFUEAjJfHEQTaXz9uLxxjMmsgeFqh6McL/Zv1JlTDKxDqEEsWfatk+gu+8Cz7Koh
yTsw5z633YvpDhfmKNerlUoZIQLQ2tmgOC3AFJLJWypG7hX31L8jojwuDdRiAX6sRYOQM96rfgS9
BXAnEck3nd4inavcr0+SipSH+Lf2xJlP3gApb5zCsdaXAtZBDLKmlu5+DZ5oB2eg6B7Lz8aOvm4b
ZDwrr0ZLOaYw9eJUV5jQ0TrHmSsUIH5Gd2BACoUDZmVZWoWlZBXCWehYWUd+cYFQpgnRHjzy9pzv
mw6FbKRAP8vY6YLN7SH9wYjTm+3SEhURZUGuF0GGJf2YCGTc6b7mns4nEdI1m4mEfkZ2AEH2BOLe
vIIyo8oLYqqLUVIOujSNIXcrwXh5PxAwpNnBKfUH93dvEB5MkOWol6YoRwUtk5yNUdXa6s/iEJ2g
53QU7lvOZPJWjfLHrs+juCkxHgun2CiRPEeREUBgANZ5AC3W5Q5zZ6ysGOtzkUbEdMBOxVJarwNa
vNbuQuSq0NvtTttm8wZBrlfrKD9FD/MeJL279FfKE25m5bCuPoAaLDCObWON+AAzGCH5/VqXd7oA
evUPbXagddSNH6r6sbR3KOIqWkPQQNubnNNIZq/q30mgNmSTLz2AneskHJPtfK/70t70p72+FT/z
LcivXPBLkMkNPGnXkNgzfBAo+NPJIi/GlicqyApGFwuiU3f+Om96cZ7xLQtahgf9Xi058NI/WZ1v
W3UFY+pIhaCzlfLhtInrJRab1h6QlsAVxs9JfxfhDhNGyIqqm9jpN8tZ9Hl7h5X4BY3hX8PUUhcC
FGfaCYaXzF62It66og0JArteY3xckci/HZTWfX9roNSyCmJZpE0Oe50kkxGViyYgstTgae3eNrT+
0Q1DNOjTFOa2T02smTijTxliens13q21atSpNdVToo/b9hjQTkS8vzNJl1wB9UqSocTIfoa7tiZf
OEGwaxcbl15HJD0xeXGCN8L1SnJxkJSlIA2hjhH2yaaonEZF3cfLNVsSSJX/NnjmWPfDy/FR1ylT
Q5OW1q2eAk1LEUx3v8LuzJlD1o360gZ1NmpTnfeaBBvJQbT7r+Ap2ws/E6LfKf+hLHq1WtTZ2HZK
q3YSJq+D0tn0kkt3GRfwzPF1gzoDM13twv+fMQ94alveFU7uA9LTwSPSbes1ZNzIP9SH25P4J5vz
3fPX1m4AeCSoO177hVZnUPowMDTrUd8Ze+WHhexxS84DcjEqEb3K/oHIaWdI7Yob0ZHe/kO6CXP7
9wOoVRzrJI2LGKsorSSJhz50I8WfeArXzKCMEqAIBhb0yNEKnWgAMIQFuUB7SkQ0cefE4vbBrDP1
bSZXGgyMBlysNPwgsqZM7E0MRPdRF7OTzwiQ9bv4LDiZm/njNnRuLx371nRhkJq5PjGTILJgUMMF
A/Ia5MebTNrHeVNueORNbDe5sEXvgBqpvCaArdIVwc/m9i4E3+2JqNsOFXuiEzSanoPzR/UQuh2K
V+lBsUXePZGxiKCsBv8rcvRoRviTbbuIYWnaBFktz7Wto3hNUHZ1IAHY2renlXGVQPMIyPfAeoxM
BJ0sU4106RJLRYmobhxB95v0FZDcZchJ1Z8iXj8wa0gAR6EgbwKZ+61VpM5UfWkiANH0TFwe9a5+
nrGkvIIt4yEN9CBKCSheqmimpM7RsYvqBQ+alVTJCSYna3Mn1Ekrvsjda5e55nRAH9xi/b49k4wz
4NIqfajmkCGQ215BobH8rDLth9zIrtkWr//aCqBSf2eQupOARaQoywwAxTFuCCRdd52u4i2mb26b
YbjF2jEprVDtFUNNTWGdBFJSDBGmEJlMrx4MNIekVkWKojzVjWU+BGpdP8VZrXEMMw5uAOdwyQNq
A9ANjdp53RAFvYmOSTsWt6Hp9ta5wfU2Odbpz7YDVfD97XEyni5X5qhjSA0xfENd+bdm7HLRTYXK
TeoG+UUHYsacvcbwfkgJg6VKh2cCcUSNLVStqs/X8uVSb4c8tTM0hd4eDuNUvbJADcfIMq2KugnD
qdD/WaR2mzyo+bFsJ+e2Ida8XQ6FupNHI86ENIEhXbxvx5IUYeUu9V4qoeeFNvDbxnijony+0hsw
2ogov/aLUJ/yKJ3cXqjD+2qx7sWikzljY21k1JeR3zEAHfjGYTbnvVrNGswN1n2Rb5v4k1sgYE0f
MssIgeBsBu6Mmr6hTqd8lhcUsstzrJGx34wpWoUfBx7hCKsYuZZC/rFEzd0EyXe098DS7Ad+/nvx
uv2vBUUZw9Ue1MfwXPlqiKzf7QVjRY9Lo1T0COQAPeYpjJrJBkrZiXg2BkftnTl6iAbO85C1qf7a
QoLx+kZn9kOCdj3Y6qbHeNyZvDo568GPuL5ecVYWQnQfXhsIC2MJpBRxfTmVpi26+XH0J1xUNbyW
cPCPeMBYDh4wNQdNxnLDS7vUE2YOowkJYdiNwwbtEz8S8JuKwn8y8s9RST/MxjKzqnzEUYnnpp+C
/yPPyp1i8lQIWA4B5sEVHg5wOBpzrucwsArwkKsYiyH+LrPNmD8sZUqGhiwoiIu/bnsf0+cvrVFR
UI5UqUtjWENTh/5z7lNtnxoZBGJzLVhA2aEoELVbmnMnhZqtFW15MNB8uEWvUOuKQhbbE/SLtlGS
687YdKbbpdXn7U9kVUoBlkfn7qpQA+JCyqniUinmXJ/hVKnsDt2PHo/vPpKdJLG8sf6QDYvUQ29P
FVq/xOHYKbNKxhoZr/5tMc9Z1GwFSd2hanTSxMCprIYTcplzePmBlPdNTbm2jeID9ePkJefRDzdQ
A/LVzg426mO+LXZoFE98dDTdnhnWdr60Sz3QxsiQ6yBBTaBMf3TqMecldVieePn/q/2LS3WpJmqq
qggXMnaVAsxgNzhGtEuSczCg251TNWXt4UtrlN9DjlNIZPQKgS3o59ysefMXjce/wDodL21Q3q73
5jLWFWYM8g1J+qQgf5M68vxwe11YFSM0G6AdehV1Q5MHtTAhdBanPMNQFvllDA1QhG0bsEuUyChq
vt7uVMAJal7SgzW2S6PUarWWUpuBBi8ch+csfdIyvJaPXAopZohHaNd0ET25a9fetVNA4zSP50XC
tcnBxlucU+vHhovVcqtjAHYkYo1EfeCVLVnOgW5jY5V4wlOIPlhiox9yKEVicFXqxjUqcO3wshQ6
p6bC8vhLM9RONnMzENMa/hF1/lI62NNkWBbw9s9EFFOiKpwDme0pF+OiPAW8ce0o/nHIubOnFE1s
aBTDY+KQK4kzrnq3GRS5ShCkWDWPf5Y3p5TDyBEauBURcxqI93H/lvZ+M+1u7wTW3e1yPilnEWSj
XMQUzhJP2cNgymQ2C781mqcGtABAEnGWj5U7hcTpXzeh9jcAAp0ZZLCnPDrqDpI3r4rlBI+tt9jz
FvVFr52d2yNcJ4lK7YC0VVwbFsBR/K0VGIUxLW4DWNQz4WtOxl8FpHhvm2CtE2Dya4ffShRM5/SV
OFO70QIcSs3PY3qXgXpX5EUs1kJd2lg3xkWoV3DJbocCNgzZnvbo930Q7NjVt1DTWe777bDLvcyf
3qTPgLNkzMFBhASK9BrAVvTgBjMLzTTH/UNbWi8YUjB/txXJg4CT6PgjfXW9UIDCgmgXdtDhgAbV
6xHOGuSM9WnsbONR90tX+hBOAXa0Hd5FMTJkjuQAqO5DRL0ny0zUV8CAd+aH+BG9mF7MWVFG88P6
MSb64TUgZrCy1x/TxUaoLxCKBnxB80q8Nra5Df0nw5Pu0FCakNBVnfagfEnbENosfuLrz7xQ933i
rz9hdeyLFUdX19zEWtEh67+zZFcGuo73tPl+IsEEGgnRCyeCTIZe27xVJZBNr6OsPvvmt6UO0KV9
1Ifft/fHd9+9NkP5bop6eyTWMJNZpB1+ieM2AAEvWIdnkaunwraFFw6SZZAapJv80iWdliiArXBK
IMX4uaj6vpPfkZ+39bEikj7aALeXREq/Oj12jHk4WlrrLA1Q5onpCdl5Cv+DVMc6AX8/iop6aovt
AgXHzsbbxe3T1hWA8p63c+wo+usCaV7xTumfbk/66h7fttNKj468GSaD3k5iY82lIiPNBBH0+zTX
H7PE4Fxvvx/GGNaFCWpYSpQK01w3nS0X4CVMoFvmi6kjVOF2FnZRwSP9YG6IC3Pr0l9siLa3OiFq
YU6JRTKiey/KWrKo/14U8HpUlLeOOrTt+wATp6fSJmy9MkHpRFmb99DAsr29SMwhgQkDUUZGsxON
XApHaNgPFRxDQiFRq3Wwb7toVr9thHGHgaKiCL1fFIpkIOaoidOLJuumHCMCRV0EFBEydbhYxyB6
hK5WntiRDmHHzW2jLPdbOaPQkYqM/zcaS2OZ9NrUsFgVqIe6RrnLxoZzMrGi16UJ6i4o1CBKqaFy
aAtxYgvoY0qQudMhovR8eyiskHJphzoLwNGGWa1gpzAge9We8LBeALmPSrfj6W3yTFExv5ZLKW1V
mErlwoF2UdXIgHLbTXfI4o/bo2KQJMIrLlZo9c2L7dQUqT7nYofpAwUj6WRiHrut6lq2fELPpp07
kLu2JXfxd+YpenhO7OfQ0ZzbH8GKIJffQEUQwC3GXuxWz+wLNy/ccSm9EXgETdoLoSMIn7fNsbbb
pTlqI0DONJ5LE+bQ5PQkyAtSeuimrCvkK24bYrrmCu8AKhFTTDOXS8huKELfd7Zae4tyqNSjGb4v
PG9hzt6FFSpSWVac5Wg47ew490dz2AiCRuJgP7W5W5nnsPduD4oBM4PHXNijMqFFXVcGJLM7NKES
87cRkvxVccR7BXKLJBwg0WYLL4BAbOS72uvQHxY+3v4A5vJBhAkQ45WVhT7SBkUTpmjGeIVkIGkY
27EKnnZOEpEZuC6MUC4ZQrtU+DOpAaB6ovwj7nkHDAOKg3lcOYOQfcBLmQZKLylYQaYA81gIp7o8
F+FbE/rG9BGrn81w0pOdXh0h+Z6KT/9h/i7srkO/2PEB2CLSaN3x7RI6EljZNAM3opzzVPle9Loe
HRVXhGbIhyWAFRDoqeWXOh9kJNZQ2AurgqA12i31f81zcm2RWrKprGoL2Sn4Rbuzkrd4OIbtm8Y7
qxl7ekX8ggoD8GzcmKljYEAWYOlkWKkCwU4MxYPYA0nN0yDFnFsBI4UDExemqIUK00weodOKhAMA
lY/SQEBYd1x84QjKuobkWxB+7K03iQPKYYQTVMGQCEVCDEUWukepaoVeCceks7vqaAYT0Rtngeql
CsbrMXT7kpN6YOzmK3PUIDtlzMBoC3OVfMiFBynZSDypBUYXObSJLoZE+eKkV6NZi7DRaA9jC1JZ
8A0d+8wZCqh7xq40/O5UrzH3onnfDHutOLfxqQ2dHoEt4swu60mJbzExtSp6Fgy6GCy1oiYsoPC1
Kye8U049VrZ8V+2H+DAcuk300Hu5QIJNeijudLKLntvEvr39GZeLqw+gtkkRgNRaS/EBU+AFkwfx
qciC2ONdFfHYLbljpQ5aSBjFWazBlBI6dbIRNXSZqp+R95UePhIv+VFKTrwNzyMpDj2Jnyr/nYd6
4Q2WOhtNs5yM2sLK97kzqo4KxrAmd+Pwp5K8/G/TSp2KmVHOXaFjrGD9GYJ9ne3m7KGdH4OYd3Cs
O4J60l0uII1OVcGIpCYNLDXyoVF/dinnQs1AJaFpELSyeCqAjQdZmOsDolUrOVDVrINM50kLTuhx
mTKvVryl2M+Tg8EpYWQvqsa5Lf1hHaMGhqZybAqw66NLWKUKSFHYQo9jQjnG6hSnQXybJvAR+kln
EXl0MxPcQ6kdWvomr/bhcBSifY3kARQnlbtRe9XHe6DQiAwR6zH008BJysFdWjKK+3TxxnKVwmwk
hczqNjGDfR9A/NOc3KHV7K4Q7HZ6Aesz+q7eZQjK5Lpt5DOp0v3cnIxO9KbItvBgCmUS8yIgw0ch
sAtcCnh7VNBMUScKEjKAdi4a7gGIgEDIltYxTW1LdKEK49x2UkZsvzJFBdtyVJcuk1dT8SHWnRZs
08gcxoJjho5ecSI70xi6FVe62ZWgioq64TL2Wa7AWDZYZMoXTxR00kmvwngo+7uk6rzbg2OczKuh
f+xRga2HVnOMNyheTcKLiCYWRX4KW91beve2Hd64qKgmgWumavV1XFpA8jb3TPmj1HxlifzKMLfm
wkPAMAxCyhw6cMB+YX/QWUhBjswACtG9LYENPay28fJz7o5CUZ9iyf33LeVIQsjoqEMCFrly+vjP
CwO0cKHV27IW2HP1PKO8HOneWHC8g3HuX9mhXLGSlEhtwaAIVefTlB4z6SkeOCGZESivTFAOqCyK
FaPY1ttdoEKyCtrlKueKxhwEGEaRYES4AgrgOlLKi6KHRYTJUqP+R1cszlBFD0XCuTMwx3FhZfWP
iwv7IJmCHouwsgpuKkC+luXmtkvzxkFF/ESILAhfwkKdf1W1q8zIdSFN+j8ZoTupVa1UQmwQIAC0
FFCT7WhCRYdH/syZK5qzx8yB61NLjETsQXU8yA7695zb42A0b2CL/F2PPywUF+vRNGndaeCYQUv9
coz1gzan9gjZ825WnCouDjkkPIpoxGNcBI+d4daQ2J2gwRQNBdFG0Q/Gxy7l1QnWJaIOz6uPok6R
ApChzhIwu3n/bJaP9XwXhvus3Q/hUUrdoeeADBnB9srcug4Xc5AE4lAk8uqT8egPsUWE+Ecm+0HK
qbzy1pPaw/1gQXnCWvdwmpz7pt7nxdPt5eRZoI6Nsg4tcxJhYVRfg8KXO4nj96zE69VcUVFCj7MF
TTCYq0wTn8wkSQjgDWBZtubzNAiulZreFEN5rX2wwvR/NU4Fjyhc0DIwBtgQ4lMeNCTCJu9P+XJu
9d2UWGBj2ReCzLHKdEZkvXD0o+bwrerQNqYeqkI02DkiVlC4sZoA6mMbE6gj3/UHsfu6vYYsb1QU
1FaQZwb+SaVm2JygFTJZsNdbw++8KZ8m5MJ6qYBSD3dCZcZGu7RFTejYgfOgTmO04B4Awm5C4OWq
d+MYPD7LD81HyclDMUBL6GS+GBoVms1AzRKpgLnhQ7yLX4zH9G7+qi1S7Y3ZVlxH275o99zGhBVh
SEeTC6s0D3FlQEG7zWAVr1N3/A3ovHZUt2D1iEjFYwfjLB5NUG9KFaTkJ9hCodMpQHkOnZM0eTB5
pIWsQ+5yTOvCXoSsSEvQKJPATq5YWz1T99EY2yOEVm77Is8MFYh7KWqUvFvNaKJtjrsE2TVe1p5B
fnDlFRoVfmdzNuZ+NSKA+M70m9fkqThA5W9fvqqPiU5iThhmnnmXk0fFYbDZiEO6LlJbvITvBtF/
duAdE9zYH2zARoWvai8/Afxo3Wcv/9t8UvEZcTNr4gaWFeVjNF9kpSW1+HzbBnd4VAAZ5hTa9Ktv
6EcFcMCfEun28U4rnH7EkMrXZTedU0eriOybvOc2J6BoVEDBqa1HUw3bqIsDMSWdVBTiiY5G+9B9
EwErMDgIPgb8BnoQ4BmE8Bcw+yCnut4JwZzHVtVJ6LWtYrztT3m2SxM3Uxy0/ztx8jjXxyLY9L1f
z45Q3yWpz5nu9SV/HV7WDwCIGxhuFKbpF80yLaGVFSpa1saGpNDbzCvNnkWCtQVHVoIG4Eh3l8DN
K5dj2Vhn85ZpaueUZmjGAAyAnlPfA/LXNTkYhDbpuI3To2Cd8vLQ1K+l4jfGi6WRQY4hLOkq4pck
vet4o2hEnNJ7a+VtCUVX6dx4PJp1sFmG1DaqJ2RJZOE1LxvHqhLSguqwa35OkWh33SkErbFabRSo
gBThdlDREIj0RXtolxSFmp8m6EmFTrWn2ZPkTQIa03yr1btSKNx63BaCHyRbHap/HQCepq/PfjM8
ptMxUE5aWJAwCSHN8xnG+zAHjSNuFTlwccs5S06F7OiyB8BhBRqA4pTk22T2xA731eIlB/o72CTG
xrReyupe6ZARKPbZfA9dL0NKHbPZGPWj2Xl5qpBqgHDqLgnv9fIggMDK+GGh4L8c0mZfQuq4TrdG
+ZCnftG+B+MT6iaF9WgMm1Inxgz1rlOB/SNCzVyPP1oV0L3TuHiDIbsxKNnzV7F9K40YapQBwaUo
1Y+RaavSc5E8CuW7MreOheZ0XFg6PcR0geCtVncQdrHiD7nUbDV8E+c7KKoKFYh1UUiRB+D0TQ/u
Zyflc1CDr9hbut8dlBqsgxickMYa2mcolIzNSKL6MEDAoCv2IOwurMlOBy9U3VZst8L/MfdlzXEb
XZZ/xeF3uLEjMdHuiAFQqEXFTaRIUS8IiiITSyIzsSfw6+dAn78WC6wmxp6XCYfDIZOqW7nf5dxz
uurY0nHrmFfMGgJdEMiafAVaKC6zTemv1Z3OVNfAdQbUJrrXdJSFlqoHpUOT2km7GYwTGntvX8ct
aFMgm3Ns0IYb6NfWhfel3mCH3aI7b1WK7L3nhkQ52LFBDQQINwBfp1dDxRzR1SbM50cWmSHkGUN+
VYP3MHi4dY804odnFI4ems1aa8CZ/sRTy4uD6YrR9Wo8aj/hQcnGPFTB9ECroITrGn72Nt6F3DTH
cZfuvUhG+VZTgR7RaO0lOHM/nEzA4m5M+0a0dMDXMGcqEphOIhcys8EAHoYvPMALF3nHIvjq//j4
ZnrvBZ0Of/HM9bIgo+6hXqZolJbfpLlppAw6a2188/df3H8n41u8dHpRDpXnoH5VBuWlHVqf0rjA
OKuo37ab5FOz68K1lNKZQtbp2BYvXJmCWb4lmNPyvgrSPY8rG4QOyD9GT+3FJds64bDiNq+NcuE1
M6sGTfm8jT3/YDnbRF1a2u7jBTv3ir6ZSbQWnh6VFPTSblHDRu7S77qzm3S+l3kTNMMTKk6Rz9RT
O5gBSM0LSIehW8mA7EPW3xTFWoT5k2nvf15UFO1Ov4rvM1P6c0kezuCNnwZWzPd5VFwm0fdiq6Lp
M161AGWWoIlJ0IdD3IZDdIA87u3Hc/JuE0MfyTYBmfzJ9esuHYtBS0emmwncqLGOTTQbVrhcG+9i
Fbr/bn1h6CejMID7uMKXuWWfTUy60PFA4g10fC4PpLaxzPjj0bxf4YWVxZk0e2tiqoGVOgsIGnvg
nwUi3/Jdciv2VgipLoHi1Rq979rYFieUoyvBo1U+hJq4afM76cSDEX48svkjTvbLYmCLA4mMpdbo
HQam5bq+Z0VVPpia5eYbJUZx4XU5e9W6XK3kMc/tDvCjg2oGoprAbSx2aZEDJtNPbEA5cKuD7E5H
10X9ybS+fjy49yHzz9H9srMI9CbbhC4GMN6hD78uMlTsbunBfNT8kB7JLf8sPzkXxd4JmzUk5Puw
bLYMFiRgLa2ZxXuxdNSb/MHPCpAU73Hq9p4ePKAzYWNtm32+gZe2xqm7anCxkB2tuqzuYNC9aI8Z
MsNbP3RuvG8DCKDTA7lcTUe8SwwsRri4WDVn5IOXwmDlgLlGhD3YXIIanlrMw2aNLeB94f7U2s/M
2puQveNM9KMOayoyrsi2fxYsaMCwGc7x2bR1rxo4RmnYPmE3jbu1d+vsQUQsACEKACf1Zal+NITg
5lQOAFYB0trvhjmL5bjBP9muFvif0TgHvZBlEcFtiSd9TCucre612+qhu9GO1UF+T669DcTLpsvy
msbtsHIHnN87oO1A6WJ29ZaPBnqsOuoS2EVh6dm+AbA+TiL23bxDP2FYXXXfV8b5Ls6dF/ONvcWx
dDSTtWkqQBRrAsnStgHwp2G2bSI9GkCYg+hvZWbf4w8WFhfOrNclzC01jJB8o9B3Qp465rHWg9cO
6lMQFLgaQbak7XPQLL1CwuKbPGjHNar92W19d9WiTRR8mD5meokBrJlsiLDmy4gdbeOVrImYnB/k
GwOLKwDIsqGkLe7yVrlAeYugsnMICZPPvAM8tZM+8C4o5dcsyEcbKeg0SBSK3EO6o1D5NSwnMN0E
SiHV1SCHfUGswBjqW+L0SPVp2VqA8d7Nn9fkzdddXCB9Acpq3ZxfN3fvfhuepkC4cXord58leDTJ
cxlPQ5QfrIMKDTdS4Rjd/m0EzOlX8BeOm6XZqmYOZgxUtpX+TetuSAaJpwcIra3swLOLP/MMzlkO
BHOL9yDvHSiQN7i/JtS6OKTOldK3K8fq7KuKtiODQCNjpgg59f0U9xCezjcyeJocENVddpex88kC
ncxjG9A75wANAmAk43rFO1qzu4jX8qQurKyFXT8z97acjqhSh1SMm3SNauv8LP4a4XxPv3kF+nx0
ppbCEvEfsuzezjYfT+F8QpZHFCgXQF4AHoDTuvBLvEamdKAVtiR1tg2SHsk11A0HvjU4uyzX4B7n
RvPW2uIaLF05pQ2DtdF/6Ggs2jXM05qBxYZwvcxRxmzAJbe28QPSoR9P1znn8Sd7OaIfAHW8xQk2
zNGy3L4ewt773jiRaLdNFqObxadrL9TZkcw86f+yRBYHVShw/3oFLGWW3kM7L0XGucgvSvqDJkVM
TQvgUtZGvPcfhoyDroi393qPbgaHiMuENSs7/j1iFxcHGFygSDNrfQLWfboRR2pXVs/xfYpXUJFA
fR6gogZ8qJcAKSEh0uorUey5IwZGSPQTgvIbCJrF9WFnlk3SqhlCmoBowjtKq0R3zUY00ccr+s4O
WkLQmWQiEwwhU7S6nY6raJQ2FV6J3AParbWIJ9fgihn8vzuahZXFMSOOslPF0MlGi50zvrb+dc4j
6k8rd+7aYBbni0iPj4YB9JoESnevN9mz1vPqgRf5i9Fb6crdsWZtsSVK1hK/SDB1SfHqjhs/u0Pf
OKPxxwv07iDMU4fenRl0bMKHWNyAoGwkfjoCxshoam1s6dLIHrM12suzY3ljZf75m3s2myuoEjWy
MIN4fdmRrclBEQ5Z6rJYGc+7G/fneGwwrwNjbEFZ8dSSYGVmGT0suR5Uus1QQ9KpfELyi/pXWrrW
xrlmbf75m3FNdpd6ZMYzqrr9ZCU9CkgSgYPsjTYmlj4G7uBmQen74p9sRWhX/XuYi5uyK1B+QUkf
SM3xVpZGkKGnhU9bhovr4/0xf9DJC4b5BFQccpg21DBxRZ2O0PaQ++EZjhYHSNJtvY0QaJY1kUaH
m6tPTVQSVPottvISnJtY8PEByAz9MzwJi81fZTZF0zg2f6su/TJM61uKTtjyeyrHoM7X4MRncBTz
KH+Zm0/Jm3UUoEXq9R7mvBSsVs6lx/NA6LvEunaGL1kWI1PMi5WrcW2Ii5PXSzC4MgabtBUh2PnR
RBco5xI1CN27We3EPQO9nYcIqN9MkIf0/8KcUpBxJw76Vv3sC8rHFt5WbV9wGuTWcRZ3AeehIpFH
VyPt8zvol+Hl2R+qxNUkDPcJP+r1t5w8Cfml0oCWZ1OEBrugtLT92BZB58otutwj4XTbvkRqA0Th
vt/FCYABOrdiV1vT4JgH/X53//pui93dVg3llobdPSGbaCafufs1VysnaP6MdzYMNHDOsuQI9xc2
6rp2k3qEDS1t62D0uRY06QAtL5dB1qvjl0D4DGt12LOb643R+edvNnRfepOuqER05okvuRq2XtpF
kg9BlokYyidhb6MaWj1KPfuUO69WMV2gIsZ0LbBAPsXBzmxb07EGaunj6+T8NnzzxRYXl+7STvXw
pkJLge5ZezC7Xd9v2fhsO1nAhw2VF1556Lv9x3bPLjS02mcqUbhaSxgPsB9QrzTm+VB8ByKAnUno
ruFybXjvkljzdYl4CXcWGqPfyYz6EC03bIJD3ddjmPRgQnb6Tet5oQOoOSK5OzsVUe8VNyMwvR8P
8dxL/tb04g6zBw9STvMd1rn9IauqPTqMVrby+Vn8NbrFHcKHWTuiwOL5rYpVbeMKKQJprxUdzlQq
T2dxcWUMLkccP2IoVR1AyXvXbLvXbKeF5bHe8R0n4bV5S2aaGRZ2uzXunrVBLs6r5CjSsQSDzAoQ
aPtAL7jNZgDF/sfLdfZafLNTFifUS5rOa+aHlWR7Z4qJ+AxcPqS68y6q9V23Rt24NqrluWt9qxbz
lDIjaoYL1z266sfHI1rZgMvukTxPBl/O7rEGlJx1tepEnv185BShnIkGetylp3caaJbhrE7zEPhV
W99W/u7j73/2zpwTlpCRAyxu6epAHVh4rMEd0eogqivQ6G3kt468cwGtqF32qVfN948tzlvp3dPw
xuJiD1Slq1eAR8NZHfeugFjQdaXtHPEjaVc229nVf2NosfqDr9NCjDCUkqsObSk2mqJUs+KTnh0N
dGotAsT6zJB7uj7FMGm5bYFroBvwvJVM7fURtEWp/lUHLW876SvrNd8C72aPWGCmJjP3wBLPYHci
SUSJDGRKdo39QIzI9eN2DXR3dleAqQWuL3R40UpzOipNJNDedTF11GVRjZRKziq83aCkpjue1sDw
rEQwZ6fxl8FlDjFthczKAQYrsSXmZV1vWvGikzvD3f+D3ffG0CJqphqpKJhTMDINilttBKqrovhu
GqE/rWD8ftJMLJdqJr5GdxkOL0KT00ksvZEik9jC5QOtQagf3IML1T0XfVK7LECr9d65GOLL/PB4
nUR+2H29bT51EfvkbKuYo7qch9DtXjkS77PbeKrffCd7kZqQoEitLbcBC/3VV21DD9au/SRu2IN1
IT9Nl/lDBoXcm0IPnOvqE41GCud85Tl9XwWevwIyq+6s5Y74arECRS25VfodBFzS0D6A2RwCnWiO
AO5xkwfFtQVMYLrGgnTOQ3lrc5HEGFnS1+j4acLvdALQWD3o1+O1/rWKHnnoQewVNbcoPdifMOs7
Z2XHva+fLga8COsG38r9md0SkndiZ4OEKRnDYqsBNjBcO1uEsUd2SeI1ucyz/sTbMS9cI4rwNpEF
zGq7Kao2TiAOBWB2YfN8rO7sKxJokXvhoVpkrspinGHBOF3jxavVjtWgjxbm27oy4gmaIlcq/v7Z
ha4tKkUH/Vq/8kNra0djUDzcdjE89LWixPta52LWF+5Uz9t6cBN8BfPCQq8IVHw/T4GKtfDn0eNx
+VVuvYO18aOPL5jz8+6ZiOFB/TQLZ50ee9XbY0N7zLsX5NhazSaFekX/1QLwzIuzUH7KRyBHgMsu
42S9xnvOX7DeWF+uesP8yiOwnph2YPcb018rOZ2zYBvo1XdnLnh4Dafjk2A/xXYGyzxjeThJ6Aev
AkXmm3F5c9oGpg94PTAtLblgUScY8kyHiQYE5lG1wyXdfsfO+fTM72XwQvf0bgTwCR0g92QtdD/3
wL61vdg3dmNYk5HAtl/0IUWuGJQxSB1oa2WFs/vENrBDiA4RSAiFnc4jUv5ofJpgyAL12jM4vELn
qnxC/wMQByyAoCEU6UPxiATJEAAvuXYrnfOO3ppfbJShyrLSVfMcj4HzrL4WFznYTmVI+0APSFg8
WQg0yqsfK6fj3E3sOSArxNUPJrglOVre9nlSDcAL+8a9xwJSvLjesS/uCvM+d6K0OPRrMhRn37y3
JhcOp5dZQ9rnMAnYUXHT70A4d8WB7Zf7Yjc4gYsK7SVa6PoQrbu36v4nsiT9Yq+RqJ3Z1ECizsAE
5GgRKi/ePUhFlMClg7dJuV+ECP3yStpb5BQJwQVRXZE1z/TMAiOzjeYdqDZA7tdf2DNNkE66RlWH
elX2W+WDc91O8h6BEMtXvLczVwJkKEDvAowO8j1LKiyWyay39QaMub4eEzk+Tba+4k2dHc0bE4tF
RMcOXG0HJmZOr1ZMUTtc9eP249155uxDFBl1ZaQUdBMV0sWRrLrcyiSMTBZSobQA3X9MirhMHj+2
cy71CkNIjIHhH/nsZVRHjdICL0gLXlfjoOAeAmPY21srCagWcGNP2IVMbz+2eW6NiAU6aYglQydr
uf2olcu86DvwyZMy5oncM2+thH0uz4Vh/bKxcLMmJ3U5K2CjkBC21TcIv0PBZdBacd1G4JekU5S2
cUr/dvMzNEuR5cImByXpO15JCZ6azCeg47fGyyR5ydSt6F4/nr6zW8N20PCu41C9y83rQPLxse/B
IY+uBN8IqPXsgRrNXmuyPrfPwS7833YW13LKM6csW9gRMiysS7u7NNrw46G8r7tijYiDFncPrzhe
8Pk7vMmTal7GVKLPu68UN1OeyF1SiPt6sqDlpNt0N9Jp2ta65EdhpPvatx79YWQRn+gaq5F9dlqd
mdIAZRa89ItH0LC5lRgFRCJ6psD52fhecz+IlF57TMnn0ebKDPNBepAncp0i6htOLtMidfFoakUF
cfac7/DhYssLT7Gggl9yVKQZvKD2XQrpy2m6pj5oSjJNqm0m2uoIdEL7ZeZ5rgMGiA56AKiTXVcD
bW5SzS1uiT9BVnI0UexUo3ef+YMho9TOupssKQzs4jpQpgK/X2vmV0D3I2+VyJFAqgl4KFGM4nVI
NUROM8fjhoJ+4NrgFcLnyujMg9l1JFtJQZwRPLTQXoC+0JkFB+i6+eV5s56D1k4jqdGRwl0N0jJf
MM8boYD88addQ4zAGq0DHKrv1HkFXeYtGc0gNfMHvBpR6aAHEUpFvP5WmGCTaYadFAZKav1Kcv7M
vgayGPRLyBFj0y1LrgzKxnrlYKHNNvs0DDaa7tVBeQ8fb+0zb+yJlXm7vZmJbCK8c3RY8Rs5XNqp
XadBSgqrCXQ3gz4fb4rPhe5vqZeUoVTD9cfmzwwSB2uW+AEP+nuXztRtQXWCwwtczBF8zFtd48eE
0n/wFmKpQbwMjhNsoEXOyVEUqJccDNZp511JvY9Gn4F2zE5XsgXnnilIWqNs5unAMyBWP53OqTKG
3ivnS8+H9g06B1GiGt0qqry+uq0pPMeJCjM0GaD4LoSMNmbH6d3Hc3rmhkAGCv4SnmNgvpYU6FU/
5lUr58sKTlPfvdZQhbCdjUpe/9/sLN6uWvBSWl4NB8Nkse9WR91J7nNGDoM/pSs38JlsFwaDh5+A
UH52wk/nNU2UZPm8TWuBnKF1m8sCrVhxP3xRdIz//rje2lqMy05SBKQjbGn+wa+3Ttpe6PTIvDXa
xHPrZKDIBK8eOUM0jp+OKe/RhTVR7JUsNcnNaMJ/drTGePVdsJ1NrsO/fDyuM/6MD1pr+NPExG39
s0nmzVHnqsimcn45/BIMRdbwuRzWsmVnjvOJiXnIb0z0rV354yxwMUDEHmj72DfGqO2bf3A1AqwM
vBxcF2gJLWaOgmVHjPNxtuvvdQlui+Q2114+nq336GSCD35jZLENSpo6TT5vg8r7WXwBrb8qvnJ9
bxhfLLQMQZ1GopOlvez8rb+2N86kk2EcgQ+UsiywMi1GOKUa48VPYQi3CTx7NzQAXtHLAhnRNGqA
jP14sOdeAdDt6KAvAMwHs3q6bmVfae1Yz1seCNwkt7eGUt8ArPgkaH+0bR7qk713rOH+Y7PndqSJ
I+ACm+qC8WtxW8qEaoXbYB1z1WxbU1yC5ebv3/x4336ZWHiHrM9LtJXAhKNnN71efs5TAJWzKfp4
JOc2PlYLCGtksNAYtFgvJLCKyes47sLajyYxxWCz2fvluGLmTPOwhVcS8aIzd2eCpux0oSrwntam
LaDalRqVCJiPBQvqxIFgUlnUTtynjhuTvlK3pJP9pWSsiBjEX/BLGr5kkOlZi8ZaPW3MIFdt5QUQ
NhOR7tTaGNZpXlw7GrMuNGRBN2wy5VY2A5VBouvqmPTedLDzpHxQk5nToPKT6qFN/HJDUqNsg9Zt
s+PQ1NONbw/yrsn96dAD8BahpRP4qiIvxYOAMCJF0kTmeYiQoQQhHxIcz5bDaL8RJniFNA5cI1Up
lNcHs8JTaXpDzGzFQ0fa/daqlJ8HZoO+YMAxr+veymLdqJK9xpN9ITRz72nOxpATOtCkNwLLLX1A
1fzxyjf1aWs7mn10KkRcQco6AU1tXoA5VrlchKWyrd04NdP9WLtGGQxeLq+tCTXygKm0TYIx5xA6
dNL+TjFlbLuqLB41mhnh2GUucEdaAvDTx/vqrENBgPecE/9oWVoGoaavNZx5CA51qH8ds6SSl91Q
gyAZGc174L6SPKiBs4+kpsilQbqcByof+5VTdO6p8hHGIfTBM4zw4HTbQRQ117mGb9FC+lSMfWgP
txbZjM2KO3jumX9rZ7G9MYHWqEpkYEhNN94UC7+IJuTih9u+XxP8XhvT4mbgQBr2bQH3RUe/euer
IJUhKzfVWkP1WTuG7qNR0EUwuLzKOwoyQbPBmNDbHgke1c6FtAma23cfb5X5+y5SwEDf/dopizVi
qKvJwcEawf06qsL7XPBu+7GJc88Ecc25u9IyrHfSGAOiuMZGFhYoPwNo/xQpH0kRLkjoFYjvQhdh
kpO9dNdKuOe2BYGkpGNg6+mQ9zvdfr4/aL01TyE3jmYWCo0GJprZcrZDeW7lxJ1brre2FmmzEl2H
pddjGqVXQT4MDIKx5up3Lavqz42vWf/kZL1x1hc7npbV2DAPCTTHT76Ds8gPKOBfTc1IMAjv88fr
d25sbyODxZYfQfIHMDfWT8O5KiFR6IL4wbxL0r8m8T+e1f+iL+L6X9uu+a//xJ+fhQQtDkVV9vSP
/3UlX/hv1+zp+aX5z/kv/vcvLn5v+yIun8r3v3Tyd/DhfxlHR/bTyR82vMWbddO91OPnl6Zj7c/P
x9ecf/P/9oe/vfz8lLtRvvz5+7PoUOvCp9FM8N//+tH+x5+/Y77+4+2n//Wj+ev/+fv/ZvSlzp4W
v//y1LR//m4YfyBbA2QssNMucvlzi93wMv9EI38gKAWin4DS3HXmEs7vv3FRt+mfv1veHzpO9PyP
Zeuz4sTvvzWim39kkD8gdYe+Y4DHZlyDa//+7y92sjq/Vus33pXXAkih5s/fkfk4uTy8Ob/pIiPi
wwFEEyCEb05PGNY3qcsiO4gBGqDFXa03tn3R6yDK641AjeagsohIyBeVgW4lvMq3wM0XKgTmwfE0
kEHhiLbWJWpn+mM5DtRquwAhd9dEXt9YtPwqaKt8b+Pb2ahXgZ7j/9VPedoZ+o3nUd1IQbMwZoP5
zVEQsOKPac18tK0rzVSDCqbUSe0vyMINXsSMrFO3VsMdMOpCvb2P1DQAPkcmHxL0knD0QaTmTNVh
sD6NR6FPt2PRFFZk+Sm9BEMuCDoMuyjNQMBvnMJe9OkPahFWbUWe6+nezlNNHg1QHroAQMIpCaYm
dzQ08k5atvMIx6OLjGbfXoxc05gWwkN2qvzRbpUETStN68ndeWbn5ve2MCsdrlTvDcatJkdF0N9j
W/Si6srhDjqRfrOztbbwr6sM8JtN2nKFzN0sIRwPbedyUIhIHRx3eKpikyt8F5YaTheYXE5wwdqS
lVEnoLsa2OAD2ClkdlVAWAmqFynqytgaow1uVelZvN/aVuO6EBBpNRekoUS5XR+3ddHURtBUOFnd
pnRMnU6HSsv6RAZ5K239gE41tSeuhsRXbRr1d9AHwIeuSg/8/lVWpp3uQ7Yhm9IqtphLkfccNcOo
mwM17ZwhSKNISt6OUvfodVnjZzH8flsFnl8obgbOBHaxiKBForzU/UxABVTW5gAWan+0ArsrClkC
Y9XpGhhUeg9yySB2J2Fpzl33g0aI3JWGVZWhiXxZEReu8qaNL3Lw4WRN5ffIPzbVcKCT21xWDmm0
rd4pu9j2+By1G1qwodwYpT+NG0gHG32U0L6CtlKPIBphbOkA6GKO/Ivrju4NdUT+KAtwSYCSlJhf
XMBnkW4tPHk9aYyAK4SK9qgldX0xpkgpB16WWF7gNzYEzjtHulABB1YfGE9W8PuW9Km911NJX73U
zfl2NDxF4M5TWz8muVmgYpwrBfcc/VruziUj5jZN0CcQNcLVrlxNVNC5zQe4oFqd+/zgSJZ+Vbkc
zE2blbW+8ZB86MLaFpkROHxoklgvVfNcTA7FC95rAnzGaaldG9JpeUhN2uUB47rfxCrXDDNsDel+
M/yyQ8uCS3099N2Bg+xHs0A5SUhSodUpd7BmHs06VEHL1E1DkVNwM0N1UgNlAVhLnxrY/NqrUnst
SN4CMZcbFKIG4HgD8005DAzg9hZETHVDNBpXlOeffVF2XVQQiHoehVLpI6srDyz01YQ+ZF1lGd1Y
svOfNOWBabfgqVXFWo0bMxCJQNJG54nYoCuB3Tui8AwwlzY8C3Fap0/cbaqnnFQm0uccjhu2VI35
pcNGTye7PyBNUgFjyW0D5C8jhJuq2EX6uttO8BKTQAdzFXlKSV/6B62Zyp6hB0AY+I+NszZshpo1
7l3XQ6/nKpFDw27I6Dgt4EtewsvI9/u2FJuasC55GvqhV2haTFqtK4IMtNbpD1XhlsDBmirw3jaS
OzTyXc2fnCuSAmtqRw6rdWtHO2oWDw1LCd/5mglCE61om/pWaWPtbNKkT7JP3tSJ4lta5HCrA6lk
W90WqeUBoNbnbL5y7b4qgQ2wOW5v3BcEWfGN8k1RRqoxxnE4lDDC0GRWN1mXhl6D+3uTcFvzDuhL
SOQ9yqOuvSWtkfqXmcHbMurN1imA2EqlGL+Wg2PxGyjt+X1gtH4BgRP4+LbcK9NovQcvM1tzN1+9
ZbKBQnmG2DDvPUJ/lBqOFhhDplHLg7HsQdyspaay4rTmEnSOxC68EPW5uoisobTdQEfGSe5bzskT
KPbMx34wNQ1RgzMpXKedfWMnbjdcI7owntJJK0iEyLDINl2vemNjFYaZfjVKQ2/iEVyVZjiYA5uC
VNM70NN3zgDAkdTGYdu5VmffgQ+0JhtbuK4KBnugt67ZGXdMN0YV5GRsSKg6BbJCWPBy0HtVQLEX
poUe8LT1kiNL1ADegFwr0UZlyBLPiTQBhtRBUFXhQAqpRbVdFTfSNtNya9XT8KUXTlrHvrKrbF/k
LIWk5tDjgHVojQBZUZeqJrLNAqDxsK49r4wMJ6msfcKEb2MjoTgFKrBEGo8JmGnILu81R9vSCqcn
ZJCcr7fNSHW0lrRFwgLW8WQKkImdpmCQZSLiLtF8FEE4g3AneujZ55RlgB84dlbHuj0ouh0Yng70
Q9Z0RjzaQJZ7hTDuQPVk2JFRgd3jwmjszg6MXhJra1lsei1JV7mBk9TGN+zjrAlIk5ngeELyjV51
vTFMQeaVCYTnhkpeDAYbv2hMiSJmmEfwUPaAe24S9CanbaBnqQHoUIreamhwZsw/TGVNYlpVAqSq
WV4DtcEZgjxFZ7nSW16YToH9lur1FXdbG7QHpQ2JP6b3PRgMczSDDRUa5juSAwiQaWyAyIztgv2B
d1JBp7emHtjNepIHsvSdIq4U7e/GsqFWZKMX6rbPa/dbWhl1ElQOGPYQPI+qCNIJ+k1gIpVGgmIX
mtNm78ZNNwV8wM+Sg1c/YGZZ4n4jtfo+mQkHiZiWWDeGkp116CQnUCWEV+VuerPxmk/wq1R95ZcT
HvLInHpoGFd+pbInAJuapti0xJgTE3nulkiX50OdbwtDJM+T0BzwS2UNvWsNfzTARjdl/LKFEFj3
DNmC4dVODCxpn5ouA3ap0JDK6Vx0t3Y2CgyBDkfGD3OncnZZ3Tpy2wBl60Yyt5AHS2lpsJvEHgsQ
RDpZ5iErJeD5QYrVFVcGtco+btigQOTY8Cp2Wq1qoiQrzQhnuC5Ca+AKnAzZmHlBKZiECFQ5dFUo
QOz6ZJS9LiJQ2tb1jtZC8/atbxeP0pzG9spg0pOfzXIE+FtLtabeGpaAqCBrpmpjczNJgmzoRv1Q
DCRjsSxN7oVpBuzbBvGAO6ItumH5ISP56D9lXPklqvGg4riecgu60pmm1c5XbkFB5hoiZ3l36+Tw
nrMsGMq6L0Zw6JUSrkC6TUktheq2rsAwGpxdzeoyiKi0eppDlCLsJ2o1xwRZt1eqOegCpLnupVtz
NHI0hCDPB0l5qBVeylqfrKBiFChpLfe8JDCImgFevsCvDAxP4iG1atOCh55nbFc3rn2BFzaFlmlT
sSTQJjd9mFhR3MC7Slq81VZnBAlNiL63sLPcoGrGUYa9a9qPpCCkDpUjzCQsdBd1FuXDew6bTpIn
maRWGxDR2gLAZqHlcK5K8FnggRsuPBT7rzre2DRIEqN/gtcyqjhLU+aE02hX3zxEkndgdy/AadZV
9KZggwkKFzcBqSASbugSrHMxPeJGrNqg91O93OReDZGQXptp2CzMa2xlqfc1G5je4WKywYfiNwPk
pjpLz18tZffIWPagxAdLkl3fK2Wh9xHUxgpFTVYWZkxonb2mPjyFuKssvEooGhKyMxxP0mhCcvy7
4cz6jATqDFVYUz7eilIUHJd1Z/3wmIm6uk4HUON5rgSrARO0QqnUy/C+05oJ9CCm7rSjZQ8dBZfb
PYN8kmZkeEOK+usoTAi+6KZAUl+rOUdfSlrZT22m9Jc8SVgfiMzr6k3OcripttZ3oCsWbu8GaAfT
/kr6/60g/SJ7rkUjXtsPQ/Q5lL9t65eX9uJJLn/z/8M43ZhR2v9zpH58avvTQP3nX/hXqG6SP8Cf
hGgYpSV0KEAo59+huqn/AcSFg0wsUCAoztgIov+K1B2CSB0kAQjhgdMDAhPx81+RuuP84UJV4yez
zpw71f2/E6mjrfU0Up+7Tx0b6QL8iyoACKtOI/VCeSP3SO5FAEvx19Jv/Ude2ihoCArZEEujLwWf
qSQ7qshjglPfbcjYqQu9aio7Nnxm37v1VMhAM7TaCxJwx+Wb0ZLTNv8/7J3JbhxJlq7f5e6t4POw
vB4eI0mRlDhqYxBF0efBzGd7+v6iOoHOKqDR6H0vEymBYoS72Tn/aHoE5hqwYt35RRVae7tzbOIF
8J+2qYxV9y4JAJn2JcRlcInXiblaT7Oj9k1YkZxZ+XIDMtus7sALJZ0bl5R5sgqWvHriU8O6qWuz
/l7hL8Sx8b1xTEwfDVaSdbZF+MWCZoZq0rVA/e8Xqtx3qrAPVe4B8vnobwo82nX55tYRR4wXzLy+
A72f/d51c1Jk3Fm4v+pipZOlXQOPrb3z0Jo4SyUu0mYC9ofFPMyxbL8GCDbmfOZcCVfyPYRpe5R+
FWapZZxhPTSuU/9qqi6aXjd7aqvEZcm9G7lUvvnOtlUsXd72Akns5/t16vNzHFdFcyhYQN631ofT
DSAr4oNijHrTeUbHUYXk6tfKFU0FSSVQjlQQtWOKcIoTOmeSs/fsRuGnXkSR7cyIEiNBpOUThgZL
nChVe1latHr6yv2seGFmB/OoSVMgH3MIBdPwkjFx1tYi7pjGoWrKTWfPW+9pN4mbxbzORd2xPU+5
vzI1srmkRWYT2VePQ/YyWuWa7XTTxYpc14ibOiwDrZM+6JbxUgyupFjIQErtmaEqsl0qm0NQMsuc
F1yrEyrY0v6cpti9uL1oQC9tnXHHzdX0baj7HMm8w6/D1+v6XeItcvUPvZmny0Z1YL/TcpJ8JLJY
POQEzSzTcQjZfFoNGHCau8l+Y+lW1LiE2iUR15lBPcQW7u1+aiwqdVQXp5YzTLfT7FZtCrDHv2EO
VbacpiDcPlzht28e9wvPDJ1MH15vcdza3ij0fvKY+9Jx8ljFxknyKOmtMO4ObUZ7qy0hWQGAEh5Z
e6rX0iZmcdfRYPW5yFZgKyrC4LlpyusIF5VWz1eVlRQeLO2YLDCGbyNl1SgwsjogYTy8fvXdWjd9
4sbUCRB4N4lXb1NVcJrrKfuyomrZju0yNUGK6reo7lersmi7jp1Wpe3ab8dcLU28s6VD5m3g6PxF
kmY87Eq4OX3MNG0FIDeueel1WRZJsTmq2I3bYPegBHrJd3njhPlBVN6EXhnBwJhM5TLeDiUi8l2V
LVokgYrHnytX5CvBkVqmrm28nPxeLYc7N6rmMrFdAjuO9ByXzaVrwtY7ZxnarrNLOn3JaFd6V4xm
9cdjXY5Feb8tYrJOS2gbezcMhu/cZqMjAVpLFe1A+wwBzNRdL6lWgKhHEdUy3PVxDPOnnMGgfbJz
+RTSJnxNFOiWPL2KaLHAR519KYRX+6dVrxBTa0+T/E/iWLxmH0JMrKSKMDunSpvhTfMgeHSmsncn
jXZnYKOtJOMMsHUro10flJVmoB/4gu6LKvflY7Y4YZHkUgxz6ow6Xm4BKl372Mytl3+rqHj5GoM1
n5O8iukZatc647stkFAdZ5bYF1wBcUTHQl/+roY1HA8LgLCThi5tJB/c8d5P3ZnskwAF91PnjVXv
qSz2lttimk3MTGZZL+QOeGmHDK/fw0wKH8OXV73anRsgGUGpHSfXvoPXsIFnugVSLcJ9C6Dz2jay
3tLJ0x4L+bpW3T5bW5sOEL+Mqh3Y5FjtXZp9skdng8UNXFbrZlDmI55t0m31QqXQbg0WkJg+8o2T
uG3hPpmAFrPdZNlTl9ZWiCsMsE1XR6e25GXs7NZN+LHDq/Lq4cOlaU7udafIOhxlJ+CSba8jqm8U
tHdqf4qiVFJCae+BwLriMBkrT/VU2+VZWCL86gdFqlhRStcGGuAUP8sgJ/XZX2zOq0LmXcjjVM1g
T54K91EMIbyL+r5Zkixf44LPJ1jGk2696K3gArCPAlPxB+uw1BweZWCl2hHzcMnpijQnEBYdn+eu
H38PWjElw5GbJ2FL+TSEUTQAx0bvIuyugdFeSZJGngUXI/Xy4U9ddjMRFuom5TBJcDGHNohu7Z60
F413yzA0X5Pa4uho5e12okJ65PzkR/zuS7//WsVqDUlNNAOXyVLPJAwGhpsM6XmzXof/9SfHd0iS
NY/omz969vIkSjv6bqJgfI2UPaD1KtbpAXxfL/vKyOW1KkRX7qQ3WRzEuvKPYcP3kuTFVp/NJpUg
8TzfuoNWQWCSNixpx5DV5jgp5WiAq/YIZExQ2Y9uQmtKZWHVyX3u1xYRb60I6sQhEeR97ps83Hux
zH9Vw2QiOMESIMFUcUfYqwSS28396nqUCJfmi99n1jdSRHF83FievVvZWqVKN/pqxjRq9Xqf63zL
9n5lr2AhWczqZ+l2Bla0paXAdNvK3vkiz4tdvsgt2P1zFPy/qfj/web+9zPx/2+zrv4X8oo//tdE
7DHcYlZAqHmlqbyA//Of5BW0Fo6jkNkNxxF/5up6/WsiFt4/iNljho4RKqOgt/3/GokF7JWF/dey
bItzlf/l/m9m4n+am/7GfFsIteIYjSz/Rssl5fDf6OGOLlkXIdchLJ3ROjJjxk2dNP1UTPUxcmvr
Ad7A/7ENV8CqXM14XkXsi52DVu0zE8G1AiyPml+KWLEwmYZqfdMmX+43fxY/xwICKHWWfHklUEZ5
HFwlOtkxyKObGj9Cs/NiINDEbrT4PVM5Qz63KFETTE3bljslQp/TudxqxAXVFP8o/RXtSQhysO4i
DynFfkby6FLJFGXxq1WINkwMeOVT51eWPnhVLr+yysqatMqaddvb9bTEO4tqFMbPUnXgEQU/ISz6
8ikE4Q93sfD9Lu0gM6yEg3Uq01lba5nC5ZEBSLFUpzggFXlmRWuPL95SZOulX6q22Q9DyKSiss6P
QQnWZclQAun6GFrt3K3pskW9QRcjnJLk+d4t26+/PXJ/8ZJ/5yH/lYWMcOsjTORXh/AkBMyPr///
b/LBpe+NswXBubDa8L6ywuVVyjXu//MN/xdu+u8/5d+0Wty2VNldvSpsUqghYx7av/8Ueh9Glhb7
fpkr101F56nmpLtpyE9zZorif5C0BNfd8+/CDAyNPJs8lfxACNb43yU8LcCclMX0wc6p61S5Vf3W
xmHzC1Pg0J0Mh3R+iQl6VftwCEi8crjgFKQrYTP7fC16RHir2yasBMt7qSOPaZQvTQ1/IOwQQr7h
mY7bY1/b2cNaTd2UjNkYWYDym4xuQK4wowcDUMw1ZpNnL1tjNgJXuTQsFHpdL65mKEhYrdBzgLz2
d7Gdi/HBHe3uNSLly02ieXSX1KCk3xuTefauFsiw0gnelcZt6KfoSS5uHya19txmb0LjggpHvU69
qRgwkaJG7k+1dpftEhbB3Keib1CH+mU3fVpcH28bzxY2Ph2VXESbN+enAfb1NBkNqakKX0RH36/9
P2OU+xdULkx/SzVVhkJOqMp4RLazmnVLHQXNMZObz1TX7kqo0nsdbqJItEG7Ah5vmg88hIYWaAVD
lgxrIObUc/s1PMZW4z+sbTvElyLAApe4ho8AgBi7+5jNWXsAiSminXHCykpD35Zq53tdo5DHuc4v
O882omyrZrN3gdCFR36PkM2h3qrW+W4MZP4uqvNw4eOgfnJwm8G/DcYG56k1L/Iy+DKLr6q0Kr7R
Th05OxN702vuxk2VbDrs2Toi/p0Xr3dNufN5+2/NAqx1LrWYnq6BolkiMqKhD2z97qsBHY4SqSeU
fU7JlLDPmyHsdpXXEJhUIvLHlgEzOl5GEfFRkJi9/ugzicCGQZMly5pGy0s2t43W42p7NI8sWBGH
nYrYP3h0tgw3MC6S226sGzyfrruKc05NWp5mpi/6Y6kC4Pawzdncy0VZ7X5CRwbZARv5UkGz/lmy
rfqTe9FkqNxA+MDbaAKShzPKVxnLJn9X0b4WpBx9BPZafngbxcW8JEZbNe3h/jenBFG79IUubZLU
yurCzASSP2zGf3Ujsz5DEPeXxlrGfb+Oy58VWv614FNkAGcb7HdwHEWXZgvQblKbZsLkAPwCY+/M
+iGIqi3aQQS17X5pt9JJ7AnONh1ptrkfWYl+B3zGr7Ugt/MmYlcpdo62q2i3bdssjibTuUh8NY0+
Lc8Z30btFBEG8qLTcI5Ou/zYrKGZDr0LcZp41VZMuyJrAVssRH67OtqKitxlOj1HhsGvmgMG1VPX
Llh8R18/m0is9r51Hf1k59X6x58W6ISFuIIzCZwiO8Z+qFmruA//8C1WYSq3bBmSGCi/BxaaOy9V
WyAfuzp3SypfepTFEAmEbnVbvZokC4pRQ+l10UfkTPWdAPKwbyZQm6/V9YP7hTbQP7nper0XyqWt
yNJ1LXi3dJHjFapbs0NLVj3nZtJ3YW/Wr4nGkg5ZRyPfemTHZcLjUURpRugSX6u9OD9iqtS+b/3G
H+MlcpF6TXGxpVvRh/eZhecmrVlRw0M9hqI9RFuf/W4zr39182rLkzE0IwwYUc/ocCMXstifr8iR
iZriNLiwIwfY2vi7jFqrYeYtLD6weUVxX2+exYLNjPksuR4r+FRP/gmMH5RJQF5UwApeW9S+1HN0
Ozou4NDvdm0BmIVSZZNIHlf+DErt6BbGpHu0hpV2o1ytSp/wklqTm2SZ8bqj28E9mRvpmKuOYBqv
AhPLF/OFbQBwpIbNFanvINaha2cOQ3aNOLyp6s0I+HTds631S0sdlcGcGrVOcW9Cf+l3AcK4u7Us
snDfI1T+WWVWE53EVrd/igDS6xBk+faslZABFIJoHSJRdHEa22FoEzeoSMPsstIhVK4d3P5bvM1T
mELPFIzzetswOVVZjw5ddVT15kCGwGd51WXpIgsgqimPrJdlGO0/15X+0298PtVxy/J716eTaJ1L
ioc8KYqvMttck8igVtNlqSDPYJYVO6qKhoZXKJp8WiS7fPpqcbd4aSaKqTtEjQcj7G2IAZJaOqva
154apiQqCuDO2chr1TLgH9BEHXhOMsuAhuU5jjn9i820T+gsxG9kEt47frXxHlIkfO20tn63UkqF
o5RQnyR0TbTxnsJGpvVgLyOKbhJd0z6z1JZEfO7EFGhZvpahIGcuiLHCpd48L90OCkJaCeS5r+gb
9NyPPGgc9C3OtjDCgcIkSljjveT4RWpRj8xYXl561o3fdP5LZo3Fj5HnXe/k5lePunI493t26vt1
jOsljcfJ5LRcroJwBqiT9z6bfRgEYcgKg7Q2eeo1fXPxV96uBEoUvJBLsHpY2Ee5dLa48wmryscH
2zBLIiqw69+N2/YkBjAmfal5at+qOZOfUWXVQxKUWfQWzRNfvt0KK7gqT7IxccIu+KzxRjBFAkZ5
wFhj6+zrag2ejK6DXyPKhPdm5KVL2mGEYbWqQY0H30JahWzTQITCoVku5dcxs8yMDuetaWXwhiTP
+AdUX3EoTEInxFrfVAuGQ0yJRYZSxYf1+2rs7Srn8Abn28pb9rND2vTbD5fxyksL9u4wMHmWIvtX
aBzrKpxv+yisNXf6kuuHIYpLpCiG9qm+qGhosg2iGm9RE3z1nLfVblUzwb2hnKr62ow5m90gq7BF
UhFVbOy+qlFf9YWxb313NeExHGsx3sSGtpzXLXOlt1tFIebva97G1zyEpf3hC1CWb4sYVnXSwow8
ka3nrMDvU2ckcPsMGG7PoE/atz9aqQBTKafINr+lhtuHLwSQA1eejpUqnU0lE4I+jy64HrEWaz4j
5UX5fbNJbvQoq679Xou/HKYWSJF+kEqb4qPw4cZxqtbuuuvIRPJv656MYUpZgAMRXjDiyOZBBNvS
bwhEPcfZubXv53BfUIfkpTdMrcLdBXXhiIfNTKa6jaZYyGwHdGHyT0f7tTg0rVeGD5WG0/5EZcnv
E8m2KLw90EMTnTH7WTHQQr5W1rQzSxsj8Y8jkJ9eOrpPO7XyW/hFtLHKIHvbwuMQTqp4HjCV+XVa
qqicXsymTPeMJKVxDvVQWfJpKhvIEkB1U5DmTjsMzHA8lEh4fVQAzmORu7QnJ3bo6+A74K5PWHSR
r8zeYPkht6ho+demK4BmDjcig2543vQ4xUjB8sDifMwETbrw4d5A8XuXt7et0vNyN4QqHDuS6qMq
LJN8ZfE9S08r635SHixvY+Obeez7WTo/nIHGnrtGZ7Wz29xtfonFVeViVxIFS7U1jDfRYhqgXRKy
Xpd83b4GhHTNzqrA5FnylFOf2sxd3gBzJ7lHKznfqGAromSo5MJ44mpuwxaRG+BQN0GElJYJ6Ddr
SpsBb3Sy2zIIYVwW1guLovdqOTY27tNdHy3OW26cXqV6mDz7pHKvNvuoM35/jn3qmS/2ouiRU1Dl
KKtcPnyeLxlwRo0h4J7xNlMkpgHPvldjTc7xiDio2m+akTwtGuH1l9JtsmJfxgjeOpuNHul4i5uj
awf93fKbwpy2wW+cvSctRvuNkLiHFZvj4nQ35dxkHld3KPlFxFywJtAlz4It88ZN0XPU3xd0kb+d
MnY/qXCbsjdhqeKt7nX2mHWtrGCZCPwlvGLQK/T6unw61uyUD7LzOLB9Jw/hmNt42vjVO5SQgc3t
jQhh+KN5JPIERLQ4RdoYlFw68lkmyC1j8458vZ7nPJye8Y+MLz63IJIloyiereciCOF0h+Ux6roB
8/tK8NUxH6CwsFr1fGALmp97uwwRJFlxlj1ZOmjeDeMSnC83hEhR87n1QeUi5xWiTPfDhCURLghN
cUh3gwRHQKdbeGcHUPe3kmH2KINilWnZG3RYga4a9jJiabiUygbxQOXa63j4P9Bs3K6S72sIzX+P
miXdSJlW+y+42fVv/AWcxf8gHz4CynSAGbAEo9/+CziL0YNzcsdBGGI1BR/4L+DMDv8Rgk8QjIfD
i9KXCBX/X1yycIJ/YI8BVeUvYQG7Gtf/F7JvbHD/ioVgVvP/mSLg+C4J9/wz/x1xicbM0iNklK/N
Oqfa1UP1IfIqhLDCo2ztvKDKEHFL4vzuBcxuECexP0TTw4LWpEh9JTY77eysrNOMD8G6401HyhjT
ZyAPM7AIWsTGqadbpoIqvljjgLMhWudhfA5XHO5n1+jstZjsdTgFyHfkXbxk9S9rMSh6QX3tOEFg
Ev1yXSi2hN6oB7lG3q+w5ICp5FC9FWHHYLsEeaLoOXv35pY1xJfNB66Ra5kjywXXf/mNzbh4g2mw
cd6MFiLK2H0VrV//LIa63XvInx90XRBuZtvj3rNWhi/v2lni6jJ/YFWSBXtUzFCzBYJEcnhXFFBA
C1hEhPfkrL261w37flqrLnuc1iy6aeLCP5rArARFdxTXmpJe9nIauEby2f3GcDnMuwh+4xNy/j12
MnsH0jYmctH2w5AtYZeEC9q7zjPtfpMle4I3qfXIhtMQ/qYkwWD+hPIEkja6H0JZfNitBZQT1k9+
39Jzl6/ZU5z1QOhCkWTrBgumLa6L52K2+Hu6Gcq9H8kvHfXvja4qnGyGjri+nC6DHXiUE69z4uax
fxZMi0fAoeo5cJeDWLo07zxWSddkbFSI4FOSTPxDh7DnBoE9okW3Ealxh+G5GpV9n0v7ruiq58Il
OGgkfCFOnbXIuMm1vGGuZGDv5Nx86hkqVoDhnmy3WWF6UbjeBYuAmnACTQJ2SQZSzr+NS9EO+vth
mNfLEPJtrfUV1un6mJgrCYXJBCN+xAHEQTxcFYgepGzfBhRU5bnhQEVMhlTBv8jaGRFtztvhKu/i
yI75eQMB2+y/k4sgcK1wO4S9fR7cLUSo7t612hAFV8XbbayCb75q3RsLxS2GpE2g2dXOcayd7E46
2CDbMmy+yW4sP41n4Ou2YWrONc3Jx9XdENN6uXohA8b6blrV71Qc5b+hilQ6kKhzbNvORxBnld9U
YPMACgdoaC0eCjcazgNz2y4XRl3araJepWluTdX0DAi2SsBUsOplCxcXQnJ0mZXT8yU0XHKRg/yo
9LdpH+gNqQWLz9M1X+W7EotzLMtMIZfcnp0iRmXBwcEm0OVbWkftZUIOf2MAD9LWsX8urleex8bN
vsuSvJMkg4MlhSWo0qXu1/uoXfM9ygxSucXs06ppHY2xmvsRKv7A6u/eSZvCW7K1zbcW28mOFXW4
MYXFmoOi0vvsMs+FohqWMyRgcaOQfh3scHiztZ2hDamiZEMMc5W6kcjuBi8ZzrX1Bsqoxt8elyOt
9nz1l8wSoFmx2vozBRpPjNfX8twcCIEpYX0bDWyeKbZ9sym+8ryQ9c9odWq8bPy1UbeaZ2cdd5C0
vFsrnbTSumqx8WmwTS1IFJxsJ7MWeAd6vTxLTd5DILP6dQnQa6rF9m6qVVTkMFXuBRKL4Hb96czV
R2H34YPaGKQa4Re7od/8LBnabnhZm9JshHErS1IDi1HCgk9rTmJpM3xv6EeW6WOwq3y+vmY+LSC6
C7uIsRnhbTpkvn2KSc/+VXlbhrwD4FGVXnAn57m20rK2XORwhbK/o+cO+4QFiilhj3TYvsUXwKnj
uIM3JFnDF/i4DgiJEjurse0uNqrLGRFeN92tV4y2s/oTU/uZDeFemKmmZnIqTywu+E4Yy6pie2FL
vSicBAE/49Yq5n0sww/vOgx6+aEPvUM5Ws6O7f9k1fm3zGkkhpz6x+iOK/SFQWmhUkvBAdb5cbCt
Q7NI/rs71Uivo5BA8OKHhWJZRP67QlqwZtbB1vOxm527yNGHtjSgrvh8MXl2ZXRz7cdsPFJ6G/dG
rt2xgyqSRh9xr5y3smc2a79FmtJMTZroHO+bDCOxNPeM63tEGbs4zjk2oGcRHECQAlIBOPcQMsMF
3kUxgTM1VkJ+d8uVQ8E5VVxAzMm3CzJ6LNgPCE4glS3viYONVCRhzzLh9kJPvDgFEvu2IkAUzc/2
6DYLTPrUu3unyR8Vvgu4ovZeuTgisvJHRSmGrvVRi1KnqrGck2/V3reagq1P4aDcvhTVYj/amks2
F/SpUM0QPON60DGtDNVzGIY5mPzC4Re6iAJMsJFHziF60AtaJj+uxX6sesC0LPT3/hh/IUBpSNzH
BWIwYrZe9rsPOEpQCAHf5iy+M1vhOV6XD7mW453MrQEdvHbPlcrlfbBiflWhi4vT7S5rFLc7XNXT
HkqIrb8k2HQDNAwW5SQkimFoZxu0u2tJWHzfheSkTyNa/EpEHRwKSohOhmoPa8YbPM6f0nR3Nj6l
MKqmD9O6vBF0abvGORE3rXmJuh++JdnEG1IDlcAkEGQIQGaV+DUSKuK/dpydB4bqw1KKb/Zqmbs6
DLcdopjHmfsw9un3WVsOEbjw13Kes3Sdw8u04XOSw6OVubdqcTgc5/oUTQSTRdpqXsmLwtu0zctp
VFV7p9ot/LXQJnpBm90e5SjJa0TiUhzcK6ywjJP9niNqheO3ksEtsmkfYvdJGiTzrIK9cxs0TbP3
VVG94bsS70tIIn+uahzMrFKJROz/B7Hx5RqNfh7V1O45+5Zd69tYdALvp5ydaJ9ZyC38xcJ9M4V1
e1zy6B01hb8Tofyx1Oj8y5JTD7bVg3mYoWs6TbXiAtfxgNGB3sxpPJDuQalXb14JAKCCS9f3FWaB
fvbhTM3A2efiTdDu7byY8lIP+jwv4t2mJANt2QTwOBzI9iMKc3AffdM4NGe7t80Ea9I4tjiK0nBS
OOKLVCLvLjPLd2NV3yc/pge5t3l++5uxDg4CCcqax9VXaXFVCCOCVCI6TLICOeMcd6dqnsM0ZzxN
4nnDeKTJ1x+VtT0PBfEJVc0A1m8kVY62+x7ZzZeP7eqgmjI6bX1/E4SU1y2Neg0QbKNwQz4HCYz+
XTb6gDTaLdLZY8s8RLnu73q51hf6Wu00NMuT4zA64Sj4hQJiTaDrzBmVyoofUu3EbH/Ph+i+LMne
V1LZ263Ow+FhCEmYq8bc3jMJQxVKERypq+s+MwdobWej1ni2rTGmWQuT2C9/aCn3jGqw1CJrBjdp
xXY1S42PHZ9YEheeIoZztV4cWFQqqTAwlMYx503M/Pe0KCNOdkVPO7SRV53kgMdxnLqw3xd8p1ZS
EyWE/Q/oaaeaJqfsO1cB1FHbuY8gxPVPT2T8QMdE9xLZ1N3og0mpZZXfsmA1D2NfG/fUtMosu74O
2rsBDPSntS75FQe0zyhMJ26jdT6DK/CgOdJHHCSiWwFpDj0CjXgXiso9YoFUBwbukPir8q0k7K1I
HNvYx2H27JvBzrw3dKAMOnUdJMXoq8NaNAOpFMWDyWHwQEQ/1mWyTxVuuvYhG0erT3HTRPOLvUai
PPajDDm0RbBcjNbDerTmsvtGF/h2M9m2ANa3143i+N3QteFwLNfO2J+rb4aTiAGR7uzRBh9tuui7
9IpmOcVFvTVwn6t+Bg3ghcFcZ/+aY5W/1K40M5Umq3/bh7kgds2bR0AYGlX0p0scSpCgV+XL33Ak
1Xu40NK9WFNTBHcdbaDtDWc16lmO8UKkooB+gCWBgEu2yBuvtoERHDmxNkvSuhd4pXVwwNaJMi6Q
9L22KxD79xqD6rLLUcuJ7+tQQs16iJ6rIVnhEiZe9iBAl5gNuLzMVPTOW4VZxTv1QVSInfZl6KdT
3g4/17UngzNsmkKnSAKz/Bxy7TgPs0dbXtLgu2wnlij2skSZoJz2hoz2nhc2A0eSle9/eJZsnpQj
9HzGXznPP9TcgJSyYHJNhyqoltt2wyqQxOFWqZlrVs+/2qlrEcPLySse8yZu+oub42Q5G41j5oTK
1U7MhhbqUs1VP92gESr2rm74vVzsgTDKCj9pNmapbgULTNkVf7Z2zs7uaFcfNahtCg42P0ox+udo
a4OHvInAyiZToJkkL64M8XfJGUcPqe54MaNV5A+rM9dPRRaldZjveCzPkS9MWuUmSEqqjtMqFM9t
Le6vvhenIqRdukN4UlBybjl091wbPSJ/ttgm12+EaPX7YFJqjwuSY4pym3Cw1fepKCgB8rr4W7XM
eKq76JcchuiEFvqlXV0CkkWo0ft19oMjVf5DWsGPmgzVRPfNs5nybt8g462kuhABhXVnWh7Qt6To
Lmysu+LGrvAqlcJ9GhwbOSm+W3uoX5ag7w9bsVZ7Eyt7Z3XeIyLMd43/ke1A7ohcsxKqe45ONf4Z
u+Da4fyyLPG3ZStf5bR5XqKmdQQ3KF/4qt9HlT/kHbSJEOpXTdrASLB7O/4ure7UBNutMY1/msvh
PSj5AtZ414wm9fIQLeRCjGSvzqXqrwy2eHFa67sarEM+2/dTjI15bNqLjJc/mDSDpM/i7psjhh8g
maDYFi223vK9MurOVs6KxVeQW9rPd6scbmToPIwrwRKdNX5RtgBtW10quW63iMuZQmeG+G5FbeMw
GKv50XT1G2K+n2zly8mt5DlQ7rYLAzYjXsPA6o/XS7AtTo36IjInCQL5gG79LnPdPbqNA4cv4VFW
8LMezU2Ovg5HOd5jM3gHIcujYc3I6uhj3Pg8/O0cOe77FoPrz0vxvuXDupNLcd6MfK+j8jeCSufG
ttqf4B5nAFecRM2YNqRS7qGjXtaMXMWJ8JzJ+g/2zmtJcuRatr/CH0AbREC9JpCysrSuF1j1VBUQ
0IiA/vq7coZ2zpBm55rxnTZ84kx3Z1dC7PDtvtz/xM1cxsjOGfQHOe1GE7Lg4jTsJSZ+YP2Nj3Ed
SdFeP3vB5SjrnM+NTXbClHocZlZ4HbF4POlO3Gg+sn3Z6uj63TIdKpA5sIJxLL+UNCiWzKjU5YEe
2VZ+NZfmOfANZEkrJ5FETn9TWSPbIecB0M5zXbj3Oh/3neuqe8nGmdQkP+XAO/qhPAIFOdAWjPUC
/0IrfMwt5WNr6ENPZpC+vT1ry0eT0Z02o5u8mF/mbkqey6HaljKJfXu9ccLi2QH8R3b3lI3mkYjl
Xq7q4BPVV6ojEssqcfbLLfvxem/a09XYJweVLKcAi3ymi2fijbiEy60l0mMd1o920GqkmvJkKRlb
o5Dn0LROfUtTM2qso43npBnqCBva9yy02GI7cfam6E/JUm9TO3xwlkQfsoUbnPc8fnsE3s4qwCuj
TJSLugtWI7gdve4W/eSIVPOWa/mVMBiuvKLjgKDmDf2Mw9mcYDTwFn/HN+lcha1dH0zbjxWEqId8
rK04zxYabZUR3rGMojcgp86rNbW35RxFRspyIuHAPpfTTJo26at7dGYbmaC9korXr+pxCrESvGWH
/Uh2mpyCsck9fR3I5MktXBhLYfgwpBl6BeCoDUn/aLY69I0Qk7QT+ag7p7UVJ8tP2eEVW1H0xgFh
B5RQaW9t4T72K9etaCPebWncGd3V2gVihx+i2iN33CfOcELU4vSNMnkAwsDJ0EDOHg9uXdX7zvR3
9lQlUI7d3/jU37QRnvyihUkacKNI9oWioEArdyJlhscu5XFVaLppPf9E9GMbVCFDTXvMg3CbBuVB
zKZxbagbXMvnaupIeyyc6S6rTGEFBDnCqBbJVy27jdkGwKwoRAMSGOcJGx2VtnHYpa+6cbhi9V7z
ym44M9LRe8fzesPSKJ7cPPZ75vjKd4xrUqgPSRLuytrbLv0D6cWj6oJn017jca0esHRjrlXHwea0
VjOjW4ykdrHDtjjgg8eL6zdOyLbbFZzN12nHEbxhhug+g2zdpkv6pCaO4rLMvZ2VGuzDDNaY2uxI
VdjfdUXXgbX+4AOIcB5JUq30l9gm7aaef7GSzeOT9Mfr1OKja7K6Tuk9ZOT4NkEebGFwoAWafUdK
t/sidcQ2f/rAAHRdTsmut+bYK9dX1ZbvVsj6NmG/rloPQQba1mBMd0HqbGu3v1rq7npi5vCHihS6
eJnxYm8KS77mVXE7WiAkBn1Vd+JG5oZ/7VY8O9wEEUMVuJT9JN16i/u+KHFbuOqmXux5Y9G2yxOf
liHVW0cGiRfS7Tti+hgzm3d0tOPsVftkkORKk5SYdDKdoR6w3vKQeEFLsAce7Oc0aeK+Slmn89ts
vGK+ztfB32AOeAzMiqykCGPCezs96WVjSbOKCsc99W5t7Sw7dXBAVZ+lBWnHHfVmmEHZHq0sR1K1
xLuYGSi7Nr3QzZC2ST9T+za26tRWgh9LVmcRst7vga8gBqnr7ydPH5gH3wttmJGVqS3+iQQSRE1y
U4f3VV4+18kQTm8hxyhGWQn2bO0xg2HEwVNVySahz5p9JV/mIahSozQfK51VJctPjGXLYES+VOwC
h8sefIdjxm5ju2V5vJtwwD/oLFicnWRX21zhfS+yfcme8nmtMDbyfQCC2YrJs56IaWZVJEVpZGwe
Xf9ntfyRVydPWM2Ra0q+Gj+Zxl1R9O4PwBr/oVnH6aEj+UI6OsTSRMWga/gbHWB/2KSlGFA2W2PV
W490y/vkpFYRtZBEGk5SQc2brpqKG0n7zrMfjvYzk3MoIqxWOovsJVveZr9dODimiVHu/GrIONVD
esj4jIF8tufLElMnWF4I+k6+FxGSWJND0XV8jeGc11wRrXBVt6+z1dfHPGw8OkjY9M7bAcs7Qn4d
GPt5aaoPOxf9/cSW8NaaizQDWMXM+1+HOgCny7LNIWv5/1m2DWqov+TfAUuXX/DXrs0xf4FK4n+X
7ZgNNJNN1l+7Njv8ZQLjJdDpwvLwMBj/767N/sVOil9hWjYMe/PvuU0M7DjdWVDBXRL8AxnpP9m1
QXX/Fxsw5T0AjnErYTy2+dOsP1t+/mZuztUgcb20LwshunuOZNsqZOTCvmqeMG0wCJTilHl9TnKO
fMX07gT7qukjx553Azkdz30cnUd2Buwqirhn9cwVvuAR5RcgRwbGQ78+AhjameoSyLrq+uTcDOOw
8ebUenXSk2M/WMZn2XsHm0SOo6hyGobReGmsr3a0YsbQzj7UvhO5+rfRKVx+VUHbqChj3yIgBc6k
37FMZvnSbwmgRtirYugy34mqwahMRKY1EdDAafJ4SHIOioyrXXqbl064FXo4lpewduVGXn4zB+rB
XR+kIw2krvQxQ9ROx+nUjcaJwumNYYQMCgiBFkTHTdX3cTcgb5g4LhFgTMTrcZ+o7mD0w17ZVezr
cp+55lWni00yfoz+qLB06hUby2UvlX41VcBcnl+jJTWozTUxtYTXR4oFobxsCwC5n/TI59ekWzM3
suo0ziYGYjpkM8PYTRcRV5eRaS/bqf/BNRIHxHkuVcgrGrJ6DsIvDCZoqJdpYQ0fOAHe9FaHiIer
da85deXFcF243vM6e97BsXjiz2aQ7jgUce5zYVFLQqbZd6YnpgzEBBceDo6SF4yzu44plzTBIcCA
v7EWMvmG7XfXppQtPUDpyajOtvhEOH7zPI7x6Gbv+JxJIcS8LqewQXsrnK3T9iVmE/t3Mqz1vjTl
cOU5Qt8Ma0Owy30ZYBPwFEcL5Ut21aZzSbOnrvnUTR6Nr8kLLTOxJV2bDNArcPB9o6ebahgRUoWv
T4u73oU9fZUyuKobxEEjPJYpRsYSc+wsZksSY3KunVFs0UN3YhLxbM3bbO2uGmvgyDJ8d+TGorVR
J3icWxOeCwG3uMvUj5WzsQmqvaDkl5f2Dvbp5ZnMZGAg7lCSMGycJLj24DZMmB66lqE/KUQZFWgl
BgGPSsBhod5ub42Ym5aOpVpw8AeAW9MU5UZLrmKKEUQ22WDEUwDXoLgfwsrjfbRsZiw5QbDsjTZg
WpW3iZ9v/WLcVaN1b6M7mtTcy4mU0mRHqOuxwWgsnKOJRxOjCOsQCKK+caLxI8qduDTkrtZ/6IZE
2TYzXxLO57aYj0tSbhuRhHdWqOsjyQVmCQgOi3HVQqQfcqbO4ePiKPXqe1BSRzvDm1ib24XzObIC
ZLY6Ww6zOT0MMyVZa3MrWoJS+IscIC0box7QpM2HqXlNpHEiL4Ze5nKuHuMQtWxnzjc55EHkKuKB
5pXO5y0EEGN9leabzbm7bJPufqqKuG0yYCvDBJTkXM/H3n0oNG+6qhLDrh/urZyx1Kx2dn+6hDGH
Lj+u+r7h5pcjlRZgrs4QFg8yW9hT39pjupVoCAM7NNY3GGfw2mNSySbCssmM+VeSeWTPRU796GBV
bAvjrinevcz+SVJmVpFtBnisCbt9l7shWGuuqt+1P0U+iJ3WYTXGImmZf/c4V3EBbSuKCTYw9TAy
cXyznysWIB23ectyjxKuaF6/E+OnLprNyDazdR+gYuz7/J7eSh4RN6Mrw6vVsd5cWXJp19Fopb+t
pQDUoJ8bj+RNR3CeGfvMXm6D9I37AUthVuGgzU6BmO4oMeJMgiuvx9hoZOR9/Cw/jEKQFJjw8zrm
vMsSHoBrwsjIsvwyJhb3/foaBp8hA/wERYkM4Y7Q/JbrjjOLybm5axI+vCBtZ3RFEvnV+OOr9bQG
xnmdH6HaZT3gMxHcE3Z40j1EilS9X47SWQqhxWJ73VS1dyzZq5LpgO53DiwlYpuMq3Jlf9O7a4eZ
WZa/tZvdGTZOdD/s7lhPfIzctcxx9yZHY3zE5rvmXaNYZH2wScop8wutc1robTfiSHeAhWHPvVTS
ZLdV5d7bWJ1qcMcLfzF5pfLiRiXV8hHmZmRy8E0qfT2tYGUw7u1a9uY3TdOS3G6m/FTYww76iXno
hDVsgR8W4PX1Q1dlMHkVe4De9MsjzWoXTo0e3bPTZvOrp6TesyRWz05tRQ7qKe0Dhv4ep9B+hQBV
HNTMWmv0NHGpxi7eVM2aHG/tKaEpIU5rwulJKbaj1slegyDc8BfciWY8iC74o2qt9ArqTHr0AhLy
+RRKNLVhOMEAHJ4Tl8w/4yExKxwHUSPBF8oetnA2BkQ9arhZSMJYVV44UkSuxcs/9Kd73Crckdl1
N1vPiZFsQ9dkpdGkfr0JrJdw4WenxIPG5b1nXL8b12A6gm+OWYu8Er9I6g2CV7ube7bj7Q/uFsyE
jVn/trrWP6WYyNZN4A0Es5OQfSkX1ropGrz9G8jOz7abIKUOV4vIDnO4vvZKIVTNf8ge0xp/A7Gz
5Rwtrndkm3y0+kDGmjTThtNcjAtuK3gpRY5LVN7rS7lLqZhGAnw16+mtce3X1m63aUHTVFOPx6zq
7qpW7YxGvyp/2mdKZTH0NcBGlgnMqe4OTYohGpsN737tr5fXy6Y1sZ97bke2XRhgAjnVZTkOXymN
/rCaKe7w4aqfvQDgVKiuyrbWsdn0VKMRRN0tSzLHnaudrTUYmhVvGXJakL2k/Fx4ur/vDaeNKzSc
WzaCyborZIZ6afbJ8FSLJtsKLPcfnugyl6esUlbUZmJpNtpDy2mYGlqOgrDAFh7arfSn2G0XP/KG
1r6rE8FAJHN9XU+Fv1diEQTaQUlc/H3DS9J6IjvCpmqhUzjkpTWdRJeVnCMPhZZIuVNNBL8jyWOX
qV/yCA1gQNSSkhdEpQYVxGiZKH0yg+Ul2Vidio77CJHZ8K+4q/VtEQb+u1gIcYe66s+isuaBR5h2
P2qTbDWuD6zDkFLYd3XG8NZwMWyJquOgyvAfpbshbMleK96vJ1Ji5VkMwmdWLPojz0R3K0bqGYo1
c4Ao4VYJCNTsK6NYr3onJXUOsiLqLTwcFLIgsYg/VPhU+NOVy3jxAndjOfZiQnwuWF82meecnTmZ
Hg2dze+CT3/jZbyQJsLhcZhDFw209u4bIHbXoZ6bez5KcpT5he+RjHGVY3+vc/VSLFbIIQ4fmlsN
+Bz4AOsfA9v3fWn5xzbBZRxWQXLHy5iTfeZoQqNOwjxoXhWtY9wMVlP/JhRRv2R+05xdEJLceoSD
hiXgz6vXJUUabYkS4VHDIpM9E6skz992+5BiHIxn28IAK5w7Pj3qbtCdTJBXseEWz2mpAI4YyT5M
Uo9b0kijXG21m1vAk9bmhHFYbhW960/GWjSflR26L1LoZNs0xXTQJpMyXD9AWsOS7Owl8J79OgT1
MDX2AV6fFXXdZIBhqZitlsDIdmGR3oe55W5WiEfX2JaHq8YZ8wdRen+gF5xU3b9OtPTI4H7Fo5al
T12zAkpMxuIaV+yRkpyGEc7yDzDojyClsluI8Eh8E7pRANKj49R/MdtlZzGLJ6MnkLOa3bWRTByA
kgASq5ugakv53bF3j2rwsBvIEmcbhL0C3SAuAwmz4QGHbHJscUOfZcrAXso/UsnOhAT/mzX4L/lo
upHC2Drm7l2CM+3kjeKcFz8l32W8lBKPku7vzJw3cZJLMNzSKLY59nnXsF9rd2a0zdMcdCyhcxp3
OI+ED2WQRjwGr9BR2B84073nmq/12N/1+NpOPdXcEbv3TWrV9j7sMIyP4r25nFtsDimpX5wsu1Mb
iSnM86bievRQCpGOOTCFYp7jDN4MhspToH0ML0XAUKwsoOdGtWyqeXB3xJheUjmr64oU8rHvszC/
80PdxivX7XfuZl3sZElyVGxMtxNKO6uMpWZN5TbdkZesS+6RbciOm15fF+Uw3BRS5vthrPJmU3VN
wZ1RXRSsro5T5UPrbcqLW7hLkay8bBzxo0FHrOhL4ByFHnRe1p76msbU6mucZmOKyrYx44rrO55U
k/3WfcdP28lObNW1PvcjzoQVp8hAMEodWgPOy64tTFdeeXreiPXgEiPCqb0W284Y995ifYNQ2auh
81meNUApLe+dQ/FlZTB/EmFnaYKT8/hf+/Jfisolkf9/Kyr77N+8y5f//C89xfplhZheqJ9C/iCB
bqKa/KWnGM4v4o2Aa+i7IKftmxei/T9T/wABqPEIsC2bpsfG52+hf/HrQpa2TdqR+N2EQ4faf2Bd
5lr9VzmFrD87dbgCvgmRC23n3zjtbtGOGKg+wYwG+IJbk/nRazxgvBaqAiE3TieVxkzNzmBuExhJ
5kikIOyw2C0Lj78qc2jN6Ds/p/iiNZ13uzDy/KCySnQna1U8jHIsrQ1P9a7omfhk49wlVeeOJ22s
IeewKh+QKh3gNvXluDQX5yVdOjIDXVGMVzhtShlD/O1jmTUNddVhy+/m1CCmj6WHUHlyUheDFP9P
/2TgE78HHef0se7Nb5uVa3o2FvxAMEJmNivh3HevRQ6HagMU3O+vbCihxWHNW+1+kgxczBuAsXZ7
gIDCVtsjqMem3XIGenhsa0TgN7FLhTnG32OTS+3QwcYPJmZ54OMvupigjmoQ2Z5lRTnGfqjEvvXH
EXrYesm3dGWt9CHXWQ2aoyxbmztzYANip6N3niWkIjTuxP0GL2NcQSbz7A1FItA5nDDvJhpHVveZ
dB823xUf06nxOqg1AQ675uAW3WwyVGTdx+rJ6tPM2aUzKnTeHsU25DyaLtVDuE4rz1LeJAY+FME2
L7fyb8GTCl8dXejXrRlU977fDviyVxN3njTxeJznld5yBscl+R6w2hgRdF7j2Uh6/CyyDLCohZOp
uG7s0nf3WUPYPDJDQEqGZxUW3j9aTraMYP1vkTMQRG2T+4+mBS0L4qidGPCi59qLYDGOl+Q7CYvD
uIQ+rJyKUd8VugbNnVJUhFEWo/HK99KTeDKK92VFMG59Ixs3ndObxqaTixONxjyTyTIzTtkVAeIG
5Sccd7Vh8X6F3rnEaDViiGVRG7c2tn0DwKFk02pxZV1NRSptzJKZzI4sSsnueyNe9IsHgZ8euX7D
3nRDA6zY63VhRCvYBwnFfcjuVqTE3w5vYg0Q2PK/4VIAjl1cu/9NkLKGnOQNeouilsFdx+5cbOes
m65avTa/K7/JnW1fS1KvgDN9JBZXfg9e693gyUhLDFvV3EZ2JeY1htqqyNyrtPoyeh8xnpAXW3VZ
VjPnBBT4Zz8RxUzsbETAT4qgb67cprdeS9cvbxrhoFf1WHJRV9KarAGe8+KxVRowqYQh1O6dIbny
RmRMZ2oKeOzkeN/MPEXFCnpvAUeQtyDWpl45P6apGZUDk/jOplgF9rOZ2C2t6thVsv1kSvUlwxFN
TYYKYpSmF53mxaLvcSMkmgOS5cHsUiYDHf4wOweltVZ8odKExETGbjX3qUNy7TjJIgGiySmdryTF
jBaHBdMb2uGoHtcG6j9nLW0HwC4F+4au99B8BRgfVq+h/CrzGlVOiWIC19O3wUXZgjWtugaqwTQm
CDpiqi+SSIK7CODAV+ITh3/EMj39+Lyef/ASax9GldFwAAkFcYaBFo83Vlj+G7nxsYlUYQUvSqrR
3U6cmz8EeIY7r1HkbdfJyn9klttyl6x2+Ll4fZ3h/KmzAWuOwDGfJuk3ruF2fkg47rQbj0uyjAzH
rU5VZ67rFqu1wZmEr+VoQ25goa3aBUKaGxofKyzi+zagPeAlrQA1qQUIbwwC1SN0SEaW6ETisUeG
DuZEfR9mjOrhjIpEA52nHuhX8Zb3ckyK7oR84h95aiSIPI0/epzgGwcmETvzV5CEQXnjIPv5FJYk
wQ9LYP5y9dC74LH71bm2QCaN+6CQ4W/LnoJ6l3oZofJQTerWasOUeSrM612StYgkfD4HOKKT8Uyr
+cOozmyQo1Dsenb3bBVZ+q4o0qnb46wthnkhHw+EZT7gYmqnGBiY9+Q2cwK5qUcpB7k/BREnHPVQ
G+VCpE517rrNOwOsKFs8cd/m4Gg3IxIs0e2eHTk2fl37sQxMH75MXdrcLxPw4Aj/Zv+UB34Bc8LT
BRYPbHI3pYtr5PK9N+fBA7XMpVR1X7wMfIh5lptW/LRy9FM3VbDnbR406861BEmB1uOhtulbdvn0
/6jMi0OjSbijHQkhsrR07r/ZgdHxlPSFQTFCBfXxmHJ9Yt5vsc5TRojDMyo6n/0yxF/xgruRkz/k
Obu4msQyvvr2TJ8q5owy2BWW9SfMEGiaB6CmIdRic7udR3rGrZe5qHJUNby17qYHXbDeA6bLTU5d
vLzjkrKE1xXWMra6kNMKoyy4nxkJdqLTwDHTETWq47HswFv/yCkwIHOPt/Y+7aflZw6KioUzQoSX
oBt01QfZJvtg4fIYbmrLsIq32YRx/FRanMG4Kihkjzk/DMu2SQPnu2tnl9iO6+2lN+f3Hi5GsQkm
l+Gae+1cvdbAilqwB9aAALzwUHG4JORZ8czFOlB2BG6TPkjCTWPBS0hAejIo5xMkNtvBYboZGLPC
Y6DzBEdonWSvnFAQ5cgIY5E3Pnwsa3eqhxdy6PJSPSZZ1xpno7UujzyoB28gEee1iZYxpaw+thI9
TD855OT30OncL5bd4LKnTnjnFJaNeYlEwuMcwPT9d495KaL5syeGifj/nrqj7PPr70vMy/z8z8Cg
c4kFQhx2XTc0GZb/NzDo/BK+xyxOEh873d9Gbpt/45oX0Jbg33rkR/8nLuj/EoIhmRSdHXrM8oH3
H43c/9ZF5tuXj0XYhN805J/gz3//tw0maBbA35Z3GigSBuQHVryaOHtmYXsMEiTXoLArA9tw0FfF
kxM2Gf2/l0wwLAJU+qQr8JwWa/gUWqkrDkQHWm8nK5okrtaBoO1VU+fdg+2vmFOB0obhLhcd6gCR
BNoJwQhUst1pVdu4aq0h7CO4EAiknNRz6cRpm7roAbjCl2JBXcOk4OYK7N7RnQqMGTlBQ9K0nolM
K9NE2FHJXI/QBkuJHHJT32WyhXwBpwM+iTD3WuL82wO7qhly2e0Nol4IfWEetSpuuZtZGbV5AwPN
omuGT2WeKRMu3taxCatDUfaW9xbASv1M+3aN6Vzh+GF2tY2DHrwMHZlho25a3hCxKpPngd0NXqIq
oWkBFXF1LeMVP6p38Y0uOOSGalU3KPON8aaUl5BWoKP5Ia9IHdEf6uBBAgPbD115Nhu/cnkNpJVz
W6ssyB5MY8E8tMkTq26/Zunm3x0gCtSwYCzEHBMUEuljmoVsclxDiRqwhGqW3YJqF7XOPH2hvFoO
ZlbV/M46f/nBDyY6CA0DgOIt7h7vVvDCPuikzQlwOEkld1q7w3VQ1Wt+C2GHGcXQtn3baZngN/Iy
SPJ5WlvLc9CY0zcHlKK9LwE7EsziIQxmykanfupkiAIF5TU2kbIOphjlfb1OxWFaWFXyVoVppXON
tSSxM+dxmSpt8mT1RQV2HJToJYFNTQVeEOhsVXiN/zqkuqeeYNDARqttDfYjK+cK+3SacdBF+wqn
YcRdzysnWnq7W6wNAXTFwiFc25BNHVmyfu1jnz54fr4pByd6XUTpb6Ea28FVn06ZFTvCmZdjajm+
3rbN5BlXg/Sqco/TJMCZ23vDaZ3zPDtRodHRDpAAJIs1JBiFe8sfyoOveEEddTO5LwRiIBWgfsT0
P+v92Icm+i26/bg1W689Lzjzb4yKDR72e9z52GCrm4GqCYoAk9UghYMneDdyFntcFKjTbeMu6jBb
zXifYuS6hQfgxnaxzMZNQAnQ/dTUlh/N2q4vFWFl+mIZRn3gtEm4Kau5JbZ6qYCTj0PLwYYyiUe7
wXBEsQUJqrazxf1s++1nWqfee8KlRZcfOA9GOKrDMYgyChIFrFNj2axl47S0itZouAFROsRQJ8Sa
KHVRGOd8KPpXL3Gzp3nB+RUUl/qhkSpLjbRsZ0Qkn/sB+XH+yihnSVY2/z0m4YpjVG9wN01QFKaO
bkmeCsIZtvDcO066c+6g6FKIhMDG9Un+vghL1DtVz4G1d8yun9nKWlO6ftiWrUn0ZFqY/SMsidGK
eo6fHmfA1OCNuU1mxRHuWLCvHZqfVk0op7AjioSFXgzXCdHXnOscRfnSrTKqeluH/aRxLxLBC6sr
nHqdxdzvdXPVYfuYe7Ejbmjid5+dSewo1arDMpp9fvjg38ziKUlZ3VjXzqTdaXqpkgxHFhKpImS+
cdusNPey1obNAq8VKVDb0ea4oX1y1M8NxBnyK7UNBuVThKmuXyDK1N77WoqmeApsyhh2gzU06jos
eqmuvUSvEgJKpiwabqahHu5UNoMTyaEo0z5QTBXZR4t1VaJc73PALnBhvXT+gdyz2CPwE+ltzIpm
D7ZdwMUMqBPsv6F44NgfS4Na9XoGvVgSzfOqHMfhzHNhYbNYbGx+o+vV7dQpKLzgIas7YDYjKAsl
HULZcxAMxj4czPoAplC/c2q0o0rZIXtuZx3icUJfB6ALCRlXsLWfq7B8yRYXglS/1KzqGzPEGo0v
3+lTn3WIL474to1bjqxTNCmbNIxXe3vgUiBLWibQDa087se4IPn2U5XF1TCtEBs06MBsbM4hj3Nj
M3fr8kQNK4ibsHT7LSsHB8J4RdCKOJC9tyF1XxBGdrgT5Mr30ma95hYV4SbwNU1aDad2MH88YVhP
fuv4oGTB/W3YKTnHMGvrl3LJveqKRIS7p1fqN4GFTn1kKU/i00AkrftiXNTNdSsbiCZF7vOFQyAg
T2qPnKKKhpftu6w8LHwxTu06pQO9Esn1rICLfxVS55+u58Fq8uahSM+scOkeSfLcSGJuEDt2Ji6Z
jU5tf4w4DHFaEeBY70HSt3sJkm3ZNFSWUbG2ziYdKIIcsh349bKTnDfZ2ZppcF3KVdcx2VUc73R0
7HNbEy9S2CvnNER062jNvWPZLNatUw9miGOxyEPs9YR7SCAsgbMzqqYiOIlPZw3Hbl86bfDhAg6O
u0lwdje5O+/BGPt0aBXeQ69W3410EaYXJ0Q9/y4Nh22MU7SfKNhQUAYWmbvEmJZ2i9W+wGNF4V6E
PNZ/Ql/mu6fOhtfMJmdru/6hMzg6NwmYbH+3VMjde7o/lit8sfa5al3X3+QpOUZA39nPsop02esV
6ezygBxo6PuvcP3PEZrR9/8eoR++2+E3K55/ND//6LPvf0Rcq82/zNT88n8K2cEvT0C3+Lsk/ZeQ
fRGrBbpq6ASO7SBTANr4p47t/PKZliGFknvCrIcd93+GasP9hRvQhucZOGA6AHr+J0O17/8bHdQM
LgZEZmssgQzpnnPRuf82VGM1tjwiWDvyT3PspM2SXtM3R8aXh0lXn0dlkI3DSQ6NimLXDAw62/C3
7ALWjLw/Ya7hYAB2XUFo5pDYLsDXdAXSzFat8Zp4yJcljIAxV49LxbEDENgFG1voRb7A5QAmW0JX
5PAK47aKnQtvtnYv6FmKDwgp+8yTkN384bp3aFZjeecQ6hvYGDh7/09+Ldl41M7cX0G3z2E6v3TS
D6vjMNIg9hr4qltO1kLqOR6NJvViKh3EwbYaXHejO3syaima44G/quRDsGhq44k4DIpli0C0WVfV
IGfSWzNuZrdieZfVrrwO0RdrqHwDjqCV9a2xGTmUIEPa/ofJW48AguOyxAeXGr6sMpdvHd7SZQf7
tL8pgrrFChWW1k+D9QLbj68aIqyi8Y7TPBFdw+FcElGyKFpyWuCHkdOmLF5XAbOcgAj8kI1sZEJN
xhq0T2yYleKvJBdBZrYzgo3oi/VxkpJRoa7dhIAEKhTFcPxlYssqDW9LycUACbwdFG9sp//QcqRk
KvRq/47pHhP74NkyJjQKyo0IddhiLwJ4GgmzFcZGYnT7VKFSD42XSmwBsvfQ78oJWdFffedcOzge
9uY6piIaLMmj28qCYY6cmpDU7rIKIFgBUgIkXeDl+cOsRpbYa9VN8sCGYNRH3OCYOfSQ0x2Aal9k
25QaNcTbusR2VIXkT8GPkS4BW6AL+i6U4aKMjthM9mzvxbJ1037FfOdKsz8XZTj0Z+nReLbLPA8g
lOUpEzILGlN30gWvnK70jfx3AGSTEi8+RxcPRthS9W15nXUJxsAbSHOny2N6utMgqjt0YKJUTFBR
5TjmcF5yKFURx7Yu3MCO43HetWpWB6OaOM74Y15Ym7EdodUyTHWp8dQwmru71GqL8uKz0/lJFZPx
KiuGwB21Di5uUyh4ktW9Y/kPcgA3+OyWNoDTue2X6b2CqNRG7Et6+YTbfcqvizrRp3nyx+qKrJ49
3qRzGU63xI77CSMSRl9aL6jg4HotnOTt/7F3JstxI2m2fpW23qPMMQOLuwnEQFJkiJM4aAMTKRKT
A3A44Jja7rvfD8zu6sqy6rpW+85FLqRMMRSBAH4//znfGZy48j553RZYErgs9r7nAvKPPbTFgt2M
06o7fxopDcrEgviaM4UUh3lBTtpTBzAUl3YZEdNj9cpnQ3iuk2df12H0nXUNcey8mS0KOdaMdgwL
95J9ws/ofwKKHqa9V2GYOsDdQqgVFUFshqtatseOaCPTg8+YczGzmGD55Mq8TSLgXvomSzkwJhIu
QX12Zvz4tHnag/O7RZtUu1qkZriNcYnyXCVsmx/9DukdFtgCu74TEvQhZZZiuGwtGNoAWbbfBaZZ
FRcwvLv6hjm0Ly9YyfRk92zuPNtZReaXfQ9U5EKyY/DB2cIPvWLwGqNTs6qJsGLvw+YODWVrUCds
0DO+m3MSa3tv1nQoycJ78DhSbNQ/b/bRXpfoyYsrXg6fPv8Tud7oKp2pzmHRTcln5YT6s1tS/3Op
ZlwbTb+0zzg6+ekkrfkF1jY0ys0C9i9fsVp74LxTfKddIfhdTIPcbnImCz4Jr4sPXRpJefTQAVja
DBxfOU+G53xcxW+yBW13US8VvOQpLSGIt1NYfOAdCM/VwvsKjtK0z6w29OfAaiu96D1Pf3Ji8xHu
bGL/VdeWPibs3uPLmkuwzXYPP9in+el3+tU5JX1yHNyMBEdxk0LiB9zjo56qTfebwHvv8jYAbsr3
d6u2mzeeU+GvCtnFpaLh0jFbTlAWvi4udQSC77g26fw0CS/vru26qB4Vfr7qNPl6si5HXcxtwgPD
UgTKPPfFR/d2rYvMaX03JLBsWyXKvkGGXio82EMzmzUh6TyIJBf1+KO2UVLpgoGzHEBkux/JMOtd
OotsoizTiMc89/3LIHXIelNDlsYkmPv0ZsSN+5vyiIk4tB1QuaohdMBLSUvQ0KlnACi1rhyuHYya
TWLHS90cyeG3ZzMZh4JUf3EfOSeRhRrZ1cUcljx0Iq+pNaMdC+DEuPVyp53I43xTxAb6W8d+KmmW
2Q339uy6zbcu3XqL5Sycx44fX3G0afz8uJrF+caqEHhxE8Q4zcFh4Y0QVr0+os32d5Gcg+fS4kiw
c2ONK48yPFBQ7pi/VA1UkUOn5+ynw72cz5uBHUjE1AVETqlEJV7qDvIRlmB1TQluVB6pgyVo60YZ
9u/Jbkj3ptW5W7rmWQ319EwS2cF1McdozZ5T35qg6zP4sbHN46YzaXgYtxrcg1Po+oc9dCXAcLty
ecZE1P7uq9TKLymXaTuEgIWeDi/xxq30AVc6mdFRORQ4gIf17T2LNCdIOscNf9Nk2IrjjLP3bgyb
/pHeC9KIW9ZqM5uosua0M0XfGQIGfSH6nFQDfj8ebyoibESai/6HxHZMeDbztmgBD8Xux0nbt8pE
LgBq7DU8mF0XoZFzAZ4RVbdpyXUV4hEf7MJ+Zkem32WzfZSe9orbwEOyO2UDiwOoMwVOMdcTb/Br
ih+yiOGbNVHRoYJBYadgOl4deitjuz23kgrnqe+wWimnqjESY6v7GRUifluNLx+drPW/wbh0n2AG
m2rvzbL9TS94jZ4uC7o7KQZ0ORzxB1MuG0vOjlL73jPY4bID6Us8lBWkbV+0WmgrMZHT11Q78uDA
3zD27wWHOvYBcwtxWjSKugEJ4du7oLSsWw5D4FEVGIphfrAKVvVwPGtIwZZXjredg9P4wPWUffi+
yZYruYz5K7hQoncWvWfwMJikGASXBR+nPwScXIzYoFQj65Zdri3vdphmKp9DqIpAJnAbkxVzZ1wY
hGBLvLSZhCqG0MuaduVhdEXU1kKMmtQa7W3RVgdcp6l3QSlseduqgapn2fGVTcT2OP3qQIXPGDTT
a4Er4ZspHVDsGorvnOh1KaOTZjtBlREr5/kICI1KXjfNuvDoa+kQYKUD+cbKGkpCKZqZ7r24IdW7
VFV6W6PeIL02IOzpMCTJyhRSYEznWQst0srcTy3yud4LurBqLsySlzNnFtF5z5q+N4wFlEdVw3IT
K8KGUMxcjJooLOiMkDHcOunGtZHHXpF62+XEr0m36Kn5VUjT1ZeecaduD1s2mnZgvsKf8EK8p7It
SRxAeG1Aw/GOmv1GvDzEedPKTX+rpqQfenQMDYLio0TygpRiTJrIoFjuW1/2766MgcYt7Ty+hG3P
44PmOEznS1xA8WNoZk4tsNB2O/pDS7p8+6C+1b1VvEde7b/aUYnfoGdm8PYVN1jm7EyU6jAjvdHH
WnSe861l1rzL6hooJzQUJFTDEdlLpNsFd1mfh68O7AaGLhHkv0XOCmHfleP6A15J+2MFZOftkYjQ
hmmEFP5OpFohNqBzHhiieAjFY1uh6UjWZ7tyMS7rc3yibOaA0yDN47Hl2UZK4ICvpL7PDI+1XSbE
CGE/FNV5jl0Q3Z3IQYDoIKe2N1pqBvo0y7x3tnHEWOntHl+Gjhaz3VLa6p3df0q7MKVb2U4PTrse
NA84uBGWIQ7Qd1FE+HJWdZOkeuGOFvnCem69IcXp6ff5m47r8efCavGWloVqvfODvh53aNMTiRFi
39Ye5cIwrgP+uFtiio/YSjbEMSibBZ+EPyq9BttBU5JjAnHV+0jxp7RhpcBbu2qzpykju8NK7wPd
x/VWJvY0le+A68VH7izQmYEGBZDQ12y+pjua+0pfwXTdpYs73QxR4Mhj4Fb9Qwkc9p2eDw4l5Eum
p0Bp8zzbZffmjLNFjJun81NrtNMlgpTZQ99KmFtxw6Ni53YjdWdrw4HIKrl0EsOgeudB7D0voRu9
1lUw9/h7HNs/OUM0voascgBNt7QV7Vcrwx00dgwuXbeynUDPyt9wySClg/OGe0NrBdmnjXz8q+6L
AuqkW771fTy84AZnbSSpkakSE/rlNalwToT8cnNfA2H+yfEGI2ATTea7r73+JS5Z0QqslXw1XsxY
sKQuXI5vuxT4L5KgV1c/KmiTPwgeW28iHl2VsP72X1YnynAE0XtObH2O1hJQVG7uNW5afFyMOzcs
FerPdZrnZ+K661s49xL7fQgVlh69bjpyYdVXYdPMpEjkiP8jooQt32X9FjiaMJ29yC5uf+Kz80P8
AAMRl8LOTXSENjRCYNy8VDzJeNwe8OIEPwDL6+kcl5AkklLJOLoy2C/7DfDtf4JBzLMDJTH274IY
GLgXN/PKu5wOkTBx2tHfbmAARnL2Lv4OZgy/0IDI4ujpSPsMkXqpGRiG9tnzDdM6FcRxduiFm71T
oWXrk9fn1XeGYsc5GzIORHBMIdxDWg3t+uBNnKYgew5gm2QwaK4QZ+mdPd3KfFE0UGWmyEClEBna
0MZI3NfBId0s6Tv47RuyoGNQPNQOwL0bHLUk+tjAedE9q8Z++4/mXLzOzoAvmgiVgYyWZIOUK3ps
RPGUS/WI81z44A8zFSET8+axwLv+X0XtD0Vtq236nxW1Q2d+Da2mFPrfTqZoPv6EtN3+1/9U0+y/
eNDgfdQvmnFDVyBX/aGmUXNqQ46EdStcHIgEXP9WTdv+a34rdNgbh4Lf6nE05f/n3y3+PHIw/G82
Ch12Tif6V+S0L7Xsv6ugeD2uL6hgZZxkjY6tgxf+t2paMcee6hsifqqpKGjnEg5OkbsCg8nronnx
YwIAe8UT40YtAqvzbLpmPtUUIekbqTLCGXXAVnPn+NPKijD0qTYD9VO9oNwztANN2xwYpLBwxwvr
l9/B3Pvm8VxDqnJF2+9Xx7fMgSkpehR4DjEGcnCCllbk+juuNthqPv0GQAua1RwsbCf5EQTofOkp
12muDYD1bmcpT5vLv/k0/0G10maH/dMb4wV8bC6OjYhQJ0aCP78xmbfOvvKJ/cTpdIWeZl5s29SX
QFPza4ro7VMZ4yenBajNnv/5T94Qwn//k2NBEjhg1cAnjMr6tx8Jq3rWbyQdlizbuDFqONMhom7+
+Q+J/mwH5s8V20Xnc2U6+JKF/3d/v2XqFm3IGaFY2Vnihh3p3WIFKiMs0nnupV/2zfgtHMD63Fko
XHclS8LC3uWWMdWBYtgAistsFDsSyna2zoGe+pZrz+oLRvFyYca3ZEaMxdAMo4714g3Q5JvQUCY5
9R7lqH4X/rAZZYBmaG6RzBIcpRPEhlHuzTAN/nHIXAP/bfEeKigXv7mBdy2jHzabjUoUynvDDvBV
d2F+rnICjuQfAizESD/rlcf37hfeNmoQGABGAj/2gtjQRk2D46xTb/Hayw/VjGpNhMDKcwWX1Sv3
FjJBeYCnK8qbOcCKuIfiR1lFr0ecvB30ulfY/l53WHESfETYvCjMrtbI2SoEeYK3JeEEZn1JhLld
GFYIucl+Acki2ts4k9g3JU+e8uApx35x+jFNE5pQbG7n8PI+auOs88U4keZgkBDeqVYxswZxmRyJ
prSLeJ9RxVh9qzZoeTKtcmRCjbTNqc9r2SBu6S1G0e7N8zNihg4TfH/459eO/edkPt44Cga4qwVO
yH0N4/rfXaHW2haQAH+3Ud5esXK07sZ58BWTJwATqhh3a6eoXOAv/EqTMUetyD3XEHv3zI/osvQ+
XXy9oP+tIPz3rTL7f34G7T/q9l3/Gtjr/P8XPPxJfzySXBuIg49h3mUhH+F++GtSwXa2EANPAkSl
ACJ3/N+PJP8vLG94PAQs5AI7tLeW778+kjZHFXesOCDl8EeI4V9IKmDQ+rsVj+0EkQtLwt7+cRBZ
tzvk36x4QJSMljWDQyjwJLJKpfSK5jFTLKr9JEqDGtxzL2jQpmqY/guCDYhb7TivilhqhcV4ysDp
cVym7VXAGuM0FeSXOEEaWLZxLYlj1utanOJAhLcec/evwJjsAa+vJQ4ullbCQSkKG+sQCc9ap7jM
dszA4tL3WRInBQ4E1ps2EmCyttQt7jNMl9deVkL2GWMDpcsss/NseQ2OVxYykkRb1sJgdllHJEGK
vT1xKVWxjou1avjb00i399bOsSZZsAbveZ6S2KNVMPrWVkHFppzj7e9UhxWBrbbNb4wgQ4mnIJC4
bddQX7VuuULbXIJVJjpCwD80C9M0OdcuBSJeNO++56/mYvSjghN8gXTFqh8RDNNMajHys19h/raa
n8Zbl417YzsnMTjs2edFNUeiYqziY38gTgjecNlhK4aNTXC8e+4Q4NQBXgT8BpsTK/8eXO6W7Iqm
JSFCsixwg1dkc2fgTA2sA+jO1FALR4dXCfaTzCQMaW609n50ND8nlKP3uVBq8b12qIMjxe5l97O0
Vg+CWaw+QyuykIboO5kvO7ViuLHoz1mP8dJlDTs3E9EV5HntTLGz9p1j0WMQPjROaR5wmGB6IsAs
ENQq/ye0Jk4UBDCjJ3/M+/HkYM1/auEEvlckd4juh1jtwImWH67OxqcRqxI+Yr3VJ0XcI+/gunu/
QzN2MG4KULE44skwMmyPNsQQ5S7lAY8bCrIDzggy5sid9S4f0q5HeWg8K72spwi5mfaWqRhuKtR+
m/Q0blMImZ2IkBYjcQxqoVxgwuBi2bYsZ4EPaU1PNtj65iLQKlsoeRrYyLhZDNRzhGg53HBYK3gw
mxVeiCeRKWGbZzwLR7L+uEI4QPfRXQrhCFc3xC8trrt6Hr46fWo/PXPS70ivCo9/R/DAi6cGYcM9
ytGvpksWbpUndiplQ/JzcTz+njF5vOLQVlyM31YMieM1wYp0BfEdo2Qqh0Qsr7hjgKBUkiLiDsp6
e6Uii06/cqRRNQHVjV4apLISN1ZDmOLFbTzsdiuiEaVwGCqxJuhonWCmYN/5MeJyWJOxcfL0p3QA
MzyZLnCmM+TXQH0zRJT8l6YtYvmtgda2ksIxnUJ0zEpV3svN6HOcwdB594Lu7Y6CXKgNJ0GiZDor
ZcLxmyIb0FFzY0ISwWlsWdwJDGTYAwSrSTx4HUdr9itlScEKJ9nvJR8iP8YOTVngsHL9V2lNa3Yw
NZXDbEWK4K0mGp/v2QtjJspQNzd88AQ20sJqBAREQ/HPtuXgquslul4CCCclg5hI6knaw6VNS9SH
N1Z1dDOFFbY1nIueR76hna3vsYX3kH5FxQyt09w1v8j+rA8kOENSNEFUMrRJwlgQHTGyHIKxq/t7
0QAOTWQbeXfh1EbVEdvfeBfMjiP53HNuSjTSTiV/HR8jSBpM9HPRxXZ00pFvM6Q0dM3C5SOlgmVi
nkuJiD5gQCjrB5/Si3s6osFHVuiIOBEFncWJHrORkQfbSnrEO+DfsV7v39ciMi80uCr02lLAfPTn
6a3KKMYtd8Okad0YOBfMr6jjG41u7usSlGTg9Ps4RgXYmaDglXAGDq0DJAXZ38VNwVIcs2yFzdY0
A331S8GbZaFesQlJbQytHuLNd66B3jsVxsPiU3VefZMTrij2VpCvYYK8jOE/NrL9PkR+XFXuTnXx
8uko4tSnkn0PimFGz0YCXLhG0GyLSJ1GjPlXtJhTtsb76aXnqhlog3DYNB7mgCTULoY3eisrwHFo
J7Nb4OWxXJFkeVEgvo3uqwwXh98LbPXqBWVAzmRpFOv2QPbdPQKeuvapSMDWbtfBzAfoNJuvYc3j
veTr/GR37IIO9ogIvTNOMSFbk8Vij6j7PeKRvdzYKgMEpur0s0XeCXdNlK1sdIZ+OnU2F95FQOM7
i6QohwHocwDCUReiuRYzrN6d5pkT4waw5zDxbCIaO4Qm6vo6zMa7EEJgthGjJf2Y5VAsRyZSUkNp
E3Mp+UQy2GymSo7UkrhSHsY6WsDTyuW1g4ZQHvKq3ILlQ4uaXXiWyIiqpHmwdXAoIsfuTBYwz034
Y3ZzQ7BiCaEcu7hN84Qr171orT7m8QzdmZ2Na6b6kJfLwL+tVrCdEhxHvDJuoMQ4RR8kA4aK4AJN
kEKnQomx2dcrFDf2ND2MUvZH4Wn2BWWUQ6miR6dlpQMReonvJW5HPNdlUb5JnswNM3nJ7awGsH7b
OxShJyio7g/OGcRqqkmCEFCl+FkSMSbhoGja2/W8G29MND7gpHCYXyWO2zd0gTDniexMvMWs6LfL
2LUecVfmL2vVxb8R76et2yCoSP3A56UFrFtgc2AmETw28+iyDDSvp6L2z78WesM44lcEOBmKgPrM
mOosrvu5xhTsxA5N9qwZ/Qc484STRWPnK5hrBU6CFra+vkZbJu+ia9v6oOEmaI8UUJbeMRssdblm
dE4R7bE5sUaTHb+Mcdl+B8YCESkCvMDdHff2dwd5PkpKHtfFAQ8q1TRh2g2nGepMkXCEoOmkpBgC
pyHZNpFQutff66ElT+jSMOXC/rIp+jAjgDmOT1sxCj2KEcJma+AdFZ1iTqmoO6QDosrl9URwQF30
27JrP6H+rxSMrmlzRv1bXski1ePJH8f109UhS1avL6IZUvyU1tf9HAXzdu2t14F21W80NOu5Sp3s
ET4k2kg0TPEb6VRyQtwjl4+ami2zp9Gue03pyq6P02q512S3+5GtB5uzHb9YXIxzv/5ytYnQS6TF
GVinrsU1SgFWw0gr1JOx4STtFqcPzxLDMO2mMzcTGlUxMLBL0uU3d+4G59AVXUqXzdi5rDnHAZf3
WvyeMlgqNHP09UOvZfczHufydzbMcbUXI3yb3QwH42c3Zax7QVA3P4BSLx8tqL/bcio4r0ariB91
GFdXqAHmF+NryudnT/qdp7K+o6lkxrLSQidk/lHlU+EX9qdDC+FD3HbrxYTPkFfcWc7PkT3tPYok
vHXMCESNlxx3mtcPJNS9Povf0H6z5yWU/q/QQG8BHtk3bwqYOAWN1RJfD27AfJXm9GWimGvEc66U
mxnDgpe0eck2t3SnAULRIMlpsjymDQCHQHQ9hUtNbjkr526PxXSi9qYO1VsAyEHDh6S7A7nBqMfM
mqcLUM8Ag5psjm41m2tQQQ5JemL2a/yAcYeOkbBfl0ubWz4Gq6hiEYy6QF/rLPEyNNy4MyD6bgj8
0u3H9lBS6KIPLCmtZ6cakWi7oJAVlQSgg6EzauifelHDh3J6/dOzkFiSYGLlephyHAk7zxms53Su
p3eS2eKx5I6BW2bY6g8LhvwfC9B4ti1rSbtnTMPtxbqmLsOCbCnnc+GPIyUMc4CVyB9GAO2KhMYu
TYVuLxQG0XjnTIhKSWHrCmu1VQ3xxVBql4GZhTWhxZB5OgEoFHCvbz0Fsm7xohquk7IeU5hsWMS/
Wum0m2JaKy3218xZFvvXBnwLPb7gSVG7F+9mlmmD0zdeQbp0lpwYL+mCfg5sr7dBeIykwaOvmtmR
Li1nh8OMh/tGWfiY5zGID+nEvLunWdVjZF1inixW4Ja/Bq4SEijuzMNHDaP4CVGBE+CYq54+QKoq
/F2UhpTEKsEPPRTT7L7wOatbcor+q44sN0uMYV8AME++pINjKC5Z4yE6IKvnT3mdddExpK9nJdmA
aZbg50Cmt6Er8ANBKPV4Sbag6KTvhuzI18Vc0CABtiXFhYNBv/Gx7DuZIJ2rOeq1oM49DpAY2pcm
gRsKh5XVbZAfvXmql/1IkwF2c6fGSwDCfguji1rnSesPguK9qkEF9JDC4mPvy5L1N83zfDQAqPK9
9O1anWgpB+Jt21T3lCVVrzs/GGZOHeyKMEF6FmgN6VCOd7b8ocf5i//6JpzL0TlSVmq3STdbKWQL
n1sZTQZLiFgzAp6jqJAMVRKOtuwPVZBu/GP2p8DRXRZHe9fKOJKG04rVt3VbHlMENQaAoW0wlqet
vh3Lfttuth63DprLIaILCW9CxRGhHNm4ETjHFoaZJo2BnfBkcXe+S5P4iWGmf8Tg0FZXaSAi2sSk
gtjvVTal1lIp7rJj5vvneK1d0CDZBJC/ZrQ99ZpV7W4JTBXfmKVd5sTOIv5qFajl36W2FGiOcDsP
28JR6VFx2pAJlZv9ArTc7ooL6Q3jj05W2ORVoGLoXjEJnCsnF3H2Q8TdIA70n07dLlikZIDNCUvt
FokTBcuGwKGw9kvU7cOZzDFebx5DrEWLuD11kkvrqIMRdiNNyCVjpyu5fsnB4rfqJfbGPUdCyLQj
wF8v0WYkODHSaw7PEpx8SnMwHuqkp5sVPxf8hfzSCfMsvMh4MLdniNq6vFgjAAY3lAEVxQXP/yLj
+735xdgxLMOl+vKR9V+esqHbfnf48ppFX74zFHhIL4zZE+6SIO7IQrshCHtFjWd9Zim8NomwMtmx
EHN5UtqyXstT+eV3U1/eN15g1R4rnWkXS/jmjxuMP2hMs2Sc9tlmoStpqLNPsIepCxhaK3avMB8y
+9AmRTc4Gc1Wnq2wgFw/Ix9CP1oWrFOxvxDdz75cfNa6OfoA5eDuGx2u/rse42qxr2SV+kdFit7e
W7FI2xMtCWlo9jFGUTQkkDLRcXRNP11OcxtO3xdWGeOZdIepv9ncI+RdTCF38Ug/jlTJQCJ8eh19
KAUAsex1De/xhqb5NaY+DI7LVPXzcVy4xS9q1F/8xFImk4OV/ejCLksfzR+eyYZqJx7HLEyWY8cR
V3NMRzk5cEFhuJzZDRPBWGj6vt4K3zBl/mHQ/DJrcoZXJSVFwZBfOBQL2AdHDpg7Y9YPVJ0hxPeH
IKAL9A1l3HqJ6JSAWNz2m2PEidp5v/AW18cIytxwrd1+GXiiwtU5US9NMdPamUmdArfmlBnRCooa
9WVNdWCRkCfyCiEO00RwCw8N7s0DjgpVJMRuAnVZVLXpL3nAG640X+vgvnOJnN8bErpsOPHA1aew
cjv76E8FFtrxDzvtl7UWVBI2Wzee3WsrIgG8x7qEERekKa6lkU3ufbk5dWnt8rGC9EoaCvY2M6/+
MvYSlsDkGyjZn6PN+Qu8vmb7QGfvz2hgG7vOPQZH58swTNQI83DDK24P7eYpzggFCaj83vJQ2CJl
172Ws0d8RnZ8MpsvOaDnfEYCsLErIz82y6FEEIQfRZtxlBRf9mavWOUt8gA7fh8D2iXSG84JTIdB
lix9CeJ6nqlHswh+nIm318uR7pr8pdD4quORNiSQp5vdOmXB+9MuvOpt+bJjd2VERij9smlTqTeC
J7CBUFYO7zN3y83UXX0ZvMGcsdr3NHbdvUPV0U/KlLGDr3bAtGJ/2cQtWPPdTuNt+c2XHyN5HG6m
8vHLYK6/zObL5jsnXjFiJw80Xkwm+JlRtBonQwamzCpT3vBl2tBLC+r+dJZw+Y08FTQbMUi1gpMz
Ps4mx6EeWADk6PZQAec2GOE2HmIaF3HeoG6V2SOGGkaLW20HrXvu4bGPVrY3tVepI2U6ajiKwPho
tZaf9eqBfNkqdz6CUnCgXaia3k20OlvsC9tnpve5FiAHfHYtHCMbM4vm0W63CvHInQNQbEHlFXuc
MQ3hV5L3AiBE75lukbs+d5RnHb0gRerMxxxMF8ZLy/AEiGVwIUM3lfvxq6yds+C4gpPgAIe90KCK
n7zG9ml6L4dwpZpGLvF4L7/64r0clDwfdpCF900llvmDmp2UCVVLw6ny24Qxuj0hDAiOMHWX+Tx5
OCDn3C4qNUXmPY9zepGF0pzstBuK0QY2yP4OY2BYZ44L59FxKkxE5H+6t7TUS/pzcILKPFYpUUzQ
eyLllACoPUAY29GHN5QLgfnY9wi/yrx/9LMVAPHqOBGt04U1Ad7DrDwHD6GKGb7pQiiovPSGuKBL
rMCa+D3j0mjveSCxSqL2q1Rqz2NyAN8LGr0kLfmDuoS5PI3wiwHmRZgMBYEmlLAQY6hnQari6N8R
X3AsQ8lhpuvLlEB0RxiaRfd+yGfyvROlvB9iSbsP1Rb2E2YPlJ5i6kRzcFm10ZeFPVJxc4VAgusQ
UP4+tpvVutys2CDJrCG8DtWg7StyqzMUfxWlfTLZHiap2W2imV028QnwnIo52d5QR0lgqeWhtyKs
aBgSpwG3twHziz8LdIxNSSJTESDzes9+vnI4ltm9kygainrkIdG9gKTLf1ugYGO0pMp6UHkbg4a1
FT3MCwoTbqCKL/ZlM7f57ejwJ4GYgPCATJRRFdpNQKyndigOCJqzf9s4rQNvcRginFW0oc+7Kp8k
u7VmfurXeLJoIohIOo8WWULuK71a+WqnxaeNCspfgU6kig+IZEiCgom7hO1FBqOP/OQ7lBwAo6hl
MBCjdLDtQ7lM+gUbFTGQSI7OfTlttHx7WOx3jmnZsQhldV9RY0ioL8otfP9BR+YYY19iVj8c98NA
dwlC+rZbsceppIVZQWWe+gE+NFczp/HZtTsMiWoNf7bzxF4wzBz9MYZmYxOLsbpbcFpmGyaJy2wU
q7qgl3G6T5sw6g8LEvs9nOKqpemqzD8GRsR75BDenXHQ08MQLwYxEC5axVvS+7dWkamGFzen3HVL
vslUBNQl7eg6MhCummIzF8Nwea4xQnDGUN56E4cFqXQ9rwyYlqLPFDRJyamRbWXnAa4sRHVgw4nc
URGI+WXRJkAFvFD15xYK/RjdrNiniER7WtV1cE1QgMc3zt+UMzpCNI+yYmngcOO9evWYhhf2zhlq
/2Qt0yNeWhpXKQsk/kPyG8KdY3flBIgznG7m2CKSPJRe+cE5qvB5d9voumbjbB0aajT35YhXLdGN
suZLBxw/zSexLD79RpAMAuHJugbbwgYRdUvm5HICTUqFjAi5p8iK/TZNB513YNVOZEFz98uvtMla
RmSSPbuWbC8HTFFtrTXcG6lO6YhWZpmEWQkFC6J5XEd9iqnJcb2dsjBd79iFEYtAoWEdFNCLgU1K
WwgfHHqDh3RyxVME4nA91qub37ladFxF5YrbGBtm8bvi5o4cMkWDQscZOY4jY3jiSivVvVsc8p9i
Djks9dKhgGZi92dAkWzEw6C17rDzFVRwhCzacZANrL5wG6SPoEFSg2rr2kviaosTfRezCTkzF0Z3
am4NJG0SDps+38eU/yD+0pIS1IHYG3giL3GHizWhiiW4WEEjqmMUIQ8DM+869JwAVksyUHFYX3IA
dB44voVXeCcz79B7pT/vRapwyuiZ5dzOGUt7TcqgWSF7dWRYX/u1HT7LbqSBV9Ry/E0FWF3dQ5ca
aPgVmwqMFsM2KIpacw8KIba+BWHjnofYn8Nd5w3lC9F4cQfWr4K3qjxdXPe8vmts7HR4TCZdnzx2
T3SW5NRsI/o0EGxByphETA7JL9owNBCV0M7vx7pvfxGx66r9Irr+CeddRmRfyfb9fzf0f7jEQhbU
nk9ekkQini2Wiv/UNvYf94eHw/3TYf9//+35gz2Nbv4NjEDxJ/fYP/wj/3N37/+FigWBW0s4hDAx
gP2Xncz1/xL61CUIXs1GNdlsQ/8VzmQ/75DNBHki+Fpix/rr7t51NsogpQ2x7ZPsxO7+r7jJyHn+
2bv0j96Lv93c68GQNq+1nWQ1lm7t+xeZzSm0aNV6ASB460waQeb5440vrbvSG59SEyBX0BXte+WV
cLlbEzw8Ye4/m7HahW61N3F/rrqeBXE003WLK39XL7CGHCdzTiMhEFf3HPNk2V5hTIc/oRfvO1Nk
cSiL9VP62asHNRw8RzRdQ7FiQJqXRMj6flIhVlICnHeGJzlqR+sBTOUIGG8T9TI1e8SDPMVLX2wB
tFZ399phA5HPxJEKU8wnzK7TTrL/ACxUHltICLoxN31NFxPDPvjBXN3ClFsSKNZwXQr92Hrur1wX
56YO7oGoQeUQHL467NP8x+fWDc+Ya54YxPBb2ddYJ27ywjlpf1kPddWba3+EXzL67rSPSpxLoNfM
HsWWI69xDjAbb1yeUiItU1hvJduL2aEkdAVDCojb9SimrEfcdJMQH30uf/VpcM5yIk5ZZFn8PqXL
0ax9uNfAtMs+upTKNwc7XLLrRvkzq6SFNFr1jTQETPYmfqhSednGnN+dbD3VQzt/6L77RHdnN+Nn
/k5uRGIbgBWN2pS+/MLCf5myz0+dPVjUsiMwgDkSt0X4vSnkp1k0pgtFgVjQ0LLphFp9D9b2mBkp
SFmVkva/XKDp9qyoLp1FsPTGOnhudEUeRZQYcnkLATd7+pCK+aLt7fBhst+I1OPGzvviispc2jNw
1NJJhOSISDHSrwg4vl3L56JYf4A2gGST8S4bDPSYHdtbNqjtNcPHdLv6VcDYMVlXuHFf+/7/sXcm
y3EjWRb9lbbcIw1wOCazrl7EyJkSSXHQBkZREubRMX99H1CZXYwgLaKV1su2mquy5AHA4XB/795z
QwK7KLm7TvrS5Wa1aeZMrVD4axZg+M7WFK/qaoB2SWCpo+n5liDRL6opx6WB3oDIHTpZA2VnskIW
pUhPPCe7xlh45xvTmqMxOPKWSvvPnAQH6M0geZpt5XGBqn09e63nOmoYlKcFZP96/DrTV5K2WhWc
5NSYfyZEczufnrusPK8CYjz0p65ACk9UAT6TteYHbNZ4GHmF/8Di5fA+DW66depP2Dq2bI1jL9qQ
ndi6i5S9k23es7G+zHFUokhA5K4Z18BNsaP1iKwd7HJdt62//B9+OWaF2AsNCvAyYaP+6z//Uoyt
npvnnf+A9gTS1Of2Rz3e/FBt2vytT5r/yv/t//gfP17/lLux/PGvP16IomvmPy3AdfDWSE9Q1iHJ
1vmPfNxZ7F//+l+LuzT+RI0F/Y8PgCkptTj/s7jDuWIBR2Fl6qij0Gf9z+KOu56vuDV/eWZf/OsX
4W9h1oyQ1e35v+dzMIOofst6vyf7c0w5Q7Ys1zJnUbLrzj/v7eIOGCfCAGh8s4bcN8QjrgjklguT
BkX/6A0sFTcePQLtVOva+AeMfSYq8OZBu/BxHCLYkO6keVvdsVpS1qm6NuPTm1v5gWZ3X9M6/0DX
nv8BNsDWZ+jX2x8oiGJHGtl+H0LbwImu+RJAX5bm3RJIe+lsD4+2q9NF6eaA9rBNYAgGSCRzVsS9
Ha2bcLHLlnN5FBjBSqopvYcqVX7+/VHQIOv0lgWffmvvpochYtxQ5PECVC53LYvVaZo73dXhUXbV
zr+uBWiDJ4TjzDp1JIFvr8Wl8hU4osIBSNDOhk6+fuVRaTrJbSs4hzTkrREb/KBzNx65vN1H9tfA
pmWZHFsgTrD/2Bm4qrxOkZONIq0P0i21MABpSsOKNtbV8vA1zqrUf+uq/xpKWq60LWlYQt+7kxN2
a4vzGtoDI+bECJVqEU7Vc69NP3UzMxaHR3t3YS4VOoHuBLk+u6s5eOvtHaXdm1LNoHqUjMFDIyt9
7YIgH21OA4cHmn/2zmUh32YICZfDMUzzVeH/RiwZ60lSE6XAYcYwtBXJ4DosUW/O8Mv7paX3+Tns
gfH68KDv5j6gDx0zlWtAI2M9YD16e3U+ZLF4mE9QSV87YHz7sv1pYHdKjtzFD8eZXVvsTfnHq1L0
zcV1eKU8GwnRgvS54pEMQ4xsURl/O3w1r5L6vXvoGbb5+jf0UfugPiuOR9FQHEMRAq8n5FO8iL0O
PVCAT7uWlynM5DSWdJl8ikP1CdPlJLE7zn/F5ejhBDXq4oqO9afDv+ujq4cZLtDC6KYrnb05BLc0
L0AdgKKbrPzUsKjqJR0FpsOjfDBTPWFaDos6ThWm6u6z1Kc4czvJPc76uof/ZBSDXCBOKQsMi3NQ
z+Hh3r2GTB0hBeQW1OO6Ze4NJz0/0fB8EVoWB+hdpPvV6Nxz5VpnmA6DI2v0x4MBpvEcE62zsXcH
LXxVDurFcNHLLD9Bgtp8NqJCzs1iU9C1rapjU+n96yh4Cw3H5ENpcETbG9G3BiCKBq9j5/XVVRy6
j8pwz7yi74mnsinlb7XmMfIgIVCrm3xQhyb4RaerqOQ0mgJ9za8d8/genVJ95Na/n08CcI8lbGwf
jgTVs/ukcZxwBnTp9LcBjW9+kg4iNRuPOGfezydGkdwFh32Jji58dxTDj0KXkaggKd0ezwe4G0AT
Y05e4MkjKOaH59Psk9pbABnPxkw1m6h4zvPvebNGmL0PJtICNVzqtcpoc9gU2IspTH7KupA9neUg
eIytICZZqVaBu65MV3vAQSzdVe33xRFnzUc3GWX9vOHSTRND/O7PAREXuFnN5WfEkKuTno7XcDKM
M93t8IUfG2jve4YPOrT6kIFyuLUnBduENdDdY6vD69q3uzYK9jg2kFyh4xObHQlvb2869FVRAXVB
k6r7Nw3ebJw9nh/ilDR1MAG+ad/DqaMb2CAxHE8pUFFe8tqEE8LhC/5oYmHIouxhYMzCnbX7SwoD
OWTUsBwmABLpcIbeBpV0syJRRzs5PJSpC/6wncuePwg8PgMEhsdoe49RV6aWI4qhxUQwYnWSGh3V
XVkjoGCdzAMqhZHr3Qk5kHnnFwrAmxhGUncmyjPed8M33C9R5uf4iM2eBBSMU5TgEGgUWucW39jq
V/lLHQb0Tby6bCmjQkkzB+rTfVBSC5gq/4lzYmucAQ2njTzkkdCWik4IdqyeDvyypQWo34RDxDco
7xGTAzGkWk4Wd11aUnCk7xNtZZAy2Kz8Qp+uwnKY6UYxvwnRUldTyxUtLR1KKE1HGslgbkl70jSA
BnH0PSA1pEGvrAX2uVl4U7DCgIu2UvVNkmyVV5rNgvD4wl4IczS7JRY5v141OlFTnDndujrjlbe+
sjcys4ukTmuxzWwnInewyixnRP4Ac9DGxO6EM8MaNCNZ8iEw/t6/rBXc7PRzqHVj7Z3rBXaJ+Cku
cwP0YJ+GCdb5DtuuJ09Gz4CBuEQZR9TjytUCfIBO4TfP6LKbTyXsiM+OWyJ9ViorulVcY/VaVpEs
R2QDxnSbeEkVbLHv686yxQL5FT1S9r2e9SJgplGdrNTo0Pzoet/7hOXMhwYYG2wE2gKeE1l9aYRE
pLSJKU5rN1lTPYls1LFmGK1k73UhxFIzeuo0W6/PkQe5Bj55OAjUcNgS1o94HWcnSZBqT8okOspZ
udw2yPUdBG5ucCirM78Pck3igIQkgVQud86qrMaxnULEJjq0HGJ7Fbt+up3GdO7d5g1dZtMwg2f4
t8QsIz3OAFIinkQOgt68PA+7cqRGnLntxkfr3K3aAb5EUEW1vwhMoIfpHBdXGSvKKgaVCbOcY6Bd
GxxMHLbDTVjnUUaw9uhex25FkrLnDKSaJ6TSAKiXCLNXNYKImanRl9FwSYFes1DITFo95Oys3EAx
MPh1ZpzT1w9Ba5BTiVSh/KwVaactR9OuL5SSXrRia2Q4d7k5DfpNn8U1Dh6zpe5SSmNKPQTnQZff
DwOhSeTINfotbHC7XruC/AcyQMgNCc7Qlmg5GZudDcThNOarFZ1yuMntkwzsC9oNWurZdohd/RNF
mvgb7P4mvCwGIgxICE8JRyOtwL0KEeMQzMF5AWt9kWNX5yuAtVsFE1gWC8M5oLFRhT8sQg8y2nhq
8NaElMOiGBAr66tYxJBBQUYjmi7w1PtUXjRCYZOuJKfcEw2S97CCf07biiILsQfu/EcaUmAAAN4B
VRydCIVPcwBDXPbEP5zYbiNQpSl3uog1tKJ0OjwrXHUSacaK5oG65lhXeOvSqWDKwyFNjEXlGEwI
BXfkAtYOqYlNHkj6uyVaK1DzJs0u0NH0Tnz0oQI1deTSzEKa82x4k/WQjkQnkGXRpadRYAqxosEQ
J5BKtPIp7Pvee0pIVlEP0o9TGr3CT16qFKXRU0ezTGztACIChAzIRmeAWEuH+iICSRRSirM01WPz
a+c3qbHB18NXB7FIRWaIrccvIQi6botkRj8RHEDydRlT5ORyElSG3KXBW6g6rqoNGwJSqUNqLPZi
zo0fl5xPiCVwY4VoobSj6koZhXwEshaDtLP92fnU0iAheBR9aJgZ2WPi6XN7lUhvojqBrgVbc9Zh
rbFqdcRd+D6IBq0psmYLxskCspGnNi5/MyGfbipjOSz6uCCdZAxCvCdg18bbhoAUAfUbCKbcChHm
JVSWJgQwBxBOr9dtRw2bZv8QXWuTgys34D2bkvve9gI3OWH/z34W6W9blzxFRMvEyv1wYt+qn7Kw
tPCeGV1thMQR0EVVm5ZtffsJCoM4Jcyk+NpTECY+x7fyeOXQ8knOUMTInBUnBWdIFIkelcuaWGgN
cIyZgXpbcSbpA7lFqAVe9tc28f9Nm38c7gAtn7MfdbFbNJz/H3/xAuw/qa2xCyf0iVKMabOr+8UL
cP8krptkeJsNiXAxp7Ov/jtFyvwTkyHHcEootHPsuQT5Vw3Q+BMjp+dSAGS7T4FF/FaDZ3cHxn6e
15kTm2NwcvOor+3vwBJl+GaJSEZvMZ3BOz6vzL5DJjWNm8MbsN2D298jMRB3g3Kj3NvcNgbSAp/4
5DR3yegIK4tOAYKQZJM5+jebPtexSsN8Lvv3fu/XgJQy8Nxjb7agme5uLlH49aH04lUYJtGWCFw6
+jE+u5+jC9kkVbNdDuGWhGQIWun+8MV+dFs5k83BL2xvX/tzb7fYfs+ZNMS5jq9Bp1dCS3fcSkM1
xJ8USZAeubUfjebSIDRNyWGQw/juldLtaHL6wXwv3RyPKnHk6KX6WWPCKll1R2oYH91X2uNcGmc0
S+6fBvmMhH2RkirMNmor6T+vmsTB5BVb6IEc7AVEg3xKBP90+J7unsNfn6fkYVIS5mho8593r7Kz
CTxDywNYkIV04nQN+8SmEW++gGBXS3y3x44nH1wpkRO6mOvz8xl7776K3MWYWGcrA+HRxGfb8U6S
yi8vE2dSyLUT4wItBopK0GFHjpy2nK9mZ/ZKU7IP4nTPP1N12HsxORQXckjEpqOEgGIP8SPAQvYN
sDdYTr73jvAvw1fuH5k+MACNJrRPwxkMqL0yAntn5gVWlj3ejJrAqp9TJ/hhNFP3xaLrBMGdmKNp
FjxBH0xnEKGpFD3AxGjzb5QAbXZihZCfNM+uh+0glJF9kSkAPNpsPd1ZpYagWBPdCUbQHvzOWY3g
Za9lH3c3IaaQYQUjkZhupgUmpZrcnXUalOWZJgqiKhKKBwZQWwfleCphTq+HWtFCnBKnFUssrqVa
Yr8tinM3ADkdb4Yap9dGNJbFPtzJvGQ0gDHEcQegXNqQ78xMR6iEEB7HERtBLFFdn30n7n14RCwe
kUVjRMkNngnyUTuvtKhT1WQ+liHqQoJNpzkMI/dIkzTnwF6MtSj+wzFC40vtkKzonCSLe+J9EsiC
qTN97QorCpfOzBxhX1CapF6quCC2WkuxLNRF8jWwsZAvaskEW3E2NL70pSHzrUdCK7YxzYaTFrsp
fh8l0CZjcQ6aKwuTOVQx5cpTHR/gD9zLzbhuXC/+Ds1pRPbiq3haC/ZBZ7YVd/5JXMhO3pthQEOB
mLMkPyXaocT6gbBsfIqLCB9HP3aW8eiZIeJHdGTKya4sHF/jAlKlMWJyGVQe3nO0INSDJrzl+6uh
KYPyMzoWXTsfORRZyGhb1LA+9UqZVI/aK/0bySMk8K4Qmg/1P2+rBIXoQG38OgG3Xi8ySer5Jmwy
dE9phLtiSSnS7lkLX7nmo964yQ2b9yg8y/Qel0kISR73nOkCa15EFiYlCdYszgIIm6WlPXJGhF6/
0AetmU2Yvzju7mhY45MIonS8gLYs8IlVJn7HJu7gwVcFulIMixhGA4R2nIxpkLo0euwrAyZ78KK3
WmHcSqQI5salAo63qaw0IiGALQ/946TDylyUHna7FWFz0n/i/QKplbS6gMjvNCR20Cd3frbpnOkd
c5j2lqMx9byOntsGS3yJCRwnu+/uMqdCzqUHJmpeE0YXhQ9bjo8hlcW7kSMFGRE4NwluL6fQXUQc
Jm459PePaB2rm1bypV4akwrZKnpdiVkdnfxl6tT2E1YhH5uGYSVAzApOi6MWIxQE+i+v9FK1eGUL
MhTxQaGwXGSYkcIL9MEFb188Grd01+iTm+n4ohmD8ezVSfpESlT/UgkPjWLFb2rWtLTTTwFZ2t9q
5Xrfk9EHHy98i0pBWrfNZnArLEopubuAtzNb+2xXIdkLhWOZL4GD1AVQYC5vITjCEsFfwf1EM9bf
k2fFuuOiQsSOTfDFT1OEFlle0sVKhhmMXbNFGDa+TX3MvlaRCaN06VgcIPLTTubxk0EQAX8iqSff
oZAGJR6teArXSeFHK4+cRJpsOZi/yauKcFm1CdaOzIp9ov8GvbwvdYuDkd3wL4tQhT4aEeyz90lQ
ROTKoTyHWFgJjK9hbucuwtOpmXlqPnAkzSx9VMwi4cF5mUDBP9LPOOuBEc4kASO606wcAT94I44i
ddRZj6WbcP72QgeVde1rPpO98hyKcJgTlqFb+cx3KbOvqosVLTp0p9lGxgXpsdRftWZtmRMy1wzT
VHHuxyO0YJicnE17LWzRtRjBeOkDHQNaK5zgBqckwMKMyzp18X+E15FrR/06U16IPYj/H+ftCEzv
+AkoHuYM02jL+myYkTWUvQanP5sJDvZ2tqzam4HUBH9VdCVOJHJ5kQuKKo0uzYaz053Xe9q0kaRO
ZqzuuIZvSewF75pXdk06tjYiQ8x6ZdJXjfsaPFVlD+maGHHZrPtUc7F/KwS7wQ9qf4H3JaBeFFyE
Oji9zRROHhoGp7CIMI9ToBhQQ9PwuyFVV1/UFazDhRO5EltfBQpgNZiwkD4lZVPKc9ZcJ+JFLEpU
mUE75xIlmipfyDdPLmbNr4byoY96QBiaruckvJeZvOS6pulRtS7mrIZcv5HPiSQs/CaJ/VZcdw66
9rUbKRwK7FTqjihfoY9nIZ2XdFNpqIvUkqC+KviGgJ74YBYCqUpEHiMR0V3fmUDpO5VBNoItcFu4
OkD5kqWPkJBOfAkA2/8MyzC86SGon0PpiHDCF5r2XVXUnw0XWB7ETkyT23gICRs3Rnt+80iiSBdd
HThAgmyG2iSWhTSZ4kx9XrhWBsSD3CaJ3RCyNeGNFWE6cBmLeoW62Xnp3KpEvBJ4amtQlLXWQ2Y1
TzCn5X1kk7K21KDQvaBCIYqujlT1rQ/5lK/JfqlMmhxGkJ0EukuAS4+a4N5OR79TJHoQ8bIhn3x4
pFkHItAAN3tuIp2enzewI5xMeP2uxymdzvj6RyXqFY7vw4pIgPbCg3Q5XfZxbhi35hC69yqYKTIU
AN1pDXYTVRLIyU6gYo8RI/dW1Be3Hfo+93SSwnNWZEdjv60Sw6GP4MguuyTcB1NhW1lN9hDVwWQ/
sniToUksJBk+RukjFOoHz/keGK71WE2N9wwDVrsKeiPnSXLkvwJggdcQdOZ4YnHEJhIAy6W9xnxW
mCCuir5ZDDZptYsJpAMVJ1+LomXBh2lampQHqCRRDy9PJKs8sUu8Pj1JQON8W/HQdEtlVyJeBkUX
fKWFOl7iy8Q/0XVsfnDjEHAnSltc4jNDsV1ZIYWJBkBHDgPWnr6jPVUXZH5m4rJCZUSPikggbWNb
zUCBL0MG9dCj19c2eLhN+9vgjl6+JWHLT0/wLtr4iVq8spgzVdWcKTcZkrNBc1k42WBU/iZMRhVs
NHKGsL8SKGSdVzXW8bvIgq5/gRuqC891JNDISHBllOY6a3EJUmRkK7EMSMFWy6bQOBohEMb7usKo
Jx8la5UPArKJvaWZSJWiXQWPDJAj9UM2aoqKH9oagi+JgPnmGNPoLBE3jGxIvfFymtNU17XPp4id
Dj2aDYyakXyaJmEZjomGNfATtya21rJBnPgd57hRYSQsJKG3ANsC/2dsFl29FTbWw5UehVH8kHlo
7LHUc/vcFw9uf7pOmWL3tuUU3zS4nVzOLwrZK5EMBqj+XLxyyoB5ONEqnvFlHR31q2ZGmqkKbuv0
C3QWYdUuVgI7l7dUecT56ZWNBip+3E5QB7UTJ1bhVR4l8VearvmDZTg1jCIgcigro46vttsF0Vds
PCJY+jIN8UPoZnlFJpD7E3Ud9jcNpP8Gh34NWmOMcVgnPS5nWzYyu8AANl6HdccGkPUXRO84JkGy
SsqB111J7CfC6IAoR6DJm21XF0CW2BqTupAWSjwTJjE9pDYFWTJunei7C+kWnnJeCZ6hbvWXYVUp
hxEr95m6bnXryUqzFjx6/aQxirhYNxBWP0UZCnc++LV+QtOdYkDkBT1lfd/QvoW9VZ1SQ8W8NfRk
YC81zvfYscYkfW5V632SvbBAbtPq7ABw8y0PT02VuArl/czo1l953ditABfDPiD1mR2js7Y5XOBD
RN4ekHUB9BtFIfzv2FfmYzFDwcsZDy5nUDg7MpjhbESDS7+O66fRab14g/UkubBm0DimSoqJlE2t
cUn4Bd4gAdaNryki7q8sV9DKPRNwee8bWbMQM848eiWbK+HbD0bcqs8Q96a75pWBjvipwbQTDF2/
GGdMuvVKTC/rmZ4exqF5B5MHKUYJ9yE/j8NBOiv7lbsOm68FO/zKY/f5kH9OXyntUvJlzAQO+GX7
i+P+ynSXM9696WfSO5zz8kr3Zv678cqCz80ZC2+7JHSrV1r86+n9/4uDfyCyelPImPWHf+kKr6gL
/uuPy+fvz8Gzenmud0SF/y4QWjrBlmgAeci6gRDQoMzwq0AoTUqHqPTo7AsDYuEs8/6rQKgR3cNf
S3kJESDAPlNSvPhbJSggkbJdNeGJuEgAQPn8jgZ8vyuNNB1sKT+BV1ogvNiro7lYtGlyQW3AwTyc
Ti49IxlQyXpzUz79qmz8R068U4FDVf3rj93qzqu0iouR/GiKnfM1Uw950/NH46UbA0nUSKGr81Cv
vnRt99CiUAYfj1tUEpF1eMD9y2IomKvI/Li3FivoXK98M+DA2uHHAYSoBmjcNdmT/tajFbT4zVEg
8jlck46QXp9TIndHiSGeEEo01kvYPiCMdSW2UpnySGlst1DFzZttvDP51fVsx6IQuDeKlripUeeK
Lg/ATZgbNHKDDbbJi8hVd+QsvrTwLY5c2m5Bdx5UsEgycx30TFSr9mQE4xQQVKk0DmY20XQGZrCN
U47aGlTUeFHo0I4P38rdKuc8nml6kpFo7SOdnF+Gtw/MGUfMPnbVEKntPDqUGlcMR4oBppkjI72b
GpxdUKgh0KImZlPp3B3JH+sC/tfQLImtGM6IMEvQdbfpPxhFWAZj2ai1jH0lU5f0sQ0eq6EWHlbJ
GYc5jqSNV6nhyEDvXq1ZITRTiW0eliX2Z3osPbjdhJsu05RyRNvT7QfSSvipH5mbUivET9U02clv
Py1ku6TuWrjwEIXtPS3wOWxEWuzedDPztU3q3KaWeHVzTmhHJuL+4yInmBcMUiVumRlxuTf7dc+y
Wyo+5jKmIbYtCtc89WH+HBll7y4y+RCOMNfRE9B8cV5FS2/WC0jbIQ7MiQrp6N+AY5Fb8kEuCEZc
gx889QjXO/LY9t6vecBXyTglaBN85r4425qItRgGEOd6S7he6Fk8Nc/BFyuK0woa0pEH9tFw1LiR
N/HYHNRBu5O+Ugj3qtbA8EvVX62BuhHq0IVVeg5pHmxWS8RrfuSe7j05LlHYBtNjtlrhYtpXVnFo
wpKSRDh1SIg9LSX2k8pSv31haLqZ+sh2YSO/e3ChEVQkFkANdsjJPMXgLU/xE4Aj47yzHnqzPvLc
PrqoeXmiRYGbhw/07o2U7rzoZ8T78NLDXXFKTg6YFf/BVbnzIDoWAqY+e5C3qyG7NeCpJFeAKoYk
QKUwXXHCHJfsY/E1NomxPvw+f3BVfMeYijwva9527I7nSK2deKWTJVWjeMnSmaxBdw+/91FmQvCI
2GTw93k34O6N4o2IRawRiHVVorppOlWvklYVm8PXsvclmUehqYqWm00S+kJnb5RmTh9y0dYsXfRa
C8G/XSP5wIRsmv6RC/poKIvaJqpxFGfGvkS9ESicpt4hwnZCTRC2crhVhkdRhlPZ8+9fFXfOcee3
ydT3X+B26toUfUgKUzO4Q4A2nHcRTqRy7NvfngvQhKH8unxTmHv7ezUfVETUBiECH/h/uLbtVlsO
UeH8gwtibbf4ioAv5rJ2p1wIh6hvFMI4QvPU5aTpk3El2soPrvTcK88O373385t97vyxn/vtkhdr
dzBKTBXaFUxneqp0IEVRd4lMzT397VFo9NvoD1loDTbTu6OQDc+BkVd02ddlvY7V9ERuuHNken9w
KS5KR4tdNDMddeLuIFFnxOHMwYSJmVNizWtJ5m/VH2lRfjCzd0bZezpUxCE2ECq+jOizn7hlas6Z
gu06Fb1ze/iuvR8KNpUtBMQGJKvszXYvyOo1ArA7MyF8QJByzaeQaoWw4oeUDOQjT+iDsWyDBQ4R
ms2hy9x7QnDhEtFLnYaEFcvzxHHyC8xw0TNnCXlkbXj/nKSNbN7EJ+OxdXkVrL7ZUfS+IEyzYKiC
dRX/3qhBh0HQc/jmvf+uY4+htmrQQ+Yk92rwfTNKHjs9rC6AdtgKg+6SHL3iMQ0StznvoLuhTBVI
4Y7MwPdjcgjBQM12YnaU7LfqgbRlooessCzRLCx8slRXGsXoVaoEG3azPmbNMean8u9uOcudCfab
jortEFjLeWRvhhRzukZI6s6SEj+8EMcsvWBre6WCqO2Rc6ihuEq2NushiK+uUeN6RCH6JFSpHhvD
7eylH7f4KctcEN5ie2F7LWkWaJSrkyHdNqy29jaelHY+STP4evgJvZ9yhP+xWX51THnvLDF1rILA
MPkc9VNG+TudOgUksJr8b5ibU+vIfPhoNGxu3qwqYOe1L4OGI1kONaboZQ+CeNxkiSW+YDdqIKCB
iw+PjPbBTIBrA0UVeSKakf1tg8AeELWkWPHUE7WAnWfHaxSY9OQ0FA7+AoX0sZV8/nrvzQUDU6Nu
sVjMwh9zd7XQwa2HGqSGpfJ0EtDtH1il4X7o4SqqwKZI2d8efn4fXSNvryMEGxads9zugK0uldIq
PoeQx0DIBuaDN0SXtMZ8SK1WdGTP/MHz42ZSKSKODB+oOa8qb95nM+1MR6vxQQacVaKF1qjyThur
5DTGl37EFPbRWPPn0OL1QTm/P5ZbWnU/9mmO210Na+I3tfOsC+KzNFPT+vBN/OCpkSU9n4SFO3vD
9tZdmOeBDeoHcqUHmQiMuPNFuEpfF9IFlUabd52OBEMfHvT9k3OpqtlzZA4CH31OR3h7LwtXtFOE
QmvZ20pdqikjYE3vjVMvQqCPhk1uDo/3/iJnWx+b9vlgLN39dVETWlDNmlcO4UO/dclbRLQR0edK
w14/i/1k+KSJylodHvX9U8TZi07QEhZaT33fcKrkKOlwMWpNv207VXzIqqTKcCfRnz08lMsN2333
WL9MhIRscQTenb0basIrSREPZ8tY5C2xIaPMPlVerdOcyqf8Pp2S9DZR1TQHQbRtcWSxeX97KTcw
X2dR5Fwlmv/3N69GGrEbisC7L526bi6LNLOWlaRyCUe2jwFmpvEdcWjWsT3+u+84Yei6TR6dYKGj
Brf38UnoldAURXZe0tE5HVxU2Ght3CO39qNRWEPxrtj4ZWhL7V7c1E1odquI83lmlSsnqWsaBvRW
Dz/Ad3OFwhcvwnwHPZSaxt4tbJqh7gxao0ujHsP1vCFbEF3O40Ii9U+Gms041HaRd+5/iFIgpk1m
tRkX1NsnAszpSqLwWOvI3reHr+qDe8cGy+IrRMfDRY+/e+8yI3KdSNAAHUrNoUnFakOCSFr8Zk35
tWwocFzP05+a1/42pBeqJQhu4mCkehQjOoEGX21XA4t4+HreTfT5KVE6YeMzK1z3DyuQjmsFjCNb
gvaEzqRcv9PQXXr1kqRm7XQoNKE2jRjLIy/Yh/eRdW+OknGoA+0t0gkEKsBHJOjVlledoV+Jn0k1
FtE/Ggb9M4c+CeNgnqRv3uMArWPt2EBBOIC0FmVeep5LYBvlkWmxbzR8fV6zvhIaOBJtNI27AyVO
UhS0u7OlrHFXjWs7DO7SsJ75uVBQdEQZEcWbHBK6W7nt1vFyceQl+OiOvvkFzt7a4aWDAqMGUa5v
Nbtbuq2dP7QIIm8OT5hjw+yty0TYDqPi5Vp2kJYvM8/9Agy5O1KS+niQeflwwCiw+9+9mwLyuoZ1
k73WSFDlBqAIbogM5uSRx/bR7Kf4YCN+YPpTV9kdJ0dIBRNFQIKIK3vRy8G4UShjqUqx45MIzir/
wgjzY4eMDy/PoPVAWBKsJnvvUY2tVXh6wbByinIcbtPcBg9a8/PhR/XRCoxNkYMRpXoDZ8Du1dnd
qFGxZH8HHM4jR3KUG0SGc7BObwKiOzzY+2viZQYuBb+HXdA7LbcgHqPrLa5JKxGtTEUIFNZEnfD7
bzTjsInkED87id+d4PGbtbJgwTInF0+Q6mSwtXDWHdnPvb93nNxtQAasiQKr8t4jcvC5l0IGHTMB
fhznNYjcoeOhxSuyI2vUPJl3djqYgfngz1VKJPc8p93HlI4DFkCOktBlM38TF1q1Lesxu0ZKWZyg
N1RH6lP7rl3yHDm9I4A32MHNJb69tSoGAjhC3hyWcQw69LpMU6t4TjkZ15ytvLr5jGhSf8idxivW
QPFTce+QJOycsmfQytvD0+bdfXZcjCMg6NApsdvaX7VqqLCYXztcZU6lgZjUs61OMeNzaDrHdpRM
k707jXdGf5X3OBbfVbm/afarPPcbP3JIQ8ECmC0BMXbetTNKYm/hXupxukrcvmptJIvoMkHaIw6b
rusudKHp8emIyeczgrsKLVP0HI+qzldRFoBNwkNlXaWctMCi0kY/I/wZclZdItgBW+mYj5IQKft8
qDJ4oFVtksgi6qEKvmh8n167IxHe2UU3sd0z16KRHRBhORSCXBAo6TqPxhsE1FwYu2V943sDVupl
gzfTvwep7Z2oDPVWsgjiJPK/SXLS7WzNV8rtibOakDSGC1GMJmBFvAel+c0XY4a4b7TZZHweCTdz
KjisGkj3hYFPgQocOhOVETAWMAnaxkBDh702MM1L4gZ9jTRyW4UtdvlRcy6yLvGDFJ54TYz8ArYk
aT5LN57a+Ptgaf5w5lhu6i/Rco7DC0KYLKLCF1a9hSF16MCyBQpjGxaXKYsfTAyyknztiMDPG7hr
nndKvnRufSra3nM21Wib6rThAQssBySVre1SYkFbYB00w1VfeHG1lYQrwqZCCufh3uuG8sJPKpJ8
eqK6tC9akAl17sMM7e7csTAtVIuGftYFYW4Bd56m/AcKJALCyZ4WF2bbk8jrhpGNudYx0+nSxqFS
n4o679vTIMDavI5iCsGPHkI+C3Fxb7tLZGjBd8mmyoVPEsxZWHEl8+Dc7IcgClYUA8OIDLjQx4zN
olwsOomz5yUfTXr6OHT9MP7K2zbn0yHU8W99P3XtM7R+roMjUAziKYPFH6/NPK/t56EOdRKWQH5l
SLNHormCdZIr8hmSsMYcCyELTa8EcWBf54moEO5Olc719Ln3s8Y7histJUpKd+wsODFbPUzZEJZO
uO4TxyfIhXzWa8WBFOGQ6qPhzmxr38BdgFF4hXbNqn9Uka8/mRgDkI/a/LbFJEpy66YqyqsNmRL9
hT7acC0p5+nTQ611FTFAdQSwVfcJtlkaGZuXBXDX6FGgb0QRpXAgLpTlAy1rKTK2S/KayclLZa4z
t1F4mqsQJuaL0WVZvrA8omOWHu0xoAcehl3mYRFfgzs2XshcSCLkxuNkbjG+D3een7v1qaW3vVqH
wtGxJEhVkJOlcsteZWlZWZu81MWPAINLvHLJeOq2Ewdxa6GMaeg3fp80T7iWTHkZjC4Dj5NtYwZl
zrpQATSsEGBqjbuyl2G3KmTh9WdOaXHmqkO8R2euD59uI4EFvPQFx5S1yARZG7lhN18d8qYbYvn4
pALq08jxIceKXRAF4OpW5YU+XjpJIJpl1YdDSO0VYSk8xQ6v61VZgHve5FZiQb/L3FBfdRr++csQ
MSop4X7jqrO4avH6B1Fs3k2JNoUPE6LcOZMJ0g1WXuzFm7gx5BcW/vABdLJ/w9otEgiCth1/0XLE
dCfKrXRCXVgzf9a6bJ6sLquHc4oG8RPQpig7H/UeJayv0GajzWd/v9LbJPuhC9/4EnY0qhd0sBoA
HIHotC1FdABW/eAXNnaYLtI/D6jF1UMGjf9Gx2hwbUwGxaNe8yTQ7DTIr7vJatNTjQjU4sTy6wTe
oWNUt2XTJRA+Ms392Y2+V5yOzdBWWy9uRXRRhob+pIW6FWzLMU61Lcqg4IfZ/zd7Z7JbN5Bl2395
cz5EsAtyysvbqLN6S/KEsGSbbbDvv74WnQk8WzZsuMYPiRplpSnykhFxztl7bSkJUPI6f8Lx0jhD
2JdZbRC/DffiINMmyy7jcvLluT0J58lNROcGxmCbz5mgYEfIDw254WOfPRiCCJcv5ELOzGVNhE4Z
dg7u+r034Z0n3DGZxp0fLYm7cZ4760ajN5RhTobSGJBoaHt7jUtjeI1Q6TTAIivVB1jaR2vPWqKm
IFKa+IrOyFb4trTUPrWiE588UiPzRyRPubwoOsOFfYDWFMhK7Fjdzh9kb+4keXf5kbWEfA8wvTVg
6SVaXRkCv11IkLBmHT8Xcs5f67Exn1wS36KDLQ1M0ZlVSNYGlKst6WTDNDb0Y6y4ucOh1OkHrFyt
/xTndRofVcHnSr4HpUigK8u8s8xVwDIkHiW7ICDdagKqIt3uhJgirMaNQ4YUcIQhCsu2ysrrmNDd
4glHk2UeAQ5jXVcxsrHHpK/p8U51zS4JEnqzBjAm9HgRs7bf+UlLjEw/ZoY4QkDvvRejGBIsff04
nNtGPE9n9sqPt/e9VHR7ZDk5nGK/WvJTqee1+tYy7V+omUb9GWyK+tqQZ9q+zfmE4Jc3qnH2qVFh
rCZOsuGQUGvX+ciyUVhtMESF8G9ZrbruBB4hns8JfxLWLl36LNqcVHAvyH0p2ujJbNwmvTe8QUhe
ds9dwlTMcOO3Of94l0u7Tu41RhD7TBKQwisNhcHWe29UpX5A2g8cGlC9N/CWrFlaXbVY6vPzrm79
4gRi2EdYt2JeiPA7ZU37RMoHHiKIpasmsyRfLTl+6n2m+sjQ4y6+S8dad2/WjHvn5KRR4nxoUHV/
tauIGMhJ+L1zniLbwHlBHNx6hjXAgO5YsSwfiXTJcxQDIAZGaMrwEJqPnIwaXuPaKEd1mt1C2g92
vgh53cKAEE/Er3TxPQ5ZNRzR2k7FdWuvJEEwXkzGYxYvVrLzrKF4mnA5YzXEXGWE3H7WvDJt7dHZ
5uR9nDmp2YgzYUCz31XlQCqNXJR17nTgFZ7rZKUnZ8qMXDqiwdeLTKyTd4LHQPN8ln7Z7LJulCA0
8kKMp3YhVyKUXirr625pJ5ageuI333V2z4cZJFiZjU9a58Z0lEkTTwdDcIVL20wndaCuLOQVvpoS
bTGaeBcstsjMAzIUIrt0vJrzTQyvzvw4upbxoWmHSl2OjHP7Nzxg4/TBjpeKbovKbdndJyb6Eew4
k9kfekPV8kaVWeYdRW/7n41eiO6jiqapRCOHPLhAhg47f7/5L0tgm3j3DLCJ7iIghE+JJz4T+jkZ
z7DFMfnIRS+P38/t/1+E+39ouv1Qwvwiwn1IPqfF5/LLjxLc7/+T/3r0BYpZnOKoaOlqMRWj2vuP
BNdX/5eSg8kiMwLIeJsN978KXBPZLm0OHwozgkv0RdQt/xXg8o9RoDGdQdyH8d90zX/R3/5cbKHg
RQ/rwNDcpBAEob9v9jldAVQX0MVp1FvoADk5xGttMVzAjPS/zeu+X2yTDKONweLNwOBdWZuWiNQB
gTUEqSV9aMBTOxnpHIdrv0V9IgL6W333cx39nwsy8PG3qQ+tgfdanEwOlQVivj2ZeBaqwLdT44Mw
fYawnI1vMItaf2l5/Dyi+H7BTTFNCc3vSrN+a4n80Fys8E2VkA65w6HKoDsR1nkhEq+86cYY+VSU
xIfBHOovsYNr84d37uY/3YEfNc4/d1u4tMXLgBKT8R1tW+d9B8lPjKiUouGRZlaGcz02D4WR/O0q
v7wvXIUb42ki47MYuv58g9rCubc6XKWZx/48Zbf+qGPDPLQNVe9fHubPrbj/3BGSSya82zyS1svP
14rqiqqxn5rTNFFw0sxk3+3uB4stNMmju6mM/mki+Z8LQtNFtrXpt/z3EE5rao11jXVzUj4xOlGS
JCcxT8ZxUc7bn3+srZPxU+eBi6F3Q33EAZgmI/9596oAj+5j16/GI/0FlBM5TKchU+W6y5N+vW10
VozBGCmLIeWMEg8sXthnoFjhMdvGF8P3jU/lMrZf2mzFducXOQW2wVZKy0T6abvT2EKng6PzmaQL
YQmQ5N0ysql0KYIqWSQE1shG3iNgnD+Q28Q2MTTp8jyNEdwxUeHYoGdnyVuOotkQ9Klh3WMkod5x
VWF1wRI3pgowvMHFhl4KFJqkV+BQuU8O5GUO/ig+FZmltiSObgXHjQ3+VgLTxqJGA76tCKbNi56/
i4gZmyCTlEjXBFK2aaQqIMVhJAMvk94zodLVdDKA9MwHS5l9/mQmZr7ZkKHTMp+wVg5/IRSAqi/Z
ywlIv26UgflkR/FeT0/D5DaOw/EUK9zFmKU+Lv6eiFoN9sjVGeIRQm1CnPnNC4OctN+v0hzJDbSg
zRKcN+VD8VJmRZwZgTPWTXdYypZOmZlppS4n5vPGtcgWMV5Wlp90B1JnVXo+mKbx0BSRbQVuDVId
HjzSkkNJMOmNybNMQ1Ke437veb2X7J0M/+y5A6DoU0NnFnx8bK1AYXgm5PEB894yMREWlvoC/bue
DpbIVtImYZs2h8WpJb2LKdd0p3LVj2RJQB8NcZy69Z46rUGAAsHA36V4y8W9KC1F0wcCGuEfWzJH
kI0iH55NugePxNip4WNcUqofFPoJ4i7wLdG3ErocLxJgbN7VoJHSH/MElgFHdKMnmRjGHfnqTDja
A9ZasbzaZKNQsdNOc9Nz/mH7hhQn6Aqa4OwlrPQ2dGnzZF5vfXy/zuMSt/UY0gHZAn7NOCdqzcGJ
t/cGEu+mgEJM+Z9kMpkGtsTWGv1LhtpWSh1OHbtbHbsZjpS7iX8uIt8Zge77SPngN4GvryPLQZpD
ZTx7QVLQOcJAJ2caW5CSMUPS50vp8zHwNNtANJo2tWmMK0/cTTv/dpNm4z6Mx0l8LB05GPz/mP6H
oS9gRJnGsrZ3tPn87gawnTKJoXXKx5bKJyWiTVv1AZ/kZGFLq4cnK6djEEpsu8nOLvM2efKwkF/V
c7exlItIlSe7KQ2SNlRMEMvM50FXm56EfWZrGm0JlVK9tzTU/K0xahYh+LKieeBtx9XcE3oZ1Lno
HyuC5eWeXEpQYBVBINOMiDfuXFJJN4kTwY4i+dJ4ZU7IR86C+KFrlSouIltlSKhYc/F1FxSGt65b
A9GIm7qTIZAbQAxiMW0m7HjQ5Hwi7XlS3KeCjwpGJMciN2q7ONhDNAL6iu3lQw+mq4ZlhiFh1/ZE
8wSgTYzsFMkpN0NItbmxy7RGHFE6Wg247rpp+AAtgGGLk036KwPi+TjqES+IbL3stRRNvGLMUMB1
wdKTv87XPuAxj+vqkHZp/1ZabvRKB2XwwtmrFjTupo6tgAZbmoWd8rYeVDbLTebXDbc1uarODgKj
8RXNEDl3g5WsT3WS6QEKhrEC+AXGWYaxXKjlARjXQcWC1AYpMxoGoeBpbzFNJ+YuYlHKQQuUw01n
9AAWiYEVam9RcIzUuDHInIX7JTq9i6wzJFsp5atlICmYDc0bkVpoNJAQcfC7UmWT9Lu+TKJHMfTz
PcHKkXmMqqQtDsOYlMbm4DQwB49+e439wuNMk5JAFTjD7E9IzVT6ZA0VAcuVmco3d4jbz+NKPXMQ
1aLaQ9TZzT2wFxAYo0qo/Ncl1yURmejarsjGSfazqamILSOhCFPj0sEO8Gzy/JxCDMdk7YgJ7mhx
kRy2utYZVT73UY09tb7XK/tzI7wk53Uo4TFZmLFJ4K1T4t/XGvk0IdrSvmpNUJdkMxbrJXk3pQIr
YsyPqZHpr2tWFa9VbWaH0ibh2nfn+sjep58dLNvPsvMLiHS09CJiirbw9MGa2LR0R57OmUXeub3r
adIqPk/Jry27NTmMWWSNpwbi/LdZdN41Z++426VqTl+cSnsvFO7tQw9cGGoyBFNC6wz6l9gVc8s6
mpTub5M2MKrH2mX0iL8+u02R0GU8yooeBiFD2VdTkugVkHBFa9WquvpjGsWOCLzEc+5XpvafFhHv
rbTHoV+TIruOuP/JGbPaV+Ql+SVKfCLupKRsq2i9Trr2HuuyyR/AvpQXGtAeHa+XmkBJE3UNcVCJ
CRLEtF502oCobX33qacWdXU9XBl1Rt/VJn7ysu8cylsvm8PBzDukeKhlhmBukuSSNO5p3xqDvmvo
+11o0q5MsxpCjZbyapu6OXT9Tfy0jdufnAKnOFxJf1dHmTqAnLSeTC33k5Xc1bjmb4hk9709caXO
t2Yxs+sef+q5qOTs7LRf4KxXwEWH1dehpeh9aZE/8lJAQSVa0nugpaRCsTjwISdaNJL2N20tHKmV
e8EtxOdWm24r7qpejLV2ripb828CFbXPDdUnoCyrZMDNVwy0nmfPfDOM3P5qDoSqHxQ2bvaz+Ykq
/VtWjeO57a/WDVQQcdKK9HasYQ0kxkRM4dRlzAjIro5Rj6iWKLF6aJPAKd2BV3uR0ETJUHyqo1p8
yGqYhU7r9Od0HwayMCeSVbfhiHEqfNXtV8upCdxzxPJg9eOaHBO+xK9Acav86OW+e6t4Lh8q+FB3
Yk7edCYcFhYckBe6mOOrGu/6esN4x7+0q7U/mHS/OCg1vYmSs1gsOgicxtmP4vTcF3m8j1IZlafJ
myy4jYNevcMiTbpkbWPa1S4b+my4sAW6hGCwm1ocyWQvOH7UTs0XTKpMAtzS3E9rud6SSsqHWqST
loeCNF9JmYbzncBZuj5BL80YQUiFFyQA6UuL3M/VtdMS97njiAWLhCHjFopTjZfYs4bnmqAS74VD
UPuEyXMq73Ody1dND689dfk8TQcSjecabGZcEQI/tuNt7DawZ/W6Ftm1alRLILtNTs+ZYdOkfZEt
FqcvCWIU62yprfm5zZWunisA6+dzI5E6kyUh00AhzmQ2Rctr3kH/yLCFc8Im0tfs71GHKEDFGdGZ
o2Xm6sjUi1PXJHT67Ml6m0GaTmftHMvw5zDquamdOaf6JaotomcmDiehpvdJ470ym28auugVhmrr
nLNOfUeXtpV3oEzZ3FPLLr7NMbP/wGOeV+59FklFmyzTN6Jb/GcTj1ccWnVZP0WRrva0yRNSW3J7
eGwdavGdCZic4bZAOEzu5qw5e0/9hpmLmHDg2V8TGkFFu8Fgo4zwdCmHW6LWxpOfb5sLxoAUiqrW
F1FHrwilGVePopzPXzfjR7Lelrdu8ogYqgpVXJIjGl2vtZmzAto+P7XEqjtfaC/iSCiHNMoQrTPO
CVOnddHALTK79rLMeHDbJZ53HGpZE+clb8pr6KY4/Q1i8J75Yjnttrofnube8MKkMPPPOBMpEgZg
+TdVJFlXxHrvJKriHJsO1iWRDxLSgtH4d5U3d37A+Kl+XLyhATdVjuUhj2zQLW7r76Tdg/ay82k6
AbyYjqmVzGe69PXtStXOJ+3G57rfItcYWezS1I0u3Dx7ArROAQW34GMDkitg9cwvh5SDJkqnhJTF
rRKbYF4wmSXDfHE5XSiFnIHnwAF7TjYwijm5H2lq3mq2s4OPVmtfq7b5NjOK4zlQ/5wGyZGXUIkm
GGTSP4HgTB4tJJNknjRnJLa+CBldWJ1dXnvaPMui9ECAm2Ydh3Bh+P1lTXEYum5+EUfS/lbk4kym
TJZoLhyjiKIPZXcAKf/oxPK6XAm/Dny2VFXGT3lZxFi38OWDrWmhiImDD+3LIYLvAwrfQzQjbQvs
JQtjYmnXmW6sa+qPnNRtZkXyGJOzdUDBBHaGAYDIxM06sAA5sV1xCJqyz41PABYQlAsntx/koBLm
OStj45pkScOWxTH2Of1z6GrOUtO7WQTrNbiHygtWBmWADkr/4zAuDmMyTtfRWgOQyC/YJ7qgSbv5
1JhuGcQc769Kmmh7s2SUNUwWnlMezi4e5+ku7zcCY5Oc2kg5Z0brTEdjyO8bjl2BLhPQsQm/y5AN
sJkn82R3RHPXVvPRQnTlZfxvowJt/qTa8tDXpNMSo3LfJXzY2cApD0iVXF981UD1aijdiil+459f
9kzHq3BJICDbbf2VrPeLuYuGm7XrcMRKlV+2Cuq41ctdY1YgYIvOP883oRcSv4ihSPLqrqN5Bl/V
IZZ1SQ9lgXODHzXdW0u15Tl2t6Kc7uPUaA+zUleLJ/urvkis+74AY7wz/Ip405oMqaHNxUOxESOJ
wiQdjfe4mohuHKwzAcDfDZfWSHrIYmSqBZWw62OS9tNTytiXtrbXJU+6XUBNdEUcB4xlPuQTKAqL
8Jhw4lhE3kO9vnoy/ypsDSPRAOh3ViKxg2KC95z0cDJDowPiG4pFZoGfBow0VzNldbimI3hZK9/D
eHEORe8zJsiNJbT9j/k6PbNGgUpPoR/bqVnve7VQxDk+AaVtc72W+CQGDLpXqjD0JUFCZtjSYdg3
xmR8tdgcgsmd6g+r0t/41C6JUL6Dt9LvONNdyZJjrGzOeled0Ry8p/p+aEShLgHAPRJZPAaDVY+H
vE99CCKOpAShK1gbTz3k3iIbho96gB6yj/K0PiuMiTK6tp6yIWKqYsXf4qKcw8rzyQ0mE3SYPf86
MprqXk5mcZ5vsg698J2QRgYkuBzzg8tQkslte+c2Jr+BnCIC5vVUfUGN796oYeQkFxtPIxqAi2Ls
mweVO+IwxPEpzTsWxqYdMeCharid0YPsAD6bgaNiRM/VfZPk1kfDTx59fN9wqKV1rhrmrwObtYuv
DyR8592qxC5f6BiVb2WenMVRW38oGuZnhuStqyJxAcf9jsToTxVi6rCQQKM2ecyZoQb5SUbaf8a8
riRwsrn4xDXO2jKPw7EbxFuHevrABLOeIIXVy4k3tjvm6TpTIsn8wI68JRQz2X/MUz2eQSMvX3Ph
aOvKRbTS7nldI5/+QOSpsEh6Z0dAioQypUnVLUzctLmgPwy2b7oGXNLd2pE/5SFx1PUu8jz9CeSr
dcVg1znlcZvfDmOmEd0n3q7vi/uht1Z+BFn1rzIVwPn83uWhZuVDUfmDy5CnLbBcb03ihQP/dT11
zL9beuMEM3Qm9zSraNnTk5eH2J+6Uw9v6k3BPuRQjR4mKJV7Xppte0pqqzqmhVhBLWV9d74Uo1jw
JmXT09i0JlEHInduGqdnRDQMiQYTv9zHNOHAC7n6csg5SOwwj8XrAXKZHIOOuOzjgiMyTJaS9GU+
zxSd0gJWYy9a+FrAf5ID5DZxS6AezTU3zvQjfTbnRct++BATY9LsRJUs34hLWsNuXYZ7WiwT5Gm3
bNjZfWc4sLM15Z7dyRt2eBqa4RT3phgv7LrpPzdUAy9aAEfcjSAibi17JqGgkht2qc95v4PKjDLS
hPwuuVTw5NpdbeRE44xLI+5QMOXRzqabu57jZfU51bgxOemQFwvECzGZG4OyOqAz7uwjxV3dWu2c
FdUlC7ZnMwUnm4QGGofXjQOJqgjKdWkHpBeY6uDUdPVRDnQdtLvKwlrBICC7JNnALfbEABGTCmgI
hDgCsGL7JrQ+m7rOHg+kCIEatUGVfpt7H3XInE6deyydkbKiiyeTGpYB4Y6IXXldz6XTBAznGLcV
s989m12bfGpiyXlSZgt0QTPSM81Ziq+YKsbUd2k1ViUVMONDTpcxTPzeo1EFQRTrddCIxsi2OGG7
I71w46I7ovNfKpj15CCa0wxq1x2Kk92n6y3Mzdpiw/Vh5HfO2KtgAFHUno2lk/lBYmSJe4DS4TBd
mDj1gxIacoLWR2Ird+ibOKV0Q1LdWLZe32Tt1uNuqRMPIPtU2+IgnCQ/ForQkWBGQHm1gNyT+75J
nE9OQpQwYHEFS4027tSj1W8BUZZNR9Yg7xP2FsfL1Iiaf7Qs/ltVvy6dU1/Z3dxWu5gnrQh3Tlhj
4BnmFWzkun9FkUYvysud9HFdatcPbXfgdDOLEcyIWzo2y85KFycoItaKYK4l4SuTrlbCAyVgsF3f
NOOtQ2LyxMm7oUfDH5GtO9yI6rqS9En3INjx53HXA2cQi77hI63E9nayBmKv6HWgu+lZ1pcD2pr0
GNFEr+kB04AIXGkNT83YbjIV0E79dvyo1kPVt3O8S3VTjgdmwF168pgNPLpLmZYUP2RwBFWn1+eq
4V3B3yOt6UywgL+tHrHl+6LtzeuafsBXPjpoVwaiBhhulZmc50PbLqGKbe7A03bvhf3U9g/k0dnn
FYS/S606iHb02CC6rWvtPTVtqy5KpFYFjfJqOqtdXX3y6f/torp7mhYAekHeqAjYHH0RRX5mvby4
hGufYrdnJjS6NhqTNqqI1Fj45eqQAzf9pmxMhw+w7XrjA/pMWIjztLWkyiF2nT2nNlq0TlGldiDG
1DVDSYD8KxgG0g+mNvpSIyFxOcNVUD0R7/gyKAAHs1bNC+19cyyWF8ezxldrgJkayhnq7b7p1oYf
dd3mCvlKOsluriCuEWWRYcYdGepHfPmzJw7jNJNIXvuFeuOE6PaB6JW+RdGa1zv6pzXMtdKf7lxR
ORNs2GZ0WWrd8YCjbaxOC1M/XsqpxknjxX7G6TS2hXvjbmvWMQIZXOySFKpngNeOOFRrnrBPjf6s
aUIgvWCjnd3c23fCyJ6GNjP1uUuP8LmgrXvXuHadheCzzGuYLt4YRDEZM7tY+Pgn6mJFjlKA2PIP
aTLgqssHRUjEvPTdm2/N4qyKsu26Bc83UMSQY2pd1LJBv2AVnyoX4tfG+1or+GVuesmWzilygIdr
U2CzvwRGrtevnaN6wl1NoKK7PHWr+jQRJn22ys78pureLgNTTsPwVQ2R65y1yezM55GfqpORT/4a
8tbDKIXNNXwDeN0MB5xWc7Kbl5Xlq7BEc9O2jXimEzy88mVHJMIvufMFQQujskG1qPYWd0nja8qq
9CqD14o8gw2IZSuX5YNXGtVzwjoigzTVM46IWugvtLMj0m6Rv0kOeSTF5rpFORcPOQclei8IKOJS
8YKMg66uq8KzitA0apob0aAWwHGinl9d0kTKUKf1uAY9k/YaFKBc70rOFlloFjPMsWa1ULNKgh6A
MFKUfsNs0n9Morh9zD1bp6zGiUP/kLjehyqN2BRTPvOnNktltatA+hFnZBrwznp0v06g6jp+KUzF
PmcZGS2EZq5t89ibsXPtZDFvXo3vlpVMFwNczHb1Xjap95vRWIQp+LjVNqEK7aiAXTwj+3tdkiEs
kMlZR7Xkrj44SI0p0uz4Mwhdpz2UK4ndLlOz6Kiy2jvjhiyu4ljjV2sqmvs4n3jhJubbXznTjQR1
LQUqj2rxvM/09v1Ll1ZMGSBDAlvpjPMCJtZzRHniIBLT1K9jIj7IZmkOhTfJo5o8jj+TJPWMA2qF
LrNB7vm0zmx4IYMPhz7zNv85moVDNVECeWOSMA4Eyi4VYpfQpaNvhUY/8OGmZd11gVoKJnKWZ6Tk
1FhVWTyuk90+o9V33ni7SpTHskegRC1zV0YNO82UVisfn1dPFzPUxzZMFDPFvY7z2T13GoujmI5i
fd32HgtO7vRypSfp0XCaY5xmgT8hg75JvXnrqyCefqv7pHkeJzTs4CBNLGeubCia26SqDVo8c/9k
Z0rQt4Cgl93ETIOnz3ndxB9pC/Ig3CFZQIkjzXiLC8qC+85GasbOWtEynlpTTPuRSDmGS51szUNV
1mN3jDNlJwfVFZZ1aKCiprtVwlQPWjTBBi+BFcOFbjv7hfJwNsIyX0YXxmEqyzHw0znt9i3jzRon
tTJIvJfFwknDpUPJoRs0IN1OZFMXy5KNViBHqqNrv5Hd6yiTwjn4qqyeGSc01YGo7SXax0zO4BVC
UG/P2CQgXaZNYbrn1MWlQzeGy1IssIcw7bBWve95Oz41iUnsXK+trWbpYkaUjdlxfEobc7pSiUPW
E0fiGHlvQrOV47JjEoLsDtxBOsmo38d6Lh7IB1LPuofFc8DTQMXHPJjpBE+zKU+D7fVPvs6n6hJA
AmK20qwkx626KnUYO+0IVHuyRgfdKAvpGZWoGYUr4Z0yBH8meSkmFGvXwHbLL701jtOddo3VP3QK
5emhclPjxTUTb0Ywa3NUo+ea5QGNmwV2Ka/Wa1JU9pNkIyTuvmrd+I4BAN85zHXlP0D2gBg7zCbn
hBSx17UWy0gz24u20DreDHSNfeRUwOVoSYfoxAZO8KK1zzybSTAhOnIJTN7u8yjx19fYNHsrZDji
PLbQLWtUxXpBM5i1tIYoDgUQ/t4HuN440HEhrDSC7Sh2kou2Tjrkywhr5M7qaQxPFVPRYPKk/KSx
/oLPKcn0Cau5tT5z+BSMRzViPAKjNsS1mMfsBoU9HcIo9imcZ4J1mWkjD6x3WQE6EiU3glfOAN26
A3ngFaGTdxFi49gtzB0nIvMiK4Qxh9xRfVlCr/Z4GbP8PmYPUUGmJxozTIulFzQ0yuWh9WV0pDTw
0fYuqXtn+TWBejoq2scRhngUEvxjvsUJzReq/bU8/Fll8Yv8B1kFZRDsFULrTc96J1ZxpAG8q66o
1obJeXFBXT3lTT8/wSJgwJmKLP6LBudnNwmaDvBCkDBwIil8mkzBf1asaAZWrTKM/mRHcviciL5P
mF27sVEz9GWg+AHHBfu1jxqxOKalRZemJEzK+Mt9/yLS4c+wEeabMGDQdL1H6FhbGDXD9uEkajk+
8JYDpx28Zk8fr/yLKeoX1ZEPswlblEndZ2Km2f6UHwRPGt/KwumiPym7dAmG76Pslt7f3/hhv94R
DDvsmvTHKcuUeCcFchvk25MU/Wk02aM8QYibdDt9HKH7/yXb+LeXwmCLTo8zLjKdn++IFbZnhpr2
J9Gj1Wbqaj52YG4CkKj2xz+/n3L7s/+fz2t7XyyGubwvPvY43H/vbit3GoV1eOlPBMs5x3RdxHGa
u+7QoOXiipMf7WmelRdqgQQLMZo4EDl2561Z/42C8+unwl9ik4lp8fdw8H33OxY1KgEGwMNJ6+xM
ONXXpJpeoiKND7X4X7wy0DGlMi10XeCkfn7AjEzXWMVefzLjKDvNUe2cDO3Iyz8/29+9mMgmNxCS
A7HjPQCxtTmMES3Z04dCOcVHNlyoUrZ/uZffPTb1XXTnfKeBvHtsSZZx5hmS/rQQ8BAd29w3uhsI
6GiFZM0x58JwJga9f76192/oBuFko9ruzgIu6r8zIrq1oPysZ3GknOm/KWezmdBOSvI9hMzo5c8X
+w44/PEd3a6G2BTwAnAJB1jHzz8XIRN560HoODLw05/LrkvZ15XICA4RoAnFxJnIEuaj2XXOWx1P
HOS0a52iMgfGAoDl0uToePeXP+r9h/P9j+KEyjoLbga8zbs/SiB1pBUzH7HauLuuaNt7CwH3wTfX
BU4pIpk6scdru0IDogrG6n0JX3xY0r99wr/5LaChbassiy0Dx/dbzLpmykm7FcNpF4O2j6pvmtyJ
W9G77s2fb/r9G809kzWIb50lw5bc+s/3PC+qnJC3rUeP6cau6gbzrPCE+Rcr6O9uiB/ah0sLQgwr
5s9XmXqmM/bqz8fUFXQixzH1OHZpf4mPZFsRUP7nm/rd5baLsbJDVkIJ/fPlcnNFiihH2ORRikZv
idGwWeuVF6vm+Ocr/ebxue4WdrThqhA9b5/yDzvV7BuloUh0PpreiJbFErQApJ4Pf77Kb+7HhdZB
zxTZMZrvd4ublhz7qUTxhvbF9K11M+/kx2L+At2m+Muj+90NwRdERs0qoNR7nKE1TQzIbEarwhb4
Qqr1Gdt9tf/z/fzmIgrAkikgvaEQf6/B7asV61pNakOz1l+ztPT3i90P//7TYEbnH+eFA5bwHlzn
AJNACqi642rQ4CxtOzkvC7/9J4IAzwedOyhjxSEFdTbf688vgEd3KFKDPR7RxWUhVvHynDX6bxSe
37wAHtIG8viw2XOZdytTwf5dGy2w/W6pzNtU6jbddaZrXJIVQCvzz7/O++2HW9rAXgBVXBOT/XtO
p1X2YrBSIrQ4yI+0kNAfipDIFXM+j4dlBHiKI/UvW95v3gjqFnYdPiIy5t8DAHm78xbZyXzMMnf5
IBM9HbPF9v5GxP3dZaB1SrCW+BLsLaPwx891TXH7EdIzHckmFc1tzfDJPYydKMU/ir63Z8j/mZIE
9i397d0KVGmMN3DdpqNy5/ETjrD+i6QyfEtHtV78+ef69d2QDohpDB3Sgrj+nghCc5smIM1QgpMd
62hZi9iNZV8fq5ru1J8v9evjowgBO8I5ATzyL1imxo/mkWGYf/Qn0iVw8fqfCnJ5vv75Kr/ekCk4
W0kLJ4DNafndJ5XCky4btchjNIjsqKtyvjAb1yUWRHdP/5tLsUiw5EHneM8zxLK55nXkyKNt1EPo
p5r58JSPodoiVP98qe0T/fnEw12pbb1jzubS8fn51aNxMSTCzuQRKzlz3VEOc+hjff3cJmjQ92PV
P5Q4i4OIOcVfto9ffzaKAL5m6JpbYbCFdv741qOddzOyRuSxtbLinvClhdaVMP95JUReyUbobyUb
fbJ33xYTT+HMsGMJx027U0lO9aVptn9z+/zmXrYFHYfR9+u8v4o9u6gmioSrONEYmnne7wUmgn8+
FbH9IdOyOQhyQn1P5UBays81C8UTSyOkvpOLa3NMsuVfnS8kiW3p40yxNy6yJ9696+h5scMXuEmT
jtzPdrHz0J4thRUlL//592HjoGcB4hLCqvu9bPzhqFJPFfZOe3G2sW8ctnZaHsQg/g3Psu2HGxUb
ew0LBHjB918Uk/fa8WXrHO1tKhkv/8Peme3GrWVp+lUKdc9szkOj0UAFyWBESKHQYEm2bwjbsjlP
mzOfvj/6nKo+ERIkuK4LSGQiM3G0g+Qe1l7rX99PPyViX/WDxfR6FtAJhXEAxLZ1pl3SPBS5QGlH
32jQK+noc295gWMge++v2Nf7EMkWmR67lWlOb9nFoStlFMUjpzQCBKvdKcJR81pzqp6bSD7UH5y5
bzyQTsWZCxHbHkv04s6O03ZNMcbSA3lVgLomkUviCU37yAn1jXEM0K3MaUAoQD0u5lsy0NqZ5iPW
z8U8bxZcwdwKjekHn2f9K+d7HYEd8pKVgkKlzry4VGhR0ZN5qXma2TauWhqjSVPHGHi2dbmr5En+
YLy3nopNFaTdGk5yczvf4DQhdHpUZD2QOCVp0LGXHQX88INv9Pqp4KMZ9KeRmSLmubzEsK1x/jkp
ek5RVsl+rPCwdRHfhDLMqGEefFSnXfbBzWn96eevkkybAat1jf2RT66T9B+rtlD7wab4bgTq1Cvi
PmsXIIVO31vFDtQL/b9YpbVVkIca7Ww2+XT9tlgw9vzg2dcvdvkzCNBWXCCMIro5zn9Gj3kSap3a
CApTtAekWsrJkKpwO2fTdKcrw3RqtObPzy0SESuziEOFGP4yKGwyTERbeKRBSgeiayBFdxVYKP77
y/w37PT82WzY0zrxDBRB9sZ1dv3jFS8lmIOGdv0gESOaTWEZ9QT7ZFq7e0o7vLEh8ds4vOqh7iUJ
9aMAfUP2Yxa2pOxjC7nghqyzNPtGbAzCq+SqmfHtsiZ9P+MQ9tR1yTS5S6abkQ8nAY0CtlGl6uJG
TK/GYCzmsFfIvfZ//M1oBuTw4l+kUrkJnz9X1rU4Vg96Ry8gUHraCq6igoh6smYZ/sRsu300Jx8E
o6/XCGPiIk0kv/aq6ur5mHMyNWZNE2fgFOlyTywvuaU8O98UfOBfbNFrH9wb3hiPIJHPthJR2W4u
x6uWNFZnqQ3wf6ScQmfYdqhCyZ+hpx5s5JMP70+W1zsNBwFPyMPB6aU2ev58jhUWPTt1G4DMWJ4p
Xot9bdVF8P4or5+K5mKOHqJ6zB9s9eI0IJqnORTmRZA0ovuVl5G8oQ0xugkJjbwkgrvx/nivn4qU
MQEVZ5xi6qQyzp+qtwZKv6EsgqSSzQOdLmZgGlH0UVrmrWGAoRPRW9AzLf3isXIy+LBrRxEY3ZQ/
A/iw3MyGzfuHD2Oq3BwUhSiEU5uZf/4weY1vropcO5DbKroiWiFZIhRz//4or4IDRiHaJcNg0hlN
XeR8FPpw1pJvOwTUTvMdrXHxDuYH+pl8MD+YDa9e2zoU0h4AhSv47jLHhJ2sMJVYHYIpNNTHDPP5
vdQUlff+A701igmfUNdx9iSMv5wDLeJYejuHIJRRdkEo0Z+giInug03prWEo6pDXXJ3C2ZbO3xs6
FuxFIJMEiH90H0YV3SBTWP5hnp77gWZx6yZJtaIBlIs5gC1pP8HsHgIzqkjThs3g2R3ahj9/ZRb3
A51xVMBbF5uBWZWy1bVSHyhkTE6Z2TY7m8jnT4MbnoVpDFWILXwtwJ2/sRnoWDejGicPjLXNZhGt
eoqSKd++/zBvTOj1cDfW4MYAvLx+uH+cguEiEdBNCe7kTTRVB/Q0Kv3RYkazkFhF/cFob0wDEmds
BNxIyTBdFlGrLlwURIl9sKx+hRLanW06WdMH17g1Qj872cni03dPdg51KdvB5SKV6RGyi6oPJCLu
dBtpsYKJTgFZ6ogVvHqbR/JgHQG3yaarZkYd/fnKXW/75JnoBIEUd/FOy4FGpJEO8qAXdXWjwkQi
wz59lE39nc6+fExUZ5hAMBvXc/f809E+PU3mzGNWuZYe1EhPnjK4gz02xCK+i9UJy1bDjj9XgCN8
IULHN7LE+eBdr+/y4keQu4c/QP4MH6jLnPswZORnsGoOjHCpbuIWCxw0c+FenehBQtfQjLcW/S7j
B6vjjWm7pqSIScnfcFJerA6eO2R5OkNQlkN0ndFf5cnGIB07upb+G0OBNOF6y0dFBnJxyzBg0NJP
JA9BbFC/QuQytj9mWliv2yLKP4p933qdZCkdviczx9Yv9slyXoGYijIEjWOnu4XT+LoUM3wCtVPq
bQ0s7KC2cv7y/ibwxrJccZ0AXNY7KIfo+UyykXRSXh4G0paFcodz9OiXTjv9+e68XqqhMhPdk5m6
eJFA5SbNEBF299mI5KiW26uY/ugPPtf65S8nJMuBc4YIcd07z5+FtdAnIMc5A6Zm3hEu2CktWkLF
C7JGIO6VUpn8+vPXt7oakpAAaMKqPx9y0uaGNqJlCGScTh+pWKoeTQbm5//OKETZDMDd+pI/01Fu
AHXAST3TZrx3Fr3xojyPPrgWvTUVKDb91ygXm0pSiFKjJ2wI6jDU6PdH69OPquO9/yyvl68mwzAy
1q2LosPlVKC7fOrAFYJZCOdl7UirsDmxOk/B3fiD0/qNodB6kIPlEk8n8GXRKeeIUEWjDYFwoi26
XdubS0gG+Aj/cTKHWqBO8RZjDZWi56Xsoc6KrpHxlQ6gDGS01PbdHj9UY/f+q1s/wPn81hSDJYRN
p4XVkHaxQ+RiNlorzEC9TIupI/EUpLBpiG3oVk768rMdyrdhMYQ0aOT4L78/+OvZoRGMEmPZbPVE
WOvL/ke0YBeFDjqUaMFq6Z6OJEgN/TzWH8zBV1KW1bztn8Nc7O7prFIhNKIhsGmlphoJODLGI8bt
i6nyoig1fMyzYciJrtjEyxLTQYOweIGe8eXPn3fVP7FrIU0iTjp/XlzXmcFJ2AdZWNME5+T6nSNV
5uP7o7ze9LmG0XbGDYmwkgrI+Sh2PWE8kc19QFJnzNB1SRAO5sYev3DETFfpLA22LwzEyx8c3m98
TiQAWDut1851Tp0PDF+46GDiYZ09Rs3JBErnaVpmfTBj15d0MWN/U8d4OoRJbMrno0gm4nwHn4tA
1FFNSzN9OU2htwHq/4+umm8NRVkDjR7pM6pIF0N1+aKPQ8bmD8GKfgWpK8gSo/3HKsL+05QHySOK
lquDHcDr17BnRww9ibch6OLomGQI7aVJ+VkRb4IeU/33Z8gbH4oMPoID4h3cZZX1///HuhuRTJK/
UfsAD8V6m4c1/VBNH7dP7w/zxt5C0ZJwar1xkCu+WHc0c6VRrnNLmxcVEkAatz4KWtPTB0l/jueI
C2JtDQfc2pIPCqdvPKBhYvpO2pgMC7Xa8wck3W6WDi0FAbCO2h+Kcv4CTRqs0/sP+Mb84HaIeJPX
SL3t8lKV5wtiOEhuAT3+c7JXJRTVvkrndeNV9PV8fX+09XVdTHwKfojT2Dp+r+3zhzIK4Qw5LTJB
G2mF24pFNK5lNXO2GX8r5WFTh9YHT/h6TDLhazGOPYui8KUgrlTbVHKoagaDQC5K2kcEoWS/VFM7
HiB4Kx9EW6+/G0ExKgg4bkj+0I+cP2Kc17ZoGpKNMN3JWy1WdajIYnnvv8g3rjq4EK71Mp1wn3r3
xTAJRitCtrjqOHYWQDv7Jk8ixVUm+hlFpq+PCUzygXZE7n1rK/of3+fW0UmnrjMHIc7F6IYkRSOy
MPZneiB/CUdtr6Ewzc/vP+Rbr5KKtAqrkbeJg+n5qwTmRMvFwBJIqdq6ZpdOfqujeP/zUcy1kEE8
ROb7sh5dtl3VClBFgS1p0RVQCWeXj8oHe+P6Qs4nPouZOAjMHrlMaifnjzIKbKk6LBcDZAOx26SV
8dKm+bQNUz29e/953pjvDMXVhSCSz3OZWEo6OTestBdBuYikdetsKj5Zdo0jiqEO1n3RiPrb+yO+
+XA4Na/EwtXJ/GI2JK08VdSFRRDVVvrgJNA6aC7o59qjCaL9yOH7jdHYPihu4SdJpfgy4lJo4V0K
uW0DoRvQkeVZeGZazaCvtfSPz2lKt0R11HD5FwHP+VerAVbYwOdEkHa9jmRPSR8Rhk77LoyaDxb0
64gHRRsntEWJlXV1WcjtG4EP8ET+frAGp3ZFUXbiVsnUPtnScdSkp3JS5ZdRDvPlA0X2G1sJCUIq
oZg5k8ongDx/yqZR0iYC4B8oVi1uZbnpr8fUM6QnvFoilyYo04PVVLtNO3j0IUd/fAlmeJsXzNBr
YLkewf84ydVYUUW+QL0CJxr7cxvKQQKL/0+n6DqIiWXcmtgnWj8fpKNAH7dmD3ojplTY0VDj96lD
T3XzUXH09abFSCRHIL/y77Bkz0dSMIAAkbUA8QKXtY1asu5NTQfKnz8PgSN3ONY6ecNXW2OrFVlN
+DOrytpIubYppq3jOumQfrB1vfFAyICpipBAxjrqMn0gNKlVG4vzE3VV9jVJemM/jHnh/36g/8Eb
/7vBffR//d//82P639HP6hXdGDJ+Jar2n3Dj9R/4i22s6/9ab+irY5yzLs31OvIX21jX/qWuWY/1
wktxR13j+r/hxpKi/AutBl0PDubLZEFXD66/6caSov4Lh1W4x+TT1roNZfT//Gm3f51X7cV/P4Pi
rpP5/x9ruMNCXqZcTHSsrlXAS628aFpVTrKVixj1wtzIkjHv8GRd7vFmlO/pojIwbuhBf8BCHX6g
LqTzHJb7g1q2RuenQl72VVl+yUF9FBs9ElTaHL2PvQGbtwqbJlbrZhyK6jZsBbxkPE6B1ChhCJnP
xnRuY7RR/2k0jPAJYH4CAEPr8q81l7jrCrp975VrK3hP75MXWfp0dEj6L16KsuQI4Wf5PMeW/tDn
mQ6mis4uvDwem0iunqVRqyDm57XRQ/9SzECmcxeByGj74GTD58Soyh9cUU3pg+Dx9+F8/kLJM2nc
3E2bdCBltfPdI6and84LWD2AAJVPS9WLAxFgnuL6ONp31dwqL+QKc99c9KV1x25EQtJg+nDvKEX2
PGfO+Gtp8mW3QNNSNgWqznKD59WDUItp9KpSHw4pvYvaLqM/8IMffx54rJOBcomJwRzFQIC7l5Fv
Li1R3sw4umhwmPzRMcKgVOfJN6XE9ps0+UiW9FtrcfGyzgZcf9A/Tg4KtXEMk8AAjWqz/cknOJcb
fAE2Wq/foSDbrgoGTH3sAzrerRSX1yD2bvJcxf5uflbDwW9t4eI5sPvHCv57mZwti1erghIHTk+r
4SOCqcsKoiraaWTCQ/nGLWizwBs7SHCCP6j4n+/Lf71uYN/o5Tg7qYpdTJVaapvWsmqmimR010Io
wm+0/iNd3u8C1MVLRtjPiUYSgQz8ZXaN7Af0gLXF0EptqdgkcO+xHFDC6EoFpvQU95zfm0Rt5mfZ
FPKTMEy0myCF0m9CW5pfsWyEfsIIGl2WFQWQtFtizwHx/1NR81ZjdkLDWPrJjP0eVw9P1mPc7WQn
98dQO/ZO1N8qWGWkPozg+mHI25Iu+dg8zFwmW9cIcz9K1EpsmhJvGTxwWhgXNPLuoV0AYlPSadlr
IEv/zqv8z3n172v4/s559ZPA81v+b//xSyQ/vpX/dv+z7sFn/jg7wPgLfx1gqgVon9r2msOj/sd/
/ucBpuj/0lGY4zPDTF7lfvwzfx9gnF9kB1TCYSqiiOBXScHf55fKqadyrLFRI65FpWH+yfGlUmY5
W6po17hDI8BA4kremUjqIsLv29TCPptu0aooIriLo9Fq0q6ry9aXVlsXXchfzVarkSM6/Vd9kVuv
Gc3uVNtO9axYyL0A46awaCWr3IKOg7mlJ9+1phJ0UNOhDiUmMSkiWZAMwzEp3UTIxk9LS+eDUSjk
kda/ODXJ5El9/n3GQ97jxhTTeW7Z1XM8FV2yn/WyBjJWT0+RUXfXjaFl9/ooIJECW0g3dlXzT6dS
6i6NSE9VvZiPwNXnJxqSLRzL2hd9VviLdDbH+9ZIrV3dDdpxXAGI+HCA65sngIlhXh7zsvXaMO9O
cVJkp8ToX9K0s26svJg8E4OYfVrL8k7L25ciCqXnhGTpqeoKy00Vi1Nz6q2b2IjKgIU87JEJWmCc
6/YXPO7vGCDE+/WflEb+opxpxiepH1+49sxXA9iRazx95qdxZHA69SGcSrAzkoTUq72k362IF7gg
Rj8J/OE09/djxFChdoB2quffv9Kex+wkE6rejHP9Al/ku5UttNrXmsI9tG9p3DbMXYmTNA48nfFL
TznpnV4XixurY3fqlULeGW2cnQwnjPeqEk9eZ/EXJsv4xVddyYww3nBCkdpu00LcQvKiZ4/AwnkB
RSxvzW4Yt0nBY0frDwcdm53mUACPI8N1GnWzhALGjLtZTJUnkfj5hlXLV33fypk7m3mGq1QMM3WI
88kvUdxA72us0QN6rr4UPX9zzDSKUICTU/b99eM1cydvRGVlwfpy09g2d8tUUIWo59D4lVr596bM
GVEbXwqRfhetpLpqY1T79bWWWmftHGDip3LmBWtN8X2JZDBUEoNadWT+su1Z/DL0KIH7yweByW3t
Uq190abQvNGNbL6ZMTT/qnInd2N7uMk6Y7wtZ3l0B+Tc2Fy0TzLlFyUPK7g4JAb2lp0AK+zHJn8Q
TWf5aTxaJylpsisFFFpgDaND93+v2E9ypggvC4V8MrrZ9utWs69pJ5H9aAX7bxyEnlvFMiVAGOPq
pCP3PsASoJOGrB2h1RSepfbiSwL+1DVRdOwdLYtdgwstrIsO7z6ptaKXpRAGfjXlFHqQFcKd1dva
iyZX4NRwu6thSfTU4opQGJ5WLe0RoEft2pXd/UxHI3e5rUfpJpocoNmCJjTyrO1pZMLblUXJwpkU
+P1wagNLz8y7Rh61Z5rFx/tUt3AsA9ePP5M2x98i6n5Xy2KKK0BTyi6S5/F+jqwU9J7WP4tYAp83
gd1xsx4NT9XI4NdNpT5YuCxtlSIZN2aLv9UmUszGr9RRvcFYPrx3KitmanXOLWiczGtS2jlMAOvH
bHaWm6iGcQERUfP0DBijSGQZnNCQgqEV4DSjzhl2sSwDc4RvbgP8XFLfGlPzpjN77SSX4fgg47qx
BWsmQ4m3okNeF0AOJbjpR+zItO8Q/pLtPOXGHsTMj94y23uFrXLcgHYz8KI3DN8pnRsz0aBzRAiI
lab9pJR8W4zwSgHdO9R8LSQbrfNft+Qi4CWg6/bURNX3AERDty+L8UA6/qlqnOo27hXlJjWr5DGT
Q3FQS0n/3ra1Hm0yVe42kinHxMVA+Q6A59B3gaXX9kqtPLaymTyDPzKe+9o8aKtoH1J7/MlKyooQ
trOZcIQnqHWA7y0jAKGxjLuDXrbhk6HSMZ9k3bwLgX/c9mbc70Rha9UmLAwQilrWuWNaZ1edkkpH
U1g4vMGqd+WQ1I4r5B4YuzmC5CBVvWzr1djere0kf6nr8KfoqgoIGTj4GILzbBLN923i7HoJrzbX
Zu2v8KoUdOjUtRs1FuYzxmTqXiHf6I5iynZiii2/7WVxw/tf2cRt7rh5kZ6gRpRb7JGbx2hslo05
KcYhruToNoomyY2x9fKEoU9faMRIruIlNFjVveO3gNc3xtTIGwSGOX5+DYw5ge8DFruCq5QVfQNh
yjOJmIBRbTpPXqTP2QJ0bAPcSGKpTFV2WOylOC5GHnn4D6r7vpxMTyQUMEVZtlQElMHxmwJwJY4N
u0ivWd5hN/wY9P4oUntCCcrz2pJxBapT95w2H/ayOTu7OsynjiVqVFc5nBwfpLI4Zk3F51CSaJI3
9aApV1gYiKsZu4wVIaQyoRSjuY/lOt4RlIzQsydarWlc2yN0MZ/FgAWiBPn5hzRHNjFA/akdymQv
qrp4bGtneaLsYV/NUySvS0K7sUAEsgnrs3rolJK7gBmZXbIxR8m4S0iL7oxFMvZYN5TX4VwtO5pI
Bl9Vw9wjCVN6vRRavooF301Y4vxix20TFPwQX8Jh1B1QVns6ud+9GKxDuzTawRxC50RDQOdDEZIg
JHFScd6lezUmwyxF0X3e9/NNZIzOVdIt2Us/QmPEGwLbwqr8FNLK4QK4gW2vqcVPaPzl0SycadNC
iYFbpcO46Zfqli6dhwK1tLOpzNCCmxOOPzVQ3vj0TnPa4lyHKZsTFuqVXZrSnVzQcLVhploHkwG5
ZQ/NycFE4SUl1URDhB0/qeb0RUI9dAX3BfIRuOES0FBS3OWtWV3PEZuaWTXNpgmXkemYVPf0w+uR
KxQD6BbMt1NXNXcThdZAreMjItXmLlk505CPme2iU3cGf39rSMVtL00YyA7l8FCOLY52KT5jYVyc
6th4ylCR3EoyzVSiG/JN2OBFHDtA3jlw9UUrjqzV2Y0QCGParh+A2bZuUdfFCRLxbatxAKAU/ER6
ETzT8p0IdvbCKYm3OER8dUKFaUpl2a+FjN27oBsbFAaodyt/0BILlgtiDL8yJvlQzJKBN4MluRjC
tU8h9nhX7DSlr4Ad31Y9PMayzobvyzBVX7N0rJJNaCfitBjKhD1jqJ/aUtJc8h3OPc00TgDCrt84
TrxQqBEHMcrDg2K04anBGebGKO3B1xs12g6RNntUBwzPHG0tSBu78qEQiR3Vd+EPUq75MTWebTqb
2rYee/2HloCYowVtbvxZm+Aqdu2jyeF2LNIJ8UU442evq9QBNiWs55FVoxog+MzGm+dSfrSnwvwx
4xSyReSluga8SL91zNqbwx4d+9zhwmGvrjTV1G3tAaK23FfYymTTIaYRCZAPS/qgGd0xXkbNHejN
8Fvu5Yc0LYugglCb61g2NMJEhT+05Q34Qd2zk9Z81LriORXquJrRNDBxdWlvAksPDAPIZBLPWADm
pg62BxvgYjDCjSmNd1NTpVvNgVbG4YBZQGRlngTPboO0dtlVpTRvF+C97jBDj7VLwUKLh+RqaDRA
RvrY7yiW2QE+mEkg6Y38gguwGZC0nTdyq80+zxR6UdIvVwaeDbcTQUGZNc2PCNqXKyfia+toyUYH
JH23EK8EGpbE11iMEw0P9k1txCdpIXZTJqqcaVvKDzNOgJ0Z486qRpgN97MdcDB0YjNb6uAPsDR+
ONOif8k53X6E8ezsYWoxuyp5UfZlCfhoK4dzzT4OG/HYZaEE3s2gLEPTZD9e4Swj9hbUz1tWbL1X
AEYd7VpgaNIoXfJZttrs2gAOfxMOQG5BqhrTp6GTmm8Jno5erVYIxRe2lL7FkkGphvRY5ONyBWx2
gahfJ6ZXQ37ANmlQmntDFyXOBZL0RdFiIbuyYYbBqLVD5XOqWJmr05d9O0SNdN+zRBHBVFr4HSfQ
cEdM2D4ZIfx+QqRl3ktJqz8mVWmcEsfsqMAZTUBPIm28XZqTU0xr274dnVreWZKMOY4ou+ZuiFfc
N8zMCYQzLZH7pQDFqZmF9cJBsWCSOGDJ0plRfGsO6hJ0FTMvVhAOQBCznsaJ7jwjjsdqIw+VcgQ1
WuzL0ElvEw1AFfRGamhuYmvpEXLVUaHF3TOtdjnEkKdirjsWBiupGnsTV6V7SUEX1hFYmb0Oorwu
vmECE+Eq0Q5X9lQmPrBJ8lqmg7cMBXW8pIzPE3aNyD+UR+ghtgt2+kXwPwEPk4kZKxwse87pa9jL
aNElbifFUrd+Y9nfujpd/AZpxy4SMW4DkZxfD1H3LesLTBDw69lOGMiifCJYD5m0L0OnQw0vhntr
wVUERP2G3/pECVy46pjROW9CcusLB4dnDMidoq8202Acp7RNjrq6jN8zU2Q3eTzrvxSnVu5GiLzX
gPwSry/xU1mgIPqTJhc7wp87q5y/AscXGy0ZouNqDwrEDLHmPIbmwVKwtSibTvIzWuC9pG+uJ/hp
oC1BsAn46kENrOCmFn22m61BeQqhvm5Ma8bHVILnZ6jd9ZDNL+yd2WYpYxszC31bYSjs4xOA/5vz
FIriUzbND3Dvi20HYxF7hvlTCZlWFq28KYfxES8B28XDW/9Sj/FyBYLWwssoLB+lieKTamlPdLJ9
CYulvO0NCysBU8FRk6VwrOuU07x/SWoDX/hC+T4V1epD6Qxej7vQRhZwAUeszLaptohHWaqK65Rn
21fEu9tmSR9IMeytGF9g2kCyz3mSugMJsRMZBM2bEvF9TuTv5RpL0Tn8SUyckk6IcQ+R7SEtssad
jOwrDjoYnyvGQ7h6u5TMwQVYpDx9qWik3ZrTeFsY1bIpEcBdh6EpHcwOjj2uNV6uIUJeQiDRbRnC
lFekZ2UY2WCk5RoMXbrJhgyfBblJfafN1KOW1oPfLHp1wJ0VFzG5Nkic2iQs9DpHCpbeEJYqm1SG
tpmSW/XlWJ79GsOY/aLmiRt3/bVmDNWPqYLzCAhUHvCkVhbP4ZDzOmeaPkmRZV/Zy+B8pULSeoNt
RP6QR4dGVrntO9oPmZPrMOaQ12CD23l1BJFtQP0rcUwlFnZJA/2aUZ7uxxmUYSchxAsB525DrI/5
NPipmM7XSh8eFqF3G8QNxyRxroZk+DUa/Q9Qb1scZw5kdWGTE1MkneFQqwivkopzk0zOTeyEAZ73
nqSlV2kD1F6Xi8KfWhv7pW5+Agt3JTkp0Kx6POoQie5xi7FdbEh+Ybaw7YX6gqvSPnLs2MsUbnKd
kd30fT16uLcId+2f8DtFeW5k5zkhvnU7bCIBHV/VGcecTb51U2FZjaswqPqM8H2UzIeBQzJjQuBv
LH3J7AlhpZPpAS6/n0cZOKgEkm7gWhiZGDdJacTVuq8C/K5OlWREG9WOKQoAaPPyDh9hG/yy29hY
wdXt8osJjt41BZKnVHIA5fmpjoziDl4S3QpOeUByUJMAyB9lJQqKXEr9ItE9ju0nqXOua4wLD6rc
/yQ/R6Wjnr/kJZZxm7jVPqlS+Fxo0nJXp/IXNB5sV2P7WZGau8pQfhZ68dw4zvdxjn6lun09YPkR
aT23cQf0vLK3a+JuNVexiy+63J30+H7pu29x1YxX44I9HMzofmvm7T7CHeNzDZduQ10kOwFJ1YgV
5fAaw5TUx8YH4noEAzrEysLLclPdSKJxdpx4mEi0xRzouNxQuKbURPo+N3DJrovDBK1UVPqhwFkM
oyVzhy/XS7nQQMnPaeEP47UbNl94mQ/4WGGEXN2Udjz5cQ5AWcs5Vvt9QsMUToUSGYFM5Lt8iSGQ
lhWW9L0E6RxfkHRUHpB7RuSZhq2c0MG5yHK9rRLHjaz6PiM2j0zNJefJtSm3brs8hNtQHOzB3Iuk
2pjcKlYUKHU7UxymOHnK4RpLc9xuij76ZqYahwjezDYcE5JN4aPVjbmrG2tdUMVLZbDqHXH8nbRI
R9ZDwF+5N5f0pCYCe5/FuNHDdA9udHRnO39Oo/Z+qDkow+oKJY/kOk3vVenyWC84Pc1xInlRRjaj
1eM7GuOXDSrEJ3WKD3IenqgrQvfX5CDHztp1MmcfR5DTbUB+pllHeDFgKiGb/RczbK+4DzcbbAqx
AaiUeFezlQUTRDUYjhazN45JCVc1JhPY51jfhFC5g2ep43aWZGMbkan1fVsPjyQJlaAFNH+IgZq6
ML1w9ivbJvcR3bVPYC4EemFgcIfBKSUuPzbA8dpiV4ylbjlWFH73fSV3W6iRFgmHxvJUssgTzEiL
TZOmn4OZdc7PXB3sPdYcBAFxO33vqtLBUpK6k+60w5FItXyZMz1/XvCa2bfKkhw6cMYtOQIM7jZi
KsoHS8Txj7AtlC+k2PRdXvbqLV0u7aNY/SlTsUh0XKQy1/IuPORWNh+iSvd6DA3Xn1Q9EZlYroWj
uKc0XPdaAlUPV5yfi0K/LcvW2EJd4AXP0bwNbXO6tWGSr/tEe99K8Zo06kyucrEithhvD76CI9Ep
W+rwOKPs81X4Krdxw01ZrxXnc9ZjK5AAoMYuKm6eLDzbPrVxnn2L4A8H+NJ1W6ijy0YbO/Ugi1G6
G3A+k3mtfRKoSo9zkYaF15cU4zePSrKNIla1QUD/NpjRuYbJfTcGubCGa27rJBxanOkaFlwJlWVj
10BMNknZJZ6RGOGDpdaO5wBhda1ianat0eTbIbaMHRYH+p09Lz/nKA2PPFK4T2mW3IZVQaQhY1QL
KVtO9mUydgdOlJa+SbsJKgsvsY0lNOWzmY7DkUtH6cccvttZJ0UwSippEi3K7mNnnh/iqor2yCjz
l77vrPvYaD8j0lJbz+qlY8Fl0CsTwnhESwtW6eodnOPYLfu5AksdsbgbMhqCH/QtTOz5oTZaeVt3
BS7WxTwFhDH9l4W8wZUJidct1ULs9EZIbt/ZBK6W0l6JSMofmwYkc4HjN0OY8XVc5fJ1z/l33ZqS
jhkJluFRNu9TJyVz0xvt3i7rfk9fiu2iTZJOsZx+BVlMtGomD4vGtaWom1OXy9F1LWNZ0Nnlp0Tv
1PvBSVVyzSVS6b4rUAzkXBi2gHQ6L1THaIM5S7nPC0xHMXTHIsbEZSPFbGVnFY3iIX/CjbzAMGTP
n61+LNnQX2Gxjp6+6iW/j9YPK8pUHCLRD9RVeA/MTD8KTYUGuRp0q45hDKYzCIjkhtMcA9h0Lox9
aQHETpy08qN2xjEVNcMGO8hxkxQ9DmjTEB3wwVS+TQp3xE4VqR+tu4ramfVxQhXIDydRrcBm80te
xjYskaEnjioONvYTbjQZximfh099Pc/3nYbaoYrQolVzORAtV6mLSeBdNxv21phF5hZzthwaxI1e
6lSFnyYjt9BqJiRfk6sQifHrWj2o6RtP7pm53UuZU8k1zSbaYCxLvUqKLS9RhbK18v4h7OvhoavM
zF8o3rh5PJbPmZP2PrYSFoRjvgYp68rLLFF7wopzb9DUJiDXQtnElIwbpSHDJMK0uZMyyTyGkxFu
+T3Hqs2ABaMhOaalVlyrdvZVF2O87WY932N02QS1bJFA4c5VGHnG7ujoB9avejsoY38astJyccpq
NrExZohPMCIyov4LCmb0EZlpX4elXmJG0iOTnafvg5DD/8femfVIiqTp+r/MPS0wdunMjYNv4Uvs
S8YNylgSMHZj59efx7PqqCozeypn5vpIpS5VR4Q7Drjx2buGxMQq2l/FEh86bdLP3ZANH7FsL7U+
xWJczYQfbhNLV1eVrpoTVJQkB4Eqo2leD0NDU5zVG8zbJYmheWmEBqaBjRZr9roc6ypwIjRsEygE
/R69vjYSK91IO/sc0sI8dJLWLIIbx3WsS+NNxwqwVrY5hUnc0txoGzQIOuCzNcXWG29ppqvhUsPk
UH0XdqwNm6leypXSGtb1pPdOYDDu40D/2SmOahGOGA7XNVxQEIO1qzrPsBao9oGC0I5o6oYYAqfh
Gyg9dTXPpi/5+vT5Xtr5V8jGfNvk+ngaLnWipp5ra6m5ggI53X5IFwo2uzyPCHy2j0lhMdovdr8E
cdZQJRBblKA6Bd90V2v5kAMBEr5CncLzybklPdhRq7xuYybobk7vSZNst1VhE37v+im9fYUBeV/V
5a2bWTBR5K8/kluYXVNGuewIm+7e9a6vz429jJ9aD5NpaAPpzFMOKRbBGJ7memm27ZSzDQNTuVnS
ErTCdTWQ35TvgFGae3omzBeDLsywb/PiybOHAtzVyp8cdj5hroM/c5j+zUzPxm4yh/yqcGELF3yA
j0MzfGAFjs9FyywDru+MT/WgTWfKbZdAX9oPP/nO4vIivVNqoehdEqIrZ7BeFr7iN/rsRix3hnqx
cjynpmYVdJrSRhytIlYZRnMz05+bMRbwwc7wpRjnsQmwzdp20FtjzA0hK38leo4tTrxvE0MReGvK
kXsFTUktaXtXQ1lOT1J1bSgZCF+nRGrP9dB1u9KLu6ve8YYv+kRhm9G5NqwVaStns/a+jSWF6SsN
Lv5L4RntyfUH69qtDf3KyPo4BU3mZApfZ31zgTmw5JgnFXfV86Bz9iDnvvkKxhdbZsR2E4LTmjgD
cUcS4IrMVLgh2iU+cKg4UDOTZKmL5Vvj+eMtkf3jvpxJfk80S982pPVeV6behriD/JtM4ZuN0yRl
mkxV/y1OulaGBSHuYTP5jFeuIG88x8AY0s/2oRJuHfIn29B2ezKva4ONtZr5P4J54BRNCSVsetHy
17KMd/QUNjcJzovrgYycveGCp/asyXuTdPGXRigSX8uMM7uY9cTWh8/rD/Dci9GrlzKCFF31+eXY
qrzVwsmbYIhHAOHTIuhEC2d7IfV/UPnbQA9kCCcUrSyXwo46Hz7sipvFL3IOPxuqeg/NXl9Vo6YH
0urjXewW5jWLqn9T2hyLTtrGEAilqrfZrs3uo3eKptZueZvuIGzFWh6nuveEUMYJK0jrfmWai9tt
L2el5LOin2PtCuuCn6eDCbJLvfJyY40enJz51iwZAgG6tnwEpZlOYe9Ip/QOrM9cFSZym3CZPGNd
Xbhy3czfBLJscwkbcxo/IqDdwC/zcgbL8Y3yCzS7su9SSg+mk8pLlyrAyPo2F8QABrDVSXPMCIIZ
wyhPeNOIlht19qdafi5lR2CoLds6v85tpYWjV7kGZq90sdYLO8nkTuQuNS+RbrYIvnTDCBEqVMi4
ytwm1rlacvbLrAvWslmQFD1FoCjRvRrl0IeaF9/J1BMuz81Gd6qwGDWeSGJWHwSn1jCyfIMmtvDF
os69TOjMEG2rXvQiZvcL8p0/Lex6eJq2i/ZcxMvoPpeOJYtNhi5hZNYdskNeCaaNuagdbkS/c6id
dqX/MtqZUCdomscepW24jFpUfy3itlzO1kBy4naqvP7KS+n7XNVdpBtP6VRpRjBn1DHvhW/EM614
lObaXJbHpWLZXRn9Yq+R5coX3W7tr4M9dGeNmgpzV6SxqKFjs8aiNinOXXrOqwQcoilvvTjWA7gm
I4KCjVlId4Rf14cYmU5ILiNcnOdBe4YXTG/j592ubbTDotMVNFK6Rbthz74IClLKVRJXNGflhXcD
uM0aYc9twV5m7OCbmTO8K8uqp/x5bKMp29KUS9c2ZTBSrkfoj7zfAn2UEKJV1xxF0yjASknZdhpk
E+VPMHeGlYcJhfKk+aNaoGm7SKgSUWU/nBIOo2P+tcroCFbi0UeXOM5nhDoM+H6s2MjlYL9xoLt+
/ka7rzVT1CyajwQRq3ktsiouaQFL6m/UKxjXWqOTkeXyZnf+7LBHNt2FDpG6lM2dzqCkHyg/m7MD
7GntgPTU6XVtWbG17kfNHwhTbeDDyNbIiPjpGFxltADU+1Vyaw3CDROL231lVqRyBzRla/m6FSzM
VH8qn4hKd3GR98S0Hu6Lxi802JJs6XmtWvPpWJigOr5NlU+RuoKvdm3Kffj+BX5EeqFGBfDeXOZu
42u6cw0i0m41EnKORtXLTYcY51JyvV2SuntgSjY5aZ2ky6YpW2ozo37tu/Oa0c5JmC3yJ2a00wJu
oEwqpFapM+8tg2YQjQiAoCKdKaiaqbzlbFLY0s4vGgUoIcVtt7SJ6kGaA6EzgnSB1pvv8JGMv1X3
3PAkPloQ4smcWBvpaK99Ranu0hm3tNs0H6pnsahZOjvfKrbG2CJckOxMQK8PVDCa4TA60bF2zPtC
qSJILW9vxZEIM5sdkl2W4BLYTTJ3Ri4M6pFU4VTRx8doHCZNF6CPD1XGJjumjYxRZbPUvf+FsOc6
yA3dDxaL3TXXz3xYbB6yKEkfltgimbkBUa9iD2SUZQx+au2S5rTW49J7RvFZlkFjsCOUk25QYkmJ
cTWLdasyzNuE6YugTEGBFPm+5zRVKXXGeEZgK9v8WDdl82APdnHCP/hYNAyH7lw/+SC0Y4TEedTc
wMo4v6taInI8U4ThUZkmbIcmmSZC7g9fXa+y1qdNNKvstUUF9A2gwXC1VFCRjD/ptuvsdRLTC2Ub
+cHtx0ubV1hL+8Za6h2I8V7T9WrdWJIKGF27ARzDHFoxXxSFusXnzjpAjlyx8rupClIczUGu/Lsy
h81tPcqETUrqIUyPukdnnpYY170OnuuXTr3JLJTF5UIfamNlb4ukWrGcpvJeHzJKQetJBGM0iy10
n04J+HLoJz3blhIRHfkVFMY4HaNj017aS5KFiZwtkB7Gc0JWKEbnm8YH8kxUt431Wt4WuXOIG4Pe
cDHvYyNfU+dn7atUPluUhYxdE++AAUG0ojrPr6ihA+HDZ/IEVzp+FUSYHQDMFQhl+qzVSXYozeyV
xKvkbsrFlwkReUA3trb2RxSm1LG1W0dRMe4Pm7pZxJ5QP2clKp5OenSnjHFa6+i0d601EI0mzf6T
mKwPI0tApMpiDpsCYjA366cMApmaPNs7o0oEhFuS/JiXmXYhHOlJo/ozpwJygyNVhMKGYcS5uXyw
MqUAwagrnKaitsxW+iYHflGAPKu4SZ21k0wvEQ+qfkqqo6XlIB3xV/ZRL1HbyaA3kKHY1vho20YD
WJ7TGTtfOlnIKb+2Ugjnzpq/ehObZrN02ABI69MUBe31FApde8YCce0l1YbL6qyjFmHJME300njy
q1vo8kLHwnmJHoWOPXecU38M8PzcQxt95JpiqJgmD5BRdqE7L6dElN6+nt1HzXInHvjICNHgQEXo
Jk3WmXC3lgmLMds70A/KfCbrVQ60iaVKY/vwLSvFUZX+u9cjVXEEhSstq/SqiEv1IHtIJcNId76h
rQ1Fb5/egXprVyRR3Aifq94K+vnmyhTnOYluCzG8SXlPF9h1pjEcNb4VArMddF2eLbMbwllqNyKu
tV3RzQhozOLNVXk41/GJeJfopR6q5wxn9ZwqBsURur3R3ZDK5eh9kP0mpZvtQdkCPnK+U54HrOW5
V4ZS50Qs1ZqOkkBzs1c2wqFXJ9/0Thor3wW2IclnPSrgNy+jgjgaqbs0bYYt09+iCWdCd6prOdly
gzplvjKKS7d3GkfrVnovk1W/SEX1bmpm9A/r0ipWujUdsY1yjIO/cUZUMq0r4mLVCftksykp+mm8
Fk567dj5oxd7+0RaaajVxX4BkGIbMrDXGt58WYP3Fom/rjR5tnPq3oSrHqsuuepUFuLw+Goy/GWN
1q66tnxvyRUe4pxS4ni6lOOWyXXUiSAX8il2m60Z16gIu1tfrw6tUV676bhbPD8ELdmZaXfG/+wc
Wr29FLKR0L8yhrJnQ5eHcZleWQVCPYqeCKWdEPwpIIyyqh4Tr9uapRXdqnws1hVNREtrXXV99ikH
cc6q5sAWh8Zmj8YwqVHiqpfc9XkC/u/p6GLk9GZMGVMDcPY6Miv71cxQDg1JkgYRmoYVCqQ8wI/t
sr0WhCblo9gobcJgHLvjnd/H5n4YDbBxo0PuaDQFoqHBpUmtEdbR6Tvj3Fo8twR3QBTENgEzVJB0
tp3Qf6zmrti4aEgXCJ3GqKoD7g1uicRCC6PPvrX20nJvJNG1QmRzPeZUBNsIRHzsgqt8hNeqecQs
g31HldgTaSNYadDq7jx2IFpp8ShnO+ewelpLc1SNFSCp4hiVoNvOSKjwc8sIDDXp9/CX1Dwo0wqw
z2o3PV2kZluOMHvUArq93RzLwvOOuWzaIMnGW6Iht1SqcJG9TIV6hmsSCMe76tsy247tdOhMdU4N
+4lH20Ev6XYTilkpzXXiJivD2VF5z00wWsVtZ47mTTMUNrXAaEe9LDrK2Fg3fbpjcwI1CTJEBsU2
aRT1sfUb4DRcg6QLWq+8wFo87VKevu/c8ah1ChQoPumLua+6/IknEXq1KSTQ/7HORxS+/QhqQx51
TD9t5H1YXmOX9Kh2ol8jlbE/R8ukdY/aqCPspH+KoUOvkrQxsd4xE4bRYFsfjskclzbFt8zncYny
pAiLMmVyd2kGNpiOg5HqzxBdrh/y0PHOFAg6x8Krij98OP/fmvAfF7vUf21NWH2qov/Au4xFASp0
//Gf3//gDycCYv1/OYTw0gVEfKtjOxd70h9eusuPLlnuOEM9YjLwbP7lRTDFv4gr0B0i7K3vNjsc
eH96EfgR/n6LJxhOf1KVhPifeBGcH50INsYaspKI6jOAwijV4dV+MDM1faE59USB/GRk+8TOtrXX
o82l2rdk+GNHZt+R3oD6CRGfl+0KokU5KLo94bIS4yRRgFcag9P8NCxZYLRNUE4+X0ofvrDdsf8P
PU27quMcqvHD6l6JXF/Bve68JH6mc+CxR3YXNc4mTuTOQGFT8vCW1QVtRNbCjBdpq1iSatAlz7HF
V8ZBaVGBujK3RfRtag6Ssck8Zntp+jvljMXKc8bAT2cQ+QKoRJTygRiDl8gf7pYk2Y4psgy/Q629
RY2w6oos7HkdY1Th326Cf+PG+tGW9uuJNX88sUSND06Bf3DTNdVVjS5gdFAsyfXQ2Jt/fqcfHVm/
vtPl53/zo9VNTVp1zSX0xY0mvgy/CxGwfv0o5HiS7XzJ9CTHz/vpDRpXK1shRxgyAlZ0GRTe/ZJt
MvQijMyZ/hCLKvBp0/aa7FwnB7MCnBBAFvK6g5UkG2ht1hBdeXLVasj8hufebEPQhokbJ6Ekte0i
mkPZiHeIv3mtrpmPPgOq08Ur17zV6LXsIRpIMkDcR0BVXTFqtAiK47UyoY61bFeCf5hoUyr7qql+
Z4/8nurylxntcoY5AQaO18v32BU/l4xcAlWjehzURkFZJ+AP07sE0PD75x7TWGaUAbwY4ySfMVqB
zlD1HG1A6tb/fKH/7XX422H8ZL0rdGyxdOkQ1egjDfT9FUA6YPOwgnX7zT3F0vM3h+2vn/gnOzlK
nsFPYlIhJwA3HFbUIvDQ0X/3iX4ynv6/97mE0eHFI0SYlfbv966fQBV0GWe2RcNa23sJt50TuqQV
NY0uz4qOU2Nhg3Cl9P5u0c7VBXZbngXbvwXwpKxJ5o3WUfQW/TZy+xIW9+tF/+vQfvJoWW0/0cbZ
q43u2gFFNmGGugBxDzXZMVxbsx0cba0N8d3/5iL/9bY/Lci+RpVIPXCRG4emRjT4lZABpD5hQ+1v
nLO/LhyX2/qvt/ppiSrtNMVAzVvhxAIVKpGc/Cb/4Hfv8NPKkfTEafmKdxjnV+U+tP1vQgL+/TfC
JzaVT4Hj/PLzvy19hFJ7tXRZZHs0pzOgMndHbK/86P2fL8q//TpcKikuBUCXrKkf3yd1UXGhc+Si
AIn4ZPL1T/py/8/vQdDvv7vjiJxxbYPsR7Knf3yX1o4xKBbccQUcQCvHDTWhqyT19mLRwy7TQ9LQ
VxjRVn2B4YvNia2vllimLJJPE/spclC+CTu9TtkJeoqcNHTnjwOCi5WDrgUXAr/qpWOQRcNOy+1j
MT3KTN9ZeblJDJC/BC1v3oY4vtZ40PEefsTduNGZvntcO537rjcfmsXfQxpoNSxNch48GoYhYe2O
2TNfjctaMz8QutKwvDAF2y3R7Ph/Fn8/lBy/y7e74VujAezhAYlh0BESsoTXe9i0IGH7GqVdqJan
BvGKOchdrvc7FBF1ra+rNj+L8lO/or/5LVUuBrHhybGXey+a7jp324nzmE63fe5+k70fJhqOBdzJ
kdTvE3qUPJkcOk5ci7AdxCq0gEzT3l9ZhX5J00J+fqPAJrTxVWGI0yxza482aptlVRdZkMVn0fhr
bpGbosvOWSuOWfOB12i17NzbrnnPFpKb5fePAK+1iYwFDuqur76Wznu8vPbWMz2CPJy+4jG4iYiE
deYeet5H9rjg2SS3fqR9j533PFGm28oT3AcgldiOySOqoE2TVVeOT28Egi2qaPVFnuQ8bkRXHS+3
i5Z+NGmxmWjsoZv4jssTejwz6UBa4esP0YofwbI+gC02lhfdj1OcI2RxQXAMdqBCnCpYuRX5Smdz
GO/rZtz1VHdNzX2UUK07Hwp0HQTTrHu8GvRAHAovXllIhzD+6YW9Gi+Ph5SrjbPLreyADMhVH6lw
0umi7d40NAozokBLI7b1Aw4RdQJscjmH3lvna2snHtepb+ybztq78aHiW4YmdS/lV5PNjoHXjHNe
xsyh3cnS/5gI8otctt+5sQwU20KRxkg3zHWBVr8b/IdioFR3DJlDfLjKlrGv699Eslaodn1xrvrN
qN/g+l4tkNOyTe6qYthQU4DWuUAFObzI2OLpZ60qNuALu6qKzaqKy42QVMH3PuuxOPnJENK1vLGr
/Kxc62uGmiS1luvSqc7VMt61o3ek1xh3+TvW9SuqGMH7k23Xv/cWoGepnsDlwwgmHTK7Sig5r966
mX1fEuj1gF9J7hRyJaebA02192JBjkMtHDVqYXLTp7hr5YcRWcDrlwpqY41EcXI7MqtiqA+H81Bv
DYdJ2k/Pk8YuO6tWYg6cZQbI0PBQLEeY+h0yskPRsFsXSELi8rXm1Xoh1h6CW6FxBCsJ/AuVe12x
5a/QOXsSDZ4zbKjhBKR6Yr+/T5oCb1jBDWlvsvoVBf9N1OPdcJAukzKLXznoOnnyvPtRoJ7X7UCj
32dAxjLbQNgXBTTDpKBfPc5vFcIW8Kwgnc09abXrVJUb/AKBrUdPpqV2jnRCjLebBRdDmazx/GIm
mY7+7F7nWsSIhlGsLupVDRM8FO3edxF7zsVuqZyA1B/EABA+Xnfv0IA5iFdSF9eyvLdhRbk49Xhu
q/IGR+0+KYtXT2m3aYfKsKVQaQZ2Jzh30o6aIwjUSlbt8ipFhlcWwwLLdTer9UCTI98xwqc3WBIC
o643VjHukVBtVGvtzKjfTygdQZ03Fr62ocUlWPlrD8Oq42KHxbrnICIEzp8LuYuJC4rHo0nVr2dZ
2yhzD4mKn30WKC3rjoX4BrcOmnqT+P1hHpJAcyjZjo92Gt+6Yjibzast4jvVT/thONVeG5qzv6Zd
ZzWLcqNyesTKfQm0X+W4eVnuRjmdNSmfiIbCYZ0clDNcGy78cpbtehv1gJ2uhZbv0/ZexcNvQiy+
V7j+MHaxqcV7TxosRd/E+P70SNfmpaXkuFJUkVdXEhTYQXJkwyzCE690kW9Qlq1iIcNpttDxZSGM
/RpD1yEb9BN13oHyhhstecpG9zeH9svj+acj++nx7ILaQe9xZA6omqmia2wqK4Hc026Rn8JbtohA
ujz857Hgl9Hjp3f9afQwe9mpua3VRoNk9q2nrpdbi4iJf34X/zLr/XLasXazMAsipn/u9UrclqZ0
kfHh3Hrl9FjENabtHleprsBbXWzsPlaw8foyAFzyKJFHrvylPwyN9xJzKfBp1Zdq0TkDoTuIrg5A
Fb/v0ZPRRiK9rKzeerQak01jt1I2HWi8Kn4kO7H51jj70Xnq7rr0oTOwa0IyZa2xMo31sDPZEg7Y
DyOIaBwRepWtDeuljtamxXQSt+selWENPTQn9ralvlCZ3Y3lLhvP/Eyz+CbR2pvLd84xhic7Ll60
NgshYG/y1l/nfnGKBpx/8fiUOMb6Ig5pa/E6FnPgJvdOjKdnUtOmmJf7VtNhhvtdOUdP8+i85F18
t7A1IdZ4qwmAZXZj8O5IyxmYqKiNiyboqixskSmnPEhMBIQz6Qf/fOV+qvJlC3W5Qf66ct+3WH+b
gVkCIzXr+eW2PKOF2yTq3tI2FxjHW9CXc46Xpx4otNqy9kb+bybjX/Ajg/C072AUjcyXQJifZtbG
Q3dB1vumqrZt2m/qfXJOC/vYlX/W6fyP8MWHquCf/3P5m/eK+DJqPbrvwVF//dcpfSfYqvrW/eNv
bT+r89fis/35l354ZTKp/jy6S37WD/+x/o713fafar77bPv8j6P4M2nrv/vDPxHDh7n+/M//eL/0
t19eLcYE9ncw0bA55/81/Hj6mqe//Pof4KP1L/E9Qwd5t21eYlbZwv6JPRLIJSydDi0irC+ZwB7L
yp85KML+F9uMS28HAYQ2JBx/9Sf2aOj/MrjY5El65KH4HvGfP8V2/VOMF8vKD4vOJUeFIyMSzDH5
t2t+B57+dut6htbFfdZurHbS7V0l8Q+G+aSn3Ys5cmRMiZrC65kW/uIFRJUbY6hlcQOL4mu9j32u
qYc7RI3CxfvZuXScx1i1vyWNqNqDO5K05OOX6/dtLrJ2L2RvsudgXz3tLS+GTDIWPYk2tY3q/MnN
SDYKgDtGY9cssAKhgTrWf2nclKwBgKe0HO+9xrCzD2+cLnJVc3ITJ9TLorgkYGTpdWGi1g6RII/p
x9TCDCCpxGC7p0l1tAg3Uel6QeADxA8t5t6myTIlq6lcchm2dmJED7o7+mrbV1RTprP20I3+e+Wj
i0SHxQMnu40s7UgjohkFjI3YODzbwtpZQOsIBsYOD9bJq3wiLHT12mNii/cTNmI9EPTZ4bBwH600
ebaazr9aGr8t17U9LZxSuXgFhEmPznqpzYHIh5iNgZY4pvdkVW2EXMrEw7rJ67qLD6OfNVfEaRB6
bJH/smydNmmDJZ2G8WnJ1MIeik+gyn02VSZOHHooe891202VadM+r7SYNmADcq8V2FgCiBTjoW0t
/2JvGJCcQhd50R7hFfHUUWMZd2YB+REYaJM8iVsnmd6kN6XTpooi6tIZA8z4ZtGaCHlw7LdvojWi
s0kfvXurxiWJiyC+DDlFNosvounnr9Dg6nZMGTdlnpzGyHbCNjM1NBde49z52vCIJAyWPTXMz7w1
kmUrcfq2iKombK2oCoRpvVtTj8rFStpMbvFcT/2plhOgNFqY4SV1PA/VBMqkbZbkKn+VxLjM26gx
og4SRtXWeu5GcjKSQnrXU2fo0gyNIc7cT3IOc+MzW1xnus/wIo/7WbW+OudToZPjMmAJEQiM4NQL
qEZSOhrKAbBWZOauxQbBY9YVbOpRmU+peAe3dBsaIElGkWsd3XryXHf24n5x9VlPbwoFA/iZaprs
nJWHw3VBODhUmM5az0ed7qy6xrMq1MZmfOoXEbmgYYov5Zrofl+uswoe+o20gj7e28PUuPcXKiF9
NOO21VGgyzRvSFVZKGuC7G269qbV/TQ/d17u5k1Ixkdu7CJDIfJzaTMzVzQRGP5gQPvJ2NMgV83C
FQhox+qQScfbZvagtmLEVO2hWSIa1Dwl9oAwOevlfN8tsftaZ018iKQhNjFut9esdNqAZprsDWUr
LD+ldjEWvx7f10VsxZH5G2SI5U7LsmILsFpSN6q7Truas75iANZqJt5xWg54XfJp5c5l9uC5omJT
NPcX+rHvn+a+VwfWOLlzusW5KiVP/YhMPCmt+DzV0UOuDO+uypYYS5DLea9i3BxZT3nWir1HtVIk
BV8X9WQ+eLlwsb+VytrS05hejZ6dEWwWgQaRPj9vYmNyHnVbLbd+PWOY0zpC2GY1YLFTToj/Ttt2
uZlMAXr74RmaGm8jVnB/QNDCYroZF3XRu6Kc6wi2OehejwWAhIFyKzNv2C31XH0RGP2DQaQQvoNV
b9zEs4aVlQryHcwIwV4H0djVyHR00Wp7LJDaqR/aG6NLOF89No64hNhcmoXgjihzHCYoxwuEsKYH
16YkwSfX9sBUxfiF+GhFtgl67WE+zZM2vdmDNiIBbdRd107pTtNTaFXLoONxEBMKeLxTmqUZByv1
sK4kY8L0mbmBVo1gR7qjNu7UR/u0aO4zV0Ubx5FQL54Tbxcb2CHOe3mZT6qj1JS6S7U63ROVNX8p
EOhjnDQ17aFJoHVtX23SaexfYs/tb5sOhUUfVyaU+pxzRsatyKwELlmyTS4QdEVUUO4pZf4aLwMG
NYNfvtzyxokJkl/xBNsEp01DLBdiU9TtHFiKQVbzoa0S4Yz7fnLFaUKO/CKkcA6WN9T7QaX1VRfl
h0GoNlycrrs8sux1pfpyZ7Uw7o09jKfeic0rzMzRKa6SaGtqtthNlGF+naNBrY3WbPbQ7lHYiqLH
/N69uVxCQhaEuGvGYVMUeXLMYlnuDGc2DyTjeV9y3YGy0Qvf3ViZlhYBAdiQPNQO3tTIsR5GR1hf
REoNFsqFJt52qV3uiYQxb4xkrgItjjx972FsNNiKjuWTldu3qDZ4Imq6uNMszwy1Fsmjo9fICUWR
3w6ufj8o292ZhXReFSrbgHghc0MxJMrOzPSuRqs0n9ni26EUaqZSaXrX8p6lJTUV7jutiySMlK/R
M0ZC1hDgUDXv9QwLoUCFrPhfOISOby6yWgV00kLYq9Lo1w0WJW6gmtaimLG5IR8Ud7qqujMhgzzF
Ld0u2VbLiDG3xPZ/28QO6tFskt+IszTbY68nMrUzbgI6b4wBBKxHIA+uPtYG7mAgvIvCylo5Ho+d
+KWnXsKIb6i77CmyxcCEfRnZHC2YiGbJIEF/jmM6V4QuXzJYXDdCeGuCX5r65YKrRL/XhSFabDhj
70R9MGR60p89R2uLT8LonOircPo508Fs7O61a41q3yzk5hhN6W8mCrECKlJe8+ayyfFHuZOtnd54
+OECx0nyh8zGDbbV0sXUIT9MzDf+gJqJbAZZBJdCr7tO4yqUWQQBTJgBnVZ27QCTTvPG7tplh5AU
t5g5xMHo1uTZuIAN1tDihOw8U+2NtB/2mjanxyWxi6eyn/D45rVbvY+C/JOVXRE+MKVVFUZl6W7M
Jn+klsBfpZbmXplk5gXKzuRJA/r7WjeF+ahhNAbf6+x+ozIcbeivIaDrevH46vvzc9v61a6oMvDR
cbE/5TxjsBSpto0X9+sY1UxxsWvcekPuXxEU0t258I04wTssTSvZY7v2ZZpoK8sjAKOv2Pm2mXNf
t54X2lJiBrRnzXsXEwCo343uY2MXL+hku/uSuSYm2UO6t60YzE1zWbR07ZJcVPfAQXk32t2hxiXs
h1OsxP1oRewapZaXkmq20jz1zZK8TpN/bxSJd1Mz/W6Q9EP7zQmiRKmxt4amimpy/uq8gQPt0fwr
p3idBguft3QEoJddn8w57gPXbtItySkUJiYDFmNXef2DlzrTMY2BDRNtAbY1NHvYe7JHqm5DzGM6
ftP8yx6dnB6Ur1b50rlzGrgRgeErM0N3v1pEhQSpRGFDDm+beli+ct+8dRZPf+nNZkAkZ9T05mJz
c55Hr7HeF6LUH3kyDlCn05JzAvvsnJQJa/hkGnvpSOMhmT1xsrUxfiqqSL5lao6nMO6r6XEQerNz
pwsGDaKfrMtZE6c5zttT4kz6qTCK6CrjJfyAXnn9uBSL81AaXXOwZhOyH9e/hZd7YY5BPp484raJ
T1abTuj3Ta27x+Elth12AnC5BfHg/2XvTHrjVrIs/FcatacRnIOL3uQkpSxZlifZ2hCSbHMMzkOQ
v74/2q9QznSWsv161UABBdRDuZ4jSQaDEfee8501e42wfYiAKtabDOHl+A3rqnzHL71vjLBcpWWI
N2UNPcS0nmRdd+4NjOJmAsMndHRfZ4Zp3aa9OUi50p6c9QqG99h/MFWZVDcGQb7WygHP2+LGQrPE
isYJhgJxXmbpcBUA49BrlEMGiI4Bzw/4DBtyn8orbV450QgD0h+CDDM8NrboEoMRpN4QyZph5ljI
2yS8bBBsS7vmg8y5gHJ3fc91VdtoxKTSVLxRxLTQemW/Vu2VPdbXxmhMr8fefcrCTN9Msxvcteh2
X6sMQbPCcQG0clwqRYipwFNoZM05ewrTiDZulb6O3Wmk1J1Xlx1eib3nR97eddUXDFh3vTXUm5y2
y9qfIFCgBIT+hFlKZ7lx4bhRsPdwWn3lBbXfRyzda6cbrS8wh+OPZh1kV8FohheJX3s3LKYeW25Y
CzvDFslj69X5ax0O9qOoHL97M4pSP+vW87HvNrjDOSrp0dwPE8fBjZl7TfqGXbz3QD9OzFfjYCpj
7UBjqW/Jl0jze4V1DyiVw6cv0ULml4Athnofk/b8PioqPGr1MPq4d+hmUI0Kg5BCb9KLPW4VTWUc
2c9+JGsnfW2g+ZXrWZlVsxXjNKTrHAoUuoYQyNTl0sa0t9Ivk56zV8wURtkq+31PZdm5srQ7treT
nGr9iPw/tLZx34fPiUedCy0N1fVVa/PpwR7sK3ndA1WMH/1OOcYNEAxf3Rn4lD/i8Iw6/Oe9zXLu
Itm9moOgNFaeKXS8LgFa+bSjKugSrt1H/l0ehiZSQ7ynETKy3A9vnKGp3E07hPG8VnMyuluDi/o2
eG5RvpEc/ZBOZ8bs7vphbsPLLM2ls5kNg6dt+LGDN5fbt6KeBG1EtBaIp9pMUOyqfuovjbT/5CZt
fhXSN93aUx/ukjQQILLKBKZI6FxaYdo8i7mLH/oBtJE/59690UGJqWazIFsFUV5aFHwwfUS2q9ry
ITPESoM3xROQrgrbzi8dkYMI0wWEN0EBr8GKt3Ts1FWM1+MqGi1NNKOaAdtl/gYDE2a1oi6fBksp
gIlsC55VMlBet/CF03VQeUnlPm8uDbfpvk75XF6J0Q2fKioorIF4pmjvidnZTWZVVEAaBSivAhLx
vAUs52xTIBMXhpinnUcdxFiJqMSZG1ndnQrN8PVkkrzlG8h6JlHM27GcMcVG3SefZBfcsZQrRZg1
r4ey5c2bESZLDAM3UZb60IKqRn4OEgXOwBLdk10a/etcNPFOW2CLVCatrwaaodeQO8W7CLsCWt2a
Gmo4+fRjTb42q97tIYDrGJuX5dic33nhd67CXRTNQnKHwzt7ajhZazt8PTqTs+F4neHEs9tuC9En
uO46nG+hG7rvyynKPnZRlO2LlhuyUexp9m5YT5iyLXM/TXW6yXsomrCKaNpZ5uKp/eHY66ptNSTd
jcilDC/DsK6+pEkH9YADQdEHt6LNi+6qMwzXZSPpRvqKsNHKv61qyFYXsDxhr6/8HHPOz6SkP6pH
/u+KjbfVt+J913z71t08Vv8PKo4+Fb9/X3DcAkNsvj3+WnNc/oW/So72K15gMkVAHFN7DJaS38+S
o+29chb/LGkONBhMe9FQ/JO8LF8JBEAS+jL5a4vM4l8VR4SQSDsAJUtsBy6RZX9QcDxUo/gMuUjY
yFWxTFJ9ADAf1qoTIr2hkkjUi9KwdmNkettMG93FL3fjrPCPv5ZTO/9hHDKKqLEeSZqoCJUW2zoH
9Xxef+6CXF/6RTnA1OpjjgbdqP6oQ/RjQLA0LqJQYoo9CH+Hl6Vnv1b+jGZB1y1oF40eGOdXd0Xp
Iz0z1G93kMCiwF8uz+MGQpo/HGqaYJUVRklvv86Kh7YAnxNhYPnw8h38EXf3r2bUjyuC0o1eloTD
wLKXuvWvsh6OoVFM9RV6TxZUb1GNABu0RqN5bxkGFpK8LL+FnRpiWkqWjXLV73e5CaG9pdS9c8w5
PyNjOuzB/fw9NhFDwDQpilvO0cRp7cXc1/N7Use1BlwHIcaQtmsfo56G48sXf3Is8u1dgjeYS0vx
/9drj4pMqQLG76r1gmUVY5uIycrFAg3P5UzXzzzUT/28sCVhhVeS0CZciIeDjQne6XLk7EZqjI01
JAg/4AyCDFAa5Y07DOXbbHbrq1h0GqYriZM4TBZvR2GBqTFSKD9iANmERG3A0ZRPOwfH2RmN14k5
55kWk82CsGu5x+nKmBKG2cyUt6qVUWCKiLBzWYRsvHzbT43icRd8sfRAneMgVFFAuollRt5A7Wlk
p7PzIfOp55y540u39mhmM4NYzWh5oAWXR4tDEqhmVFnkrbAOdTtvpnCaStN6Lqe02dswOAHrmWyA
yJWz3r98hafeKjpBdHHRoTO3jhOsLKcCxhDFfOibuMRD2HlQuCOhfBA5oXnr4nOYIfcBy8SxH1Ng
CZr2sqB5hNTWG8tvg0tYycu/6cRdZ9b5yBq49z7L/+H8i2RRw0nBYSOVG95lhIZtOFWrDy+PcmKW
SxelPfIal8KIs/yKX9pMRmyPhROkrPumoS5HUBvWCrIl8SsK+diOvMdzesFT10V6Ix03Lo5oraMR
Q3AWdZlELlWkJR6vaSPMLmxQXr6uU6MEJFdhICCdgAbf4XWNVmL6cxTQh6fIxTY4xyxYGnL3N0Yh
/MDizWDll0sT75e7N6vBMrWqAb+31fDWLPNkK6kmncmdPLHs4fP3bIScLNLSP5I5GBbQ4UrxZWFj
4VyYaAbW4WSUMIcM/88viBQiTgF8m01M50eLnk/zCfQoojXlT+FGatwxBZnpZ970w97mj6WVQzxb
FyYc6KrjZYtcRKU60TFKCy5RidEn9iADKg4qgUIPDOwExYB8C+LzzIJ54lbiHQl8viH0VEnBOHxg
0m3QWFagfp2RHTRcJbXr5wGzWFOcU8YvH6Oj5YwlGWsAIYPCN491sb7K/E7zKQfDV+7y3htweRSc
qKIex5d1Vbf9dOa2npjzWGnoPJOeQQDr8QLqBiDwu7xDTTHZsNdahbbPTs+laZ66hQ7LM+IKlmtx
vM+x4FzM1ojPxS0G+7IMnXhH86x5M/a9feYlPjVPXMGiRCec5OHjsL8IZdjgjTghtPCiPVx4a69E
P14s7fzr1KYiYaHV+tDMEaS8yhFnhj91pSh+iCMhos4JvOV+//J2l2XnFBjOWEMU3gbfAOjjBU13
k5sI9l5eSE5NFhJlMSejVmEzf/TeFaOYzcAdeHTNeKvD4t2UoBClY/zdC9NryQn4zIC/zxVfsEky
PZu0UiGO8477ghVSDqWDn0nZuzQLrdfQKNzty5d1ahSsWP6yP0Ez4R99w3SGUyCE9rRKaGrjuuus
XZmH/pm4wt+fk8/fjpHDYx1eknMPnxMBIcUcRfQQmrL23qciDp77cuy+5uE8X7x8QT8ODIdv9RK8
ZLPvxh1gWcfRexZUFi6VEwx7Qx/rRyJp2iE7mO0N3Q2wpOPQ062X41CulDvY7dblH3MIfKPoNoYz
JA9zyN+CR6WkeZkQqb2PIk5lm7pomk9VgnN+q8faByRk9sqCGqPUl2yM8WsJL+8G4OVNcjP5JGds
rG4YbVrJRg3qqMgJj4kFXRMsbaCfutJyP1Bod8CuFj3q1iJxVL7rksR9gpzWfbf5Mt66bpHeAzql
419V/HR+NB23165ZOB/iwmVf3+VB0S5ydOsLRfBeba0ica8xQ0dcJ1qPK2AIcbZhbmNfw+lqUCKK
KFWue9vVyUbkypFXLz+FE9PKRGzDZg0hJFvFZUL88mLmOvWTOAKTPJCgc6P66kFOZrh/eZATs8rE
AMLWg0y/JSj2cJCM6lrrmzTeUwx+r1PbKi5lFZAUC3D/3KzirzqaVKbN+Skg83N5H48WmrRORFO6
CSRlrfKLzMsoo4XTgo4cJrLUXr6uE3tdJHE2gBCO4Zwa7KN9dpFb0C1zTlGAgPxn6tiQF7O8Ct42
INCwDkKFa+l9qXBtNoLmeCqt6asdg7CIdJbe1SQanLnVP7bXxzfA5Z0it9CSNml1h/e6r2zqyOxz
Qe1Y+ZVuchAziQv9unLm7FnQcrup4cnQw3FT0M1jG+k3tSwKj7YT5wZQSy4OM20XnMVyH3xAraWY
ziyZv6/RPO4lHQuPv+9Srjn8kZA/y7bQ7FpC/OVPbW3qTVaRi8TB3/o2Tiaw3Tjtv738tE7NQg4A
nEgIhnSs4zhH2gQJwHbSB6vSta9V2lMfFIl5OXeZcSZ19tT1SYoKWGt/itgOrw80ccoZi7BAN+Yw
K+TsgTzQdzBlv01u+sanxnrmjp66OEkHCf8vhxDMQ4cj2kSxqDRaSib9CKKzcq1POf/jGlCUTs5M
+1NjUXIKmPN8y90fkbu/rBlFgR0xLUGN8ynq9yYM5bU72tW1Uc9/qTF/xoWeqHKdHIqZjD6BAh2v
2uFlSb5487A4f+fOHGFcCmZHzukNlsffuSjmIgpBXh9k7YcjjbOa0mngLOVMwkZmmqPTwD+V7koO
qNmZwU6tuiC4KXK5+KK5sMPBYh+TWRGyHtG4zhCkgPTi0Ow9vTzhT4xCCXsJlJMUeOzjw44ZKXMw
W1anuDbVbdZk5SWBbDTB/8YwXAftHIhTv6X1Boi+IFgxHRAqyn0RW/a1Rx/r8s9HYWfCxiTgsIti
//CWVR5hqJaweaW6drjTgTVtohqHzcujLAvP0epJ8p7l4L3jGEpd8HAUl1YeNG4DY1Zs80101PfQ
JKIx8a8RFHpnbtyJyc0qhC2cYjUfD//o65HO/UQbmsH4voBuLH25CwSanybGKfPydZ2aCuyyOItS
4cbxcPQF1o4hQe16+IJEJK9bTF87UneG3cujnLh72AkdDmns55Y36ejutWYEr5rzjMwF0XZGgwNF
aed9DUx3HdmjdaZg+mOlOXpcVNE8gAeCcjEkg8MBNXzmibtFrakqQsQCRWbdox/vrgyK0ndzZc5f
4YyY780pQ2U4RP1wOfL7Lv78sgkyppxgUvjixH/4K2bbIwmVHd6qJvwDKLIFyCw1rE9dF6frKezG
M6/CqdvMyiEkJgrPNo93HRBZSFKaueqowVPTSMvbBWMcf+zIoFqxYBt3L1/fiXlKV0QQ2yuoz4Bv
OLy+ZtAUxH/Uiokc2kHRR7Q8RACZfO/z3xiJCtoSt+zDX7QORyJGQoR+jtSjEzEkLdeEB5QOxeu8
H8Yzb8Spi7J8n7oWU3VZhw+HimhKm5HDO10Lh4Cjwv9kQJC+8aQ+16lZHv/RJOXDFQQm/SV22ceL
vRujYYVU6MHgHrK3fBXeS9+YkCaAjlrFvkfoD1kXl+NABsvLt/PEW0+ZizoXnNclafvorW86PRIw
wZoJPkh+5B6QyIEb78z0ODEdUY3wyaJiwrlUHt1JyhrIQYlPpiWOTk8a82e/ZvMbmfG3Nhz/fIGm
hsFiSREB8/JxHaMGzSYGizXTi1Cmux2MQdw60XpKxYgzyFNnpsmpW0i3Zekm0vbi8Hg4TfJ5NpYT
nbvKmlq/I1UgvxjBQJ55o0+N4vPxAijnU1E7/rix2corq2DeE2LwMQu9fjumZ48GJwfBNCtpqGHI
F0c7HEWweFuHHEPxvU43XtW7bxb94/blOXfqvaLyT4WVq8HVcTTnitKuCaGQLqwhX1446N+vNIqe
TWmmxt+Y3tRD8Mqz9i7fnMNnA3nSY2/Ghh6OPnErxFRep73hnikZLz/4+PVlF099h44cddajr3TT
kPIz98wApIIJMUFkqkg08LvBnuf9WJfuxjeq60bAV5xK72yV5MTo7N7YHiy+Jzqih9cYJSaKOjHw
CqtMfFoY04+4ya1bQiTDPz5CSLY9NhUslnrwI0dPTgB6RE7qsl0csGi0RjLA3u/zC1jR0Zkv5u9L
IkPRgidJnUQtru3wqsbaiufEnalaI9uJ16O9AKnq2n2ER+l3q2EpmEuc27QNdy9PzxMjc25hQ8wC
wiQ1j97npiaFlBALVEySBHeCetP3UCblR86g6AnJ1Uq27PaSzTxZdHJeHvv3V4MDIRswWjV00ukT
HV41GGFQ+pwuCK+wsD5zMLvssjSC1Idv+OWhfn/XA4hL6Js5Efr4LI/edTBfjYuAkFwto/ffZsXY
7bEs/fn3hcMFbSe6pch93eNli0IrbpScC3KmKFi7kwurMDDPCQ9OXAtMnMUyuqwrNGkPbxvch4mF
me04BLfu0qsRTpFwJ7Yv37ETD4epzypC751j+3EjxfVKZZuVtIGfz2ILFjGAR9BEazxD8/7loZYP
4uGKEtiEOFJZdzAg/1Y1ApAwKgTD9ionHOYx7wuKkOi3H50wmW7HrFrSNayzeKVTg9KY5GNGs4bF
+fAuhhGw4KjR1DijMHog1Y2gxcGInl6+tBPPim0GshSyL/BV+0fPypwMUJsWunaHY/SOQDpnQ2No
2vydUViSOT5x5jsepSKoAS8RoxBlgT/XrJAxqHw+M8qpGUHZkqPZ0l2lP3N4xwjCM+Kss6BujsO8
pWo5r0lBnQmxsMczS++Jqh2rIQdBny0NO+zgaO0d6ZwRIcgcr/2STLkEjOQWamaP0puN5V7zBfiS
jI63bUnP24ykC33lqAqbqdZOc5ETMbP1GnfBfBekJLiT88dl4mW1Djy+fxTqCfY4vBfEjEyOZr9M
5EyvLp3SF/yS5Nyq9ftOklF4Hyj40DLlZh6OEoEUTRAY44pAyHsPlLG4ylpMkutcQJbnA5mcecQn
pis6Twqly6B8Fo4e8SS7IKpqHjFp4OJmzO15F7vpdKapcmoUNkNLQYFTGwLrw8uyME8ReuzZcJxx
EfAzPuOCPPfmnahFLwsxaTL0t6lhHWN9NFNmgo/DCw5WC6Oq9PbeXFTv26aDWOYnUXGvMggmjSrI
fRNR/hVDGmADQI3tjQu6/8wqd+L1odKwqMWoPVHiPZoyU4OlDJcID5PD5TtH+clF6dXde6cjUO7l
9eDEUHx8FvMxy0HANvrwBju5H4kGDfMqVV18q1I41N6Ut5gKCMn+86EoQy1eZgdTijgaCs558bMN
V5eyfiLMuL2YAH1vhoH8wTMf8ROvg7vs0ykGsimjzHF4WT3a+BAxDNUNM0TFPOv0TWz4oGMHz9i1
pBv++dtA35RCK2veciw8emKBwwlEmoospTp0t2mZJJeemJoza93xw+KeuRy4cWNTvKDOenRVY0cz
wm8YZerpA9XdYm6WUfIhJUbrDy/IFqZYFAqU+3lUhA8c3kDQR/CEspymN007cssEiZNtV515TEfc
PiY3w1AKFmyzTLrO/tHiXeBFImKHYbBFgINEDtynRHbmm1nbGCr87RxYa51BynJTc0cax8dZQKeO
mo2COfFn8/PHb+ETT1Xe5b06rqBYZCjhwKaBi7mqXBMiADF4wL1dBnb3x3eXYhAT0+JZUhSSxw/S
K7pMJagyJGl0V4EXt4Cn83Pt/OPFc1Hj0Wugz/qjy+4c7SjsHP9Ywqu/qltPP2D9ae9rzEEv37UT
gzAlPQe5KXtMZubhRJnqPq5wlDornIjFJs7gAzlu8qfbFkp1cBBo0nD6pvDkHX3evGrsCowh8IcW
yo7Hvva1WwTZucfiHK8byzgIESC5o7jgiLNc7S/9Gasd1EhPm2RxBM/PJarGh0H5+cPslZh+Z8uv
vndVoD9mVRg82qNZP+KLSemLjWmfrGIkbKCnTLBRRGr501sWPBfzyJj7V/mghf8hUxPOXQ9nSnOR
hMrYR2QbRZd+UsFxMQefCMOWftCePXBxXRQpIn9PD/bzlOPb2AINNi6LoSSEy5gnu18XvCotxTFs
vlutGr/fNBbWoNgdidmuvbj7AgWHfZ7KNeExADJJ+uQbIi9z3BSPbR+QmzUMCti/hu7t7gqRZ0tw
mpwmXEqhITwocJDAb3WA+yuffCCyDhEShIeW7m3Mi9vucmJgrV2umrlamWICKkf2DwG2ulTqvuz6
+L2cEjyGAekgN6qp7Q9CduZjNVpOi+y/xpfW5qZSF5qtS7iVru5u2BBkD6Psag12VjukoIOWCG7q
NGTdixOrTPcpvn1r3bCziy5IR8QFbUsdGKuMqODFV1UVUMa0V8gl3SAeLiwkV9HHuF7g5o1XLaGe
wZC/xn6i0w0sEUWafY2pcFUZRlNhs6zHx0pU5id7GuthncVhUJP1WwQfHFd77T5uy/k5tj1kd22A
ZXjN8tbcuUQNvnWw4eQr4k3UZ7YtCe7mtCkJum7IOVp1WeXXaxdrqVhFMq9vLMN2Plll0RIT63rZ
J8E/M8+7wbtsyYuEhaZl3e9morOazRCELP8pyuZ806k5Y2MwI8UGbT6OLTqOqjYWa5r3FKaF9WkI
k6a8jHocSysCivTEHtmtvxYR4YZEKrvwgMlBtT9EIhN6a6k0vPdrzDiXvlnF7/yhx88YZjZ4jD7Y
J7HTXIlpaNY20rnViJfggQwnj5CssPWAqvqkwhp2NzbrcLZTWkBJTVCVnQ4G4da+qfRFS2Xjq9B+
RgSfAvpPsLVMDBbBxnji25Z9zkS4mN/6Ou/XEsWHBgwQj+8aCALVpq7Yca5av64VdAuib3BGLeUx
Tr8Yaado8D8NbQkif+bffx4GIr8ucErr6yKQTbsCqrHACisAsEw98Gi4lcxgVchaf+107j+NHeqe
LcEdYbMjAzK+1xQbik04euVbD7GNJAmsbOzVZGoZFqRLVY4BeL7q4y3tivm6kYnSt8govMe4SVz8
tUHh1nDxcIVvy85D4ODUhfSuU0um463bNrb9AZbEjKlXThEvQw2waF0QHUREMjEnROZ6mV/cIZNo
v8RLi+oC+wSmcAQIQ/gltVuBgXSOx2E9GE32uYFUXa0iTRbauqiT6T5vp5pg6CIj1e2hno15ZwZA
Oq4LT5FGUaE+JGiTXtaXJp7jkslB/N266wr4Dplbxe2q1UPzuRd6eBeZbokpknuxL+xUJgj7Wplc
VW5vQa+Dbe/B9sudcQVjQTLL81yz+cLwMZLSEyXEJhdN56/EPITDtRsLZV6mSV9cl3WjmtXQpTy8
OXcelPLEe9b/FsYdHsbNYom8RONH6Lg7VtWXapjaYGdDUMODFpN3w7GqyZp1FIzdbTqlhKJp0WIy
Qz7KH7qYOz7FC2NqID6yW02dNffkmudhTt1b4m0zxsb9ngflLnL8/JEYpehtFtYucUFKlBBBdM49
IZGP4NSJ40GOaT12NMgmWZIKExDVve2ixL7tVG0R9J7PgBUCuG3WaiZGedx0CH6jS+W3+UQ8eVf1
1p66aA4TcQ6K8cPUhMNdZPbErPlxI51PtTNMknTqznwITcd8IIO8G65609X2o+fhkRP7IbRpdVYA
QG4m3t9xPRaN9cUwh6Fg/U8sH/cYhoRtO7nZW+ppzM3abtpkl7kGaXuDKVW4qoO8vUsIZWsRWWS9
vLBaTjeLLTjItqOZAukK5mHeuAPb0XVpilpvCflx3hhJWBH65wtSdtDQuFe4nYdvKLhmmJeJPQJF
0ag17nvij2J4kY3zcYmYqRrvqhe2+j5FTUU2duzOV1k2jASEByGWjaXRZG15Ndp+3XOeL1aVaXCe
DUIhk/Vgm9mVTSYbAdGFJfduR8rXhhAs8TDOrAJkNUzyyYhR73N9Ov9W4cLsFgIBSIqWYvfMKuOg
7k3KYXoEXBN/hBQHE3q0Ze5sI14oauF5njTrea5SJrDKyU1Bfuy/mxO65n5vkn2DLD+8sg2REZ4o
JL/diVJQfa7nVU8wXcv+QqLFKTaeU3P2mFWf7JNOElpp16qlOOvAz1lxX02oQkag9GrUYXZRj1ly
15kJbFY+YU2/6iThJkNQB++lyFTEg/Q03kP6T+7GjFgytg5L3l2l4awufJOKpIbSJiAqAqMIlFKY
xutMV0S4VHPd55duGgd3czhoZy2yun5DNjZRZh0YUvg4M3HpaOHJYCtb7y0TfdbrouAD/2wStgpm
nir+8GYCHmTfkO1ShrdzSKLNvOr60P8ONsIwdr2upLg1kcamYHE73mOde4RGMq397lb0TsLaYTJL
bywvBshRzV7svUuclrUv8SAh7GKy4LzPLciGaev0Rl9fWE3e8Ra2swtIIIfr+C4IRtcCqRjG1p4j
T9nv49nPq50ZY3XdhWkbjWsjyMfHpupIAJ3S3n5XzSE+/5VWsSMvy1zDTgr9kKnKidgtvvSE3n1/
eUP82yENzLFPSQTNHv/1mzXKzrKW5RzeHhCWchtbBFVkTpTd+t4YvX15qOV09Gs1lN3q0lyhsoQg
bOk8HO5WDdtEN2LPzspHacp3yfMgC9jMdQcaMij0sL9Kotbat9U0b9u2L7Yvj3/yUhEtUOBbdJDH
GgKi2+IsVi3HmGQOdnXn2h+BPOmNzJv6TNvjt2MGl0o3niO9x5eWDe3hpcZZUVoENgJ7DWkAG6Yz
XdRVp/+wRMENhXnmCAxAtFcQux2OYniiCInxJh6vBf2S+uy++t7pEE2J+szR98SzQ8651AuQMdFt
OKqG4M/N525GwptnDvwTBacBuFIygRPx7DcsZETDzlV806ewnLEsy+eXn92pG/qjmYPkwaIAdDQ+
YAq/YAuHrFyG9QUBndV2dGmjvjzKqRmC9YWqBfYhJEhH5/uK0EROUiMc0Kasto422i1Rl6CbxjD4
4xlCcZ5mBh0IpFS/HRGbzumzppBIO8haBuPW9TceSVrfXr6g32/bMgreBr5sVJd++PV+OSCavskO
horTyiI7cQVxSm9GnXZnbtvvdRFzsYUgiOc/2GAX++6v59AkkagPIoYx2ny85fztb1OXqE8E0JWx
aVpSYnSre3Yag35DRq5BlFGGP91FbLKX7TBQaI4S2qtBcaarv7wCh2sOnXyP4hNb7EUOevSKqKkm
n4gN9MqZPfEYDa6xE3yAd33IFl3iU4PR1MfnhCCnbruJPGiRClGpdY7O/2Ew9SWf1GWlg87Xghvh
0xnbZ9azk6Pgu6MlR68feN7hXddZP3asnM6qJ71o16rxXgiit1+eQb+XGPCnUpjBR43ziMs5HIQP
WiIjj+8DGv5gFXdm/7koW9A/bebfAWDQPy/qPy74fyxls3/vgv8Qf/uvi0f1lDz+aoRf/p2/gn9M
+xXiBGcppOJrRBLDH/0Tvum9YnbjAOVJ8WdodP5lhbdfIXJc3FR0PiiQLpXRf8I37Vdw5xB6+T57
VY6EfwTfNK3D6bjITlnPWEv4xsPWQ0dzOFOqVpsTx487sEWAXEi/lA8FQMA7kHuQXGo3DYvq1jGT
LvgAXaYNAcnUwQdBM+vrXOUT5HiyF6/mSpJL3eYyv7cnwXplVGmwz9vSvqc+YIkLGxnXhpDq+R0a
jEytBQfD+KpuDN+4rpcAv8tx6pOPPd/Ah8Yc5XAxW3rsdm4TtvUNgHFBJUPlELoaV8puVYjhzsvC
fsmrruVDkMiyoBgQUQxI/MruVhIRtImhYfagliWjgihOjOrIaoqkHsB36Gy9ICm6NWDvxl5P/UB/
YJJBHrJx5Bi546+Eu1XVtmA3Df+QgAMRPrdzjvx+tDLiv+fUickAKcwy3KQ2NKZgomJAKcWZgLVP
NST51oPbtg6jkcKdm7UDgDEMZTDQhyGlg5jp4UMlOudN12M1XtWw8vxV2Q/OEg0axAsguSHWUJk1
+cmQi4x0bzvxtDXEcqq0u0DdZxBP+Twop74fqwxjjBnURrL1CL2EfdakibmdK3LiN7Y9ANXyZeO/
SYzZzknnrRY85Qic6BLcRwaWeKS7to5kk2mSIah/rqE7WevBma2vLkHyEcXxShN9h2Fcr2q7xNxD
yScV66ka+eq6eWaR/6OEH63rjEAlbJXG/AH8xyTMT+TOJkShVhmO/YGA4O4SKoc1rwCLU08ZCc2+
JvNFdzs4pyjGesrkapsrZF1DIqIrjtqk7uViSfEj/W+W27bsAJ5mwMlJReRzEf38QP5nUfuH5IP6
7xe1i8enQ/bw8n//uZ6Zziv2V2A6FjABp/olA+nnciZfYdxmJWNNYmliL8aS9U+U8Cta06iWxOK+
o9XIx+ivxcywX6FKd9DUIUWzUI/QuP4/kD2wJrM0sg3knGCxsz76tLbOkKsAeB518xKMfyZvhtKq
zygcl0/nv/YmkqYiHTIscdik+LJihT5cMLuK87qaECiZFYrmuqAIPcycNuOw+flR/bfmisOl+a+R
WP5RiHKP6BsfjgRbt1baRVcT1+EGuRPLgZ705pdH+/bnD/+voldvSVLp2v/+x4nLWSAeND18Tj58
iQ4HiVzZ1A2LmQtK6xLVbXTbTqx+pNBSpj4z1I9O+sG9o0mKQGipYyIZ4gt2OFhoV3EfuYv9GaEb
72xXhzcB/aOMqk8uiTJ0U4hJ0dx62zwa7P51QEoJVVUYhGDjQk8V63nQnUXEZNTWSxZFna+pzVEq
DrKunN8HfSLsbTjZbGPTsrAsjEptdpuNNnT2TtjRM/DdINq6LtWElVH65X3ghhPq91EX5hujHvlD
K6q970kx03JpETaQB1IO7vdkTshG5q9w0rtJ1QxsJob51TF0Em1p9BE9ZowjpUEEQoG8ClPfq9aA
SZrxjYDBwqdt4O+2xZxBZzEVMZUNxcpn+FR+DmZ1iVbWWZAH6yzzpy+6FcPnuHV8uAFp2MRkig0p
X7UCW9aq8211NcRuDajJF+23IhtVuM2Fnp4GaMj3elTqO7Ul96YuMxivhh337yC9keiZRVY0cOFO
bBCInrif4Tg65LUXpfHU9rX/MXRU9jEEewd22wlNaqq9GUHnCjBkfZZpmpOHbMaq+6wk5Q8KlNzp
QhL1weG9eGc1EeBnqxvTa2WYMluPjo+SqWuD7nPDG/lUtEnyxFvTP8ZTQFpMShaHvQ5LqyIF1bba
RzgTc06KCU9GGFECbytSikBoItD5eENC/rJo4N0LRfkD3jRCsS8RhMQ3lt0Gdw1JFDAzLZvIOKse
snttwUuDH6Nv52qModH2Xfa+6BsiCiCsOJ/MgUCUldlP9VMSBN29DvPxE6C+EAy0NyXPrp2171uM
mfnOgtV8A1eSBofWXi6AAkb6Wgbai5Db56pdxZUW38Q4ps8Dxd8U3rZArSmAZt5B86r7Te8UrcE3
XQ7ZRVik5lUNBJ7qY5cYJMnnoVhnSVGZax10IcwD5RZ3nYA4s87nxg43fTNZ/sokPn5Y8p/UfAe3
O3pbKBPA8ejHT1FDe+sdAffART3KrrQj4qJYs3uR8XoyOHis6l6MZGPDP523pM1g9h66BrS3Ts3q
ua0hyK3GxO8/Y2Iu+5Xlj/YzqajEMdLoy+eVF2pQzp1fwhYTqZG9MWax1Es6j85Srmf1rrBlfA32
C38AMVpOubIlNV+cldn0MKQJrcscKSfZDrYLDrQKc96ynBHzLSKK6qsZtwJ3T0M1cVX0xuhs4rYv
PzZs5D5mrPjBphFe/LV3SJoFVxP7X5Rde3dWY5tEy8KnS5cfk1HwbYLmTtAatV6j0qAa0GVmVm3h
yjP/RcXhc1PNNn3BwFHulxY57bNsPfV2qnoC4CdiB2oIkZFB/ygVPmXowFbW2vbCuFnNpR4+z2os
O7Yton3WTKB35Dp8LoOQp5V1Pdkxpp6+/Q97Z7LkNrJt2X95c6ShbwY1KAAkg2QwejWhCSxCDfrO
HY7u62tBN1+VFKknWc7LcpSZJoEEAffj5+y9tj/mPEmqT0pyK7IGc3RQJv6uTFtChP0OtyfgODTR
cZ/M9nvBkvlJJAjaQ0dZUx+z4Ij6GLhJ85LXS0pYtmslPFHpIop92koSl63EIk43yzqg4wlRCTBJ
K2u5tHU/8DVtbbrlz9XvLKC7NZPTYq63NY2w4jTNrG+rwaMyBzPpSkHryj6e840g2FQB0R55tXAs
WJ2q2pmcxh9SvkC5BzK7Rn4H48EV8PRjG2quR51rT6Q3kjU17y0nd7qoWeguHEbpFHM0FqY1keAy
umd0SNOz0TjdHBl1zmeimp+Yd+CGZTGDdHnnJIYG5m/L9wjyTvdju5qhKOuOqE9MfMhHzlsDwH6e
U/bN/UyseGWxPntJEo8wjhflC2s3Gh4ATTnN+gZJ7Z07MULZDJNV5J9tnlbS0kwV5HGV+VUdF6Wy
xqilTK9DsKrZc9WhtT7NjZN+ReHt0Lx3ivHOrupijNMCM0DkA0N6VK4N+482bb/sNkWXfVU2QTCH
1twSTZhby0B9aozycwIfKYOIQXh3bFUdi6/UBuMqaFIToO3UQBRlWm9/gKuaMtX1vDHOck3/qpK2
R4lj2GC2R8+9svwlgxrkmbVOb2SwrmC19sfSbnxa64abXYMFxmNKDNF5ASH/pJdV8Kr1jvhk+DNT
fFuTqYwnMaQXp/blzWDpnQVkIiVQsfXJFMatkeV5XONLfqd5nf46tfn8YBuTqCPOqRo5r3IAXY6d
q43sxRSfu3IyPqTZyIlgmLSk4MzQF0XYM0kuQQh5/Su0xWpXKd9qYmUm7WvDrPG+FToR47Uw7tgW
vBtAhTqN9dncm5qHVZu/f6FbAZ82mtxBiavSn/zbZXK35xySf8oFHGCKUE/lU0K2ykNQO4CHQUB7
X0rmMm5kdLARY0+YK9uux/oV2nA3T1oOMCVKXZx2HHi2uZMwB/Cig5ERVcfD99pzN2BkukBuwtGC
GuqZuZsT7i7yuAmkczsbTU7XHUUKU0ODNxJ6S//IbNh7yfteesym4XF3tiuIvLbNwUGvXNREWJny
UHMEb5hhFesHnk3jpQ16JrzrbLCBFNCawfkbgNh3BEpURDt0xfC8LmVaxsuSswLkYpSEXQX2fOvZ
g11fY5he2VPMBX1F1wf9s8PDV+69ta3uF6wm3zLd6m4UGwXPEW9fGgVjmn8yh+39KGxLubGhp8KL
PNdqPtCPyz+55KCxsNN1u7K71NnnFtzbmFPyhIQDCgRRUcHI7oBG2n2XTtIeIr3xFF3mxWb8WotZ
gYtHPlaH+Kz5XhPVZACbMhXXi7A2XIS28ZtZznSDe4r8cih347ASJRymEyf7LWGpvKfjV42Esvc9
8oA+dex70+snpr+m5Ldj5Cg5cjppBVoaBczriLqr0lbwaL4vDHbptRrbmNNmDrVMN/3yDMVlco8C
TQdyCa81rN0w5eNdkZpme1C4DrTzvASEC82Tp9EZ6NOVSHXPE09dTt0J4JceCud4dDTDVJM45te+
uOoacy5RxriSljMgaNoFyuaXZxI4vzbaRPYcCGP9BLuiL8IpQ5QV2aXKrFur4I1jI9HMe5OgkHSP
bxvUtJy9wrwbTJeaSPYLe5e+mv616HSPrLVhSz0jd9a1bzKPDky8zHKLap8Nt7qpwZa9iKLtYTSz
L1ZxqVleRgavP34RJvR2Ov/D7DO7sZh7ZXbNydv0ts+sltTvebBGN6MBzDTYnlv5ZdM907lwW8RG
ZaoZNaAEmw0nlUJOkQj0sYs06RKuMA+swQyz9eNUVWig68mrfAb/TtffQ0+W8jKMVgHSTCZWwJBY
H6+qEZg1pg6tG8u4GhkA4eh2rVdvMqS3M1dR2rukCkwQxsKBTHebD4TsqQBK1LFexpIXI3PZgdZ8
aE5WUMyQnElmJb4+R6hssOSYo32VuOkAGFumQQP6msEVGX7UFO6LkVH+h0nCIYR9WU8b91V2noVH
LsOxh9whLQP7QucHQK+RVN1HI9ky4BddFvr7ZGrn7iUHTtvfgX7pvbvOtJE36F3KHkxd55Zfv5+e
/n834r8QKf5wkNxClv6ORNqymf7Xfx1U3vwMGv3+B/5usHp/0ULfBIjYr/Ce+9uZ878brEQYfe8H
UPsxONzGef+NGjX/wr8KQwdDPI0JFAT/tyXh/WVgJgPVhTLV2LQF1r/pSLxRfTPC2f4mV6ffz2ez
KPh/PvEWw5yy52cXTUziZa7GJo3E0FM9uymun1jPa/vOMaTJQgV5W+1k7Y3tOW+K4tXxVb0cy0FO
zR/O/Fsf5P8dw//zoch7sk3aJFhB3gqXIUv2ujlXl3VZuscaO/1zNy1VgKIgKT8FhKC9C6Yq+Mgh
mfiFH366X7Qbtu7IPy6NEJebwdTJeeuxqiZTS0avuDRdoe15JZ1rjq6cUM1cvxsWI3v995cz9W3S
YpqIwt/aUS2gxL5XFWj9qsKjTBb1Z7RTzafEb9GEe7X35ffX+7mb8p87++P1eOR+HKlZBdoXcMkX
w1zZHUq9O7q91A9+wb/+/ko/N4f+vpLJDQTmiMXyLeSDGKmuXdYS1UIzXDiJ1cciW8Y/eCt/9aAQ
HrbZ8WjaYJ//+etosggUtfKlpZt+AFdufBN9ziaOgv9osnC+qt6dYlG55h++3c+D67+/nc/LS5vR
4Ajw5j7KctWBeGeXFF6ZFXUMkfdWOaUP/ur4D82sxvNcBSMSJFd7SNju/p1z7u/ro+3nEd0Ac1ub
88ffMfDEwhbF9csWpCIC0AOThT8p7X/xLgB8Y43xPa4CZOLni5SOP5B1n11yP3c+K33RDvDni/u5
LLOL2Ynh7vdPzHfv5Jt3D0cbCnTUDVz0rR3QnP3SAY19IZ23PUNA0j62GB3vWt1K7n1Tm58DirXD
4nIa1FWpyz2BfxUtr6lZ9r//KL94TXgdt394La1//LxjM7JsJullUJURDUj64oTAA/Kl2/EP680v
rrS53uHaIlRHgLC9Rj+M0pXQyqYGwzZSXn205rw4oowizoIjytXvv9Mb2MX3ZwaP/YYWhfe4wZN+
vhQkwi4dS+t6BPD0buBWfgIe4792ATkopwnH1HsvyQp6glldvjga9UOs2tq///3H+MUri7SEb2sj
DoLK8+bNmTl8N51rXPP2UN2sVWd/6mg57mp9XS+g5Ov361LVxxpV9R+G9r94nLHc6PR30eizrW4/
xQ+3ul7JNxkt67pNS//KXIJhXxIywtl6EeRgN+nx91/0V/d78ydtKaVYGdlif76eCmxyeQLz2jbc
3ufUUTrE0ngBmriyp4M1jdZ8LTJffcg137jSEmKDRDH8iYD0q/v946d484Cxxiee6sxrh+SaApRZ
1n/D+tMflANxpwFZdFjaoDsMHFf+8MD9YgeARKBjh+BZ49T4ZnF2mxJJ2mpcD3ONynEwnSuoH+a/
g0l9f6qZD2/0WgQizIoZ6/z4q6K0TvSuM661RAfn74xEomRkdkgD3P4fftBfvKuAOJiSoxbSHcqw
ny/lpeuoOaNxHdB6d6MxW4h+JCd72NtDjoqBbSa9UH1Px9xczLixZXntcKjSw4aImiegXe2NY/fW
DZkZqMEtXXp/MkD+6sfGJoiCixMAY6A3j5zfSJK5nPmaPsJyPQlp74wmqO7MfHIPKOTnh2lpqheR
psXlD/dmu80/r93QczBjWYjY2RLfGsaZBePE19wzcUnlbYKXjSGsrXaO38t7l035rOep9aBXTn70
erkcPFcwmaJ9Nv2hJPjFa2fo6BagiTDLo37c7tEPr7k1q6nFnH8eRVuRE1GqS1rnwWNed2ZMpkf6
IDyPfDFjGePVmIw9UYbj+39/N+gRw3ugeMWQSo3+02eoufUALryzI2wSk9axQVFvNZfWWL1rM02S
G3TvKJgcr3lAi55fNYzrT7nbpH9YbN/4gre34/udgHXCzWCS+eYdLNRMUKayz0lNBHviOl2MGviI
4SpmAiVIhfcCeUwH0V8hgMi/BYYYP/pd3zBCsdZjhnQP+5ctbvzpj5bg74/Em0cGCeP3Y5FJifj2
dULDX3P/rLNj0jiKApU5sUIyejQVMZV9/ZLoa7WjoGpiex6x76jEZMyiq3PSDlkfthYi5j/8btvm
84+PBILKZYPcEEJvbldqD7NWLvqZfDSVhJZXd3cInwXSR+qMtOuqhyWQIlJKvmTm3NLIaYNjMrbL
PVnnmfWHKuSfRSY+ZhYcxrlYp2EJ//wUdYR55plnnUkOTA/CgxQaihn7l5rFsFvboXta8DsXpFY3
N5rFvvL7u/HLyzs4NjdsCPCSNy+SGnBFysk8p2NKNEwWCEbKSsfwG8wyXppJ3QuV6geaIc8ldrU/
7B6/fjy+JzhQ526H05+/fd7YihRK41w0sr+ytSE/MLXy9p5T6feVCIxPOFDE16DOWIVLPU+Oc1Ad
vQIhjMn9iQl/+jtK5X+cd/9zdd3wB7BBGd1Tor5dWYiUmBOxFmci39YXXRg8qviO2tAFsioja3AX
8n4o567cRPw78P/2IuPIpLlEzATVBNvdz3dDyya7pIV0Nph+n5KkkyfgoeXr73/xN4rLv6+C0Mtg
CYUG+bZEcvKhM0lyO6/e0t4srhyPotYI2RRjzvfzyNblmTgUVZLH5G1hd3Q6pEnIr2dicaz1GUyz
TYYRjcnd7z/ZL249+wt5RBTJ7PTfc+F/WNQrUuNcwQfj7hAa2Rr1TW0H+T6ZSZn1GxRPS5s0ES/t
H1by7bb+vCAAoqBWNbk4VIW3WuhyYFrY1NrJd0u/ion2FUPUQdpq6K4TRhVXU0Lf2pzS+U8nvO9H
uLeXRoPJyRaUAX2gN8//gMfaJnn5LDxiQK2eJl895UOEBfg9uuwxwkvV7+p1vk/H3j1POHj2jrbI
vbZNNzqsUHcC5UJUOcnw6Nn9LdaD9X41HHGp+3GM+jH9LHT1pCYiNbCgF7uG9nwk8ETuXP71D9Xw
P4tvAI8W8oqtRKBKe1OGeiKvWFO9k9lv70eF+ydes8Q6CKcP2h1sjD9tff+sPrcLYqpm5eSE9dYW
wONSm6vtnmYPVUOq/H5fln0T/f6x/MW34q3U0fJsXDakMD+/lUxJulUrnBNaguRu9OzNUkQcV7QY
RrWExDprj7+/4D9LUI/qDos9L+i2KL85wyCkEBQd4jQsfR4HONN2VWa4e+w25h++GmeiN88+BQp1
Lr1Bfje+oPXmAewbkq6KyqXRXdrDnvkGZnOZ6s0HvXGXJvLz0SFZD9zNB7Nj5YKipQlzx0R+bI4u
YaEXEwdVhhpbWrh/y9W8kszjsmhlRK92yl2KW2OSOdNN/ICHygvm5FjLpf2i2rX+quFg6x8X2yzX
yFZd0kWyr6z3k6jK6xFl4SYGWLLYM7LuxZhtD9WJ6Q7TzvYx/u6mxK8+i07hV8aqpqYQCWtx0/Fz
YazKkHvsTcY/ZSTm2tkF9qqlJOVU1echNddr5IyTjBsyQFdmuZLAQQUvFAlgh6/V01e/DN3OUp95
+cW3vlrnc9l66GXydirxSlSq+iY7dDBxZi3uV6QIxQNHUv0byGLznpAehoNZJ7wpSsnmeG0Go0oJ
jMdyRdJl5b4UrYsVbNT05JNdI34N26aqLCyYenFuSru8V1Ul/RA2ofbEgd/MDklF5nlY5I2cz4g+
WyYf6NfzUJozqtc0CRhEM/nk5hGLEWK/a4+FCprILHrtq+DE825AcJOE2ewGPMHdYow7r6kG44DM
oHD3VSY+mEo15CYYBILviyzt+11vE7EXmgxNRiyFcMARlIic2EVEDd+sTMcoO1buR9GUwxQT7Nn6
GMoa/kgr1wATVg6xJjSGtMPiCRLnDKZ3zWNFZ1dGg16Na1SNkDE8ze1QepBtO4VZw/grlA1bIXkK
/nQlZW3V4dBnmRbD3qrbyOmd5LYWW/Ye6vYtCVPLzTvySrXsgEpjOg2FIOnTIMst3dJVXT8sO8Hn
6YloS3dMYxy8i0FOsB1hlVW7UzDtD5lW+p+dwsztzRbGU0XYEjrPoGrG97wGHOdm3VlQKTiCVDlL
2MvRklb9TFVldiErT/KqnGz7SZpUUyGJjeVRmZ54z6KIBThdZuupbowMSVU/MyWSs/XFbdhnIUD3
9oMgTp3M0YHkxbheFyQ+PJbk0yWqcUqezsV5nBBTPPvfQ+1UmfVF1LnVdCb1uHIOY84hORQDgpqr
dBRBfsqzALVB9j2DDygnZvFk8DSsqV65fO7cHPEacHX8m0zejUM+kXkZdt5aM8HEyBrEabt2emRo
G7VU8vCos12AtzukhUdpHphAiA5MoKw2xPCNfiIRNYUSWAGieTtg6FVU1bVScb8MuIjLrg1w6Kbl
+OoWo6cjDPGyT97qoJM2FqvS94EY02ubaIYDeiZMl1B2k+ckICCQ6MO0uu0oBnHR4RxwUXmQ4mhV
AQKVCYFEfzTgdV/NYnGZpjkEde/WRauJBZ8bcW67Eh9cy4887nJfT17tDQy5s0r8oHEqJHi+iUSn
4cpsu+E58f1iuPWGdHrAVGlWUZ/kI0JnbmRKtqefvCeTPEeMVG6yiGHSO/zSds5CQ/h8X8YY/ymd
qtVnxJnjFsSdn4+EEQpsthtC3/XqHVtl8LlDkGzvKpzb3i74npdZLh3KF6zM5GgWlUHFvxasOTYi
6de0tzNKIBrgn1evNE81GYlPVmGXaEt4IvWQ8CKtPhjJaoqd6F2g8iXDfi8yVCcfXaRYIq5E63Xh
ALHaoi/WsEJXvWooaLutwM5zU73LVUl6tDG1TUFn+3suqNEsN8yH13eoqFh2UiIor9JiCxENwM98
83LbWdDYubkBTGLW7ouE2HO055TYEaZRm4ACU44XRTJuw8LTtveuJQXilznAd2KM07NjYpjkTmFG
djO/eMcPgBEbWeGjmVeaFfl1My5RnTZ6u2vRChY7SMVQCrDgySCcAyNr9maae48Bp1kPaRQTg4gs
FvOalJ/1OUDGzegfWb0KrRHdY1iS00oktej0NG7zqYf7O/oMZRebPSWapsT64hCQfbGKpnCihW/Y
XTnamj2SPtl9kPlqvo7fA129WsG4zVA3eRxd7+xCBO81dEg3KfH0YI3qRnN35Ey6Cp1Digoxr8ch
iSrUQB3ZEJN+rzOdrrbUB36ZwAOMEInO5hyGn5EMLApy7Q4U/sDWN1TTVR5YxQfTHo2vtF2Tu4qR
GXQAfXYfWsItiwh0IfAfqlz9uiLll2O1WHPvQFnf+SEeZHZJ7BxJGq9YYb9NOtUh8pEMOcRkGqrY
dX7lqjgfJIgDQpW9Nu4UTPATyMfpYzBJ19mN+ehVR532z8e+CMox5r1Sw3FxDFecFz/TnhYiuXda
r6zsUE11OkAsDYoAY3xTvUOJFLTAxhP3Vtd6MoFV3aVoNGZ9MHBHeD4BRT4Kp9BWi3FN0UJzvtBm
cB7TorFqO04mQP9qCbx1eyYKbGY800QOEQtIaVZbMF8XTjAeu7lsTmtBIQGCrrzNJwYoXx13VFcG
e43CvKE36jQPlllGeALaPoL34d8KuyWWGYUtS7pVdtYnW6vLPqYYWlsc2ShA47Jwx2ciZvPjZAKA
w4NgIXDEcKs9NFgF0nAxzfKLz0xsIbIUoMge57Xnh8I2RALJpFYPHLnXIubilRZ1yqk/S3ecp73t
oay5TIuzWMe0Ctyrpq+kETJFtS0WtMr5jIk5vRlWt/s85aIk+Y6okXu4WdprawXpSCulsetYah3S
2UEFkHYMu0IbQ0u4Z8EJikfLHeabmlWeyRX1OpuCGjZpb5IiC11JCzvpnEZWzp/epH0gBmsuD3qS
BeqYTF2DOqPBDRPi09Tsi8H6Q024cKC4s20CoSMLywYSGD1IsilGkliMkSyIStmhV9HN0Gx5NMO5
QsSCxo1G+Q4ThXrvtgk1xQgam84Zo6dd5Trio+yNIolTj2z1vfDc7EMOAvmLm0x5EzUjZQ8a2Nz8
YitvuidNXJBXZ5IVFNqOcO/HBBEv2fIpSmexEGFMHjl3MEp86ujQWSe2c39dOh1JW2pQEPmW8zHT
8ux6SV3/cV3T5RFQofNk4TlxjlrT0YTh2BWgLdKTjuCxYR6dCM1Zdx70AgWRhwL4g72Uy1dHTEMX
IzVxnmaZzU+Bn1qkRkKYayDrJB4EBL1LbjOCJaZ9UKsheegdkU4sS86wVVik0UaTtSIQTKXfoW32
isDYb4X1RaNW6KK5aLa9pxX49acl+1Rr/RAPwWpfQOHKXWdUQ3aglmdNmSbp0z7CAXajkZaz7hOC
qxH58l8+mW0r5piQZ38mALh2Lo4ax6fV0ev+WOi27K76aanvEUJ5BxaZvDkUCxEhuzRxaQEkZmY3
od3aydcEzsVDRxTIrrObHl9/6pcICyaimSOL5XOKZK7VLonWS7+GOHK7YL/Wg5bt0dCCFzYBDayU
uCr4Zsi+8yNIK3UZ1+3Iz7cE9WBcAng36b4LwHGj9R5siGBqBVq3rGT6NtVYvesy/tQewEsDJUCT
w/OYFZoIbUAq9dlP0mVF9pAvRqTGxflSLG3xMuRzndMx5jeJSRaTrxS60KIDOaXNfiDMR0YjRi5O
2ItPzmMw2N7HVstpB2juWj/pfe1Qpo3U6jtAJUu5090k/dDlk3FhSLx+mol0e28PjXXyK5WJqDOn
BZGg8BF6jlId3Ln0UHcBL6D8Wcbl4NIwTa6sUT6NbREcLE3URpSXFFsHS5jarqH0si4zN+deeUVe
XBGu5l+z3wJcgIqDzh2t8qCohYqxnjMCyccWNIAYnxobuVbIQXqVsT+Vw2ttt+PzUjXLQ81DVaEq
HDZKyqzaJg76ZnCvWF7RFcrFIOF9Lar+zNQl0YjnknQfkqUTeNtme/4Cv4DHIbPlfFlTvsyuk3J8
tugpamFhpOaXmchlnujZ6vZdTxB9BGgsedQWp62iVC7lDXPn6pu3wueOATvYH8lSGrOdlhuFGaVG
2zinvJjnCUffMk9Xwit9g4NVT/47WJVAoAXu4YpoFT68KzuYBze2ulnYkaYcUtmzTF+ucfYDMqzH
xCn3CSF7wNWqpI6dvki/0szyxoi91x3iatDmj8SxK/vgTXryrTJG8+hYC6LuhvXoeZtG3GQDSsgj
v8K0Y31vUugH5vw+ELzaspL1rZ9WCpHNamfTteVr1WOScva98nqfLHYLfdtlLclOiaj9kLCN/WJv
dIv0lexvVIV216LXCwjgAUxjp46MAmPjBE1NoULXrLU7ZSK8DfuU80zM8Wb6RuS5pvZiMbQqQvYx
4YxrAu+54b9cwDrJBzlWxl2VcGvCxsR1EPZuEnyUikVi38nBM8IRjhVieDcj521NlfYRWRL686xn
rL2fLL3+BqJHe+oLv+DeKQ9n3YJfiL/JqfKtCN2sFoGTorUm3xz/hFdQq+3qaVLjXsNHcHIEw9i9
cBQVM0JofJs1VelW89mU2bLJnPFCrnsxwT2b1yACqRV8sskKxEtfJ13JtqK1t6nAIbT5CXK0o7ro
blbWeA18X85psp215XkQFiLiCo1hu58gAj2JIRMCeoaZvvveqvn/erj/ohH0P5vz/ve3NHtpcjm8
ND9ajvkz/xHEefZfkPBxWNnQu2ktbHEG/9HDufpfDoBTjL50NjdeM03gv/Vwlv8XQjXseWQd0oSl
U/W3Qc8M/sJ9D1sftQjs0u1//Qt/Htb9n4ceKIn+I1kCsIcijoHym3Gy6lJdAnNJGJziEeJI93XJ
UivW1+nazjOXdup06ociOyXtmJ60MXsu7ULf++z3OlPfnSFEe2ldwsNgn7nOXmsMCkpFaqAXtTAT
EJH4IrhTjkpA2oygwsOJ42R1VxaOHHc9BUWv87f0pkcvqQA1Y352ZGeLL44j6O7MSmofOtZ8tpJi
qD+Ogzde2HpeYQKo+6qpdcSgAWHzCGnrqY44LNP9dINj7wYxyo+kjLEt+feZvWjMk9pZb7rLREbR
Vri1IggrUD3DdeDjLr4ipS6izV3Flt+pU+c7LGGiMrB2DYpGy4QoXcvvvHXWYyeR+Dny/qbW+Opa
b52zRH1aAP/GqrYpmI05Fyd7rK+l01BFsxl4cTW3YOdM4R7cZi0R19JWl9YZv2xxqEq9l/uxH+gw
BCgP4W8GjVHvWKTb93KVYcOMXUrYP0ZasJmM9oJZeLXqawPGFRyfet6JmjZRn1bubT34fghv65vS
lktRy+kx7esboRaZ3kBhW/B56HRjBNpYxx6Ki+SvZD1d3dI4Jn7JdRc9y27N0qQYtaus/ioXonIj
pN/dhKg/C4xwzobMjGtsJCrKpPNeo8ktoylN4ftY1DtUZpT4pjn5+1Y5y/R+QU/4qNjvziLD1ZXj
jwYbYdd7o9MRTOt2d3a4beCIuqPq1zgduzuMOcNuMXozrhBP0qFw9/g3XkqU2SE6Tf3grBX7QFDK
fVYpcRhBghWAwjli+Y5xiwxeObvSbCeXfo4yxtM0ONld6qeZHmqlNU3HLquWd55E6RyDLLyRjneV
DMUJ88ma7T0CElXUIttJdplYqz4styaBygvC+Qp/uiRJdRQDolD2/Hbq7omyX7NTR+urZnjrT2Lv
VBPtBqewfBFt0mUdDGNoF4RZ9e6aOZEpIf1KLT2qeUo+BeaYkqUokTsLNbrx6sw7Xusimm19fZwr
B9aVNk96TNv1iQaHd1sohNF0R832y0wnC+uPb9LXaOxb2IiYNDmPkax7ntjH4oEezL6x5z4U+fIp
H+tvwCQPndGe0m64XjmH1WXw6pbWvIdYOISJCK49I0/eAwdIANAW3R5BNZJ/B5Ypp7M2ZyZUcGQZ
Di3Ovfor6LdhzzO9zCdVFpiK1rU8uU7T7IH5NI/2uiJf92alLuvcBStacy0pT+3YzzSakd+HWjH6
S0ivgQ0sTzE1zOCQkRQU8qSZFNYNagacHfq1a5IAgsVKW05KjGcs/cW5tZidUgYFmIAy5YLayt3R
YcdubS9apNVX+7Vt5cHPh5HpmadnpDUUq3jRe22wD9ChJAlwcrbMHfAq56RMTpS6qgAUSCm6S9oi
0AulvjR3poIbGXYz1iE6Co7xOqZGis1DTJzFKvx4TuQGS2Sntr8vtDr9thaLyzq3bJNaaw7XqXTv
NTQqIMyp96DlFB8rrIUJzUvKV5XRsMB2V0xe6DN63GlNlj8k8/gSYEo99Vi44w2gSectKyMttawn
6onp5GmjPOjStA51Di+3MPxJi1oUtuVOWwZxXKs20K/6AHvoqslTsPTm2esWsIpemQ6MDTiPHoYu
cebQpnk37SloSCroBzGDK8o6brjQomqaXobNdGVJTBLcWB6zvNq17UjU9Tq345lDtxJ7rTSaJpzc
lMHCxjw8tQwobgoaMB8LRu1GJAIJ/DeD0J7m4spt6eL5UmXx7DxpLu0nznxpHQXJLN6ltnlbURCF
2uhfuQURjLTv/QNzxI+sr+Ikc2+8DpwJENpYyqt06S4eOeIgnCq0aoR0dDr1EE3hNKHi6othL2aY
EKF0APi5jroGKybOGgY9J8h6Zv8FFtKIeQyB0DX5dy7Hi9y9p6/YnSyZN89jWWTvVgWTKOxN89kK
+nulCdq6WTehfuve8ZTTZxq9explEC4M+97FBqOHa9ZfksD5WizlF9ObaDF6Gra6Ikv0m6ookKAE
aTOzUNQ0nSOzFsqJpt5qrpj1g0+r/VPeVF4sUnu+9HpXPzU1nMXQ9usdlLr+ujPQjUZrhZkRnjeu
0wJc40vbARId8FpIQ8VOtxbhwKSC3lotT1MbNLCNcDkhJqxDUY5jTNfEgo5hb+bWTlvdmEhbe1cH
hQgTOV23pnXR5+4hGYx12OM5alhhczdJPvSNjpcTKyGmnsYN9onWHKrVwQ9nwkSs8pxjLKcZ9Wk1
xuZpyH0NXJ7Z3K692Wr0tyxFF0/kAr8eTZs1Qjj1lHh5wQ+ZrayaQVPK9l4zVvw/OtReaB69LE6k
2xQvy9DVdVQPViaI0vGWRxPeRk1MrYvryTTV5xGXYb+3ezBwke/2+vtVAbS0GrfZYRWi0hgNqz8N
Q35Dx5aNZSWRKQTjGJlYFK5xlhc7a8quZxKpsOijhWMXcBoNByBn7NJj5BExXDfgCMFsvQOobW2W
Gb26DGXtDmfdkPOMn6i7DnpzfPbSUpjXszRvDFEWd7JqD4Vqyrioms9NoQMuHy3aNFnZl5HZ9MPT
mnOkD10juHaTluGrTomIe590itAlzvKwzTdOprSCJ4sxixP5aY07EdrIvmCrbLpxzq/7zHrI8fsr
8Ch11u9SWQd3mc6Pg02HcjXEcl29psZQqv/D3pksR250WfpVfutNryDDPJhV9SLmCDIYnKcNjEyS
mAEH3DE+V71Bv1h/YKq7M5kqZWlfG0lpShIRGBzX7z3nOwufKaK5SCbEz8vElgwlfcaL1YrgU75H
ZtpNtgIwYKGnHFyctgpxvFoaelxGt5EavXfmRVdhigVoadK+Hfe0Xgkt5goqUJm4Hap7W3giWqaD
rBr6P773gnhPP4p2YOhkU5SGFzFT7wZiIOjQhchBNcGSwUFPlzYI3R3tJmJ/9TbR+s3Q4Jnddrhs
P1L8pgAAGu2eIZm/gmWb7zSpmxuAfNGw0OCdWhvpVO6pM3lofSKN4yGNzseq8g8yFWoDNPKhwaGw
EYYJh4fFNG6XwFzCFZgaEOncaatscLNFnoqUB8VNWy5VJR4GJKj0X2kSGSvb1i+lEZ7PILsNOaoh
yjSTLSCtt5iJa5sN20m0mr6KEHGWC4iFahljtRSrbsBJt6gbQpNcv0oOhMab2hJs2061WHMdnUfe
SPL3PLHdRZpZ5gUtQe8Yjh3IHWQ6+L9p1JkXsB27VxSMzdqacnmkneUv8YetIMylVxiP2VH77hgd
bMs+czLD3HKVKdqtwj6OlhNvg1a7aQbUjNgzEnlI0Emv07S5MyO3WVLFxt+meNxBrCxXOq6ye68v
6bV0qW+9Yi7td61fGR9cWLGL8tTdBr12xZZjwGVbJqVPDR4+gPAY1hjjgue6NvRuEw8yOURd7/d3
rNx+e1BxaB5GWolMPHr/LuY9jRNUFxLjXRb1r8yOkzsrzAu4oH23dCtLbcMud6JFJCxtH1RW/hLD
aGTMSvzhwpR466eKFsbaNpwPx6KKWZdpfci0FoM8rNJEbKfBGfPzFrspUIQ6cqdV0Kf54zR0xVtu
ed146Bg951t0YVOw9zWhYZjXDHzDUwtzdqra7NZwJ2JxRq/g7/lm0ZaMUwxZAMAGUkB7cnKcY+zY
bbQmkDuxdk0alesuwAW/HGlqlhd2E9XDPDiiTxu7FfO83pdqxd/rrBuUHqna202QpmtN1CpY9ABx
LXMx5oiaFlagzHFLGiR0owKlS6nxfl5qYZ+uTH9wX2mKdZckmyF2i3sqvn4d8YyV4yLKkma6CbCK
i+cm96iv7brZsxJgsVwEtWhfJmb4xq6FTJ6RjZlUi7ZItaXeaoqJvpPVV7meDG+ZF6N+zuuAMnQM
aR8rGPEUlq3niLVgTmtilRxR59g2lmFlFC2vajJN1lqV36CWzKuDiuKp27jmYCgOMibjsA4bJd/q
GAzDpu8Foedi61lxcac3o3wkc4k2miZj/8EB05cc0iav59aIbE4McLIzfIjOK8hby2Oko+ynzmY0
sY57gmw3WUGnb1NICqqiaS6ZD/IUW3HwAm49jcCIePAdavp8owvbmXjVIF91rRMFtNOzAbewE5rU
nYHWObDXQZUTnCwSSHm8vGK8/lz7LbqQaMm4ADZ3MmdZ7aoptFzaVMr1NnWfpj2UhcBdRlqf2Rsc
uob7PHSyttdZXudipQtl34e0jxm1APvK1kCHi3FBt865KrKKd1scDUl7TkY5xPlORS7EuWR+UgsQ
JE3ouDkp7qlxRwXTNEtpd3OZFGW7Eo7wRcjQ+nUYPYynhpboD67WQznBTV0G57qdVZdZIJx8m8Ag
o4qzqk0JurMDwupU6dFhpxbsU5UavPilcPXHIMgZjgtDaMc8idxdV3UhEXr0jJGRJ9Udlogx2YyR
6q7y0FCvDSqgJRCIEOVI3W0yY3QXHmPMkrtloJrNG2Gdch2g/WYw6irin0xraZlF6YU+WDVD6t6m
i2o4Ewk1tO67VVjpyl+rBLrHsQ3wAVCTehSRNST3gXEP/BZG1VMJiMV3zHqNeMwON209tg8D9OLr
YApbBqJTn9CIZhGYiRJ6eACq0Uvqej+vVrEp7WaZOubR0yb72s66Qw5bfWsIqpqFWw/mJdPDjlFY
OLZyGztUBcyu82w4AkGOFsZkKRAuskwe0gnvwCHoEi3bSywWFL3xOK2yfIoiyCYBmyDYOlZBD4UO
/bgCngBoPx+rEeqa6bLjs5MRnLPRu/1e63Rv2NE5EeoYI+CvLmWUBulKI12zObTstr5FZdNXmyzW
ww11Lq8y2TP0J3ADqKRqUbcPBLCvGdZS1jR5ql2NcY4taPBJsKbIvHYbNletr6OOtMGipeBELnAv
u3s6MfIS5RJIIA2+dK655aNntdE5JYi/D9iv3DSAhp/zCDqx8nOfwR6bdN6lVghQoItnNJpfKWSY
Pti5VWYW5nknDJ0yhz6qa5byoAfjdGKcwsZ/SC5UPPfLNSTeIcvBaihxflx4zORQMhiaMd7kuJo+
EG6m1llWg4fZBZj0dgBtvJhGVQebruU2b1alG7nlpa+A22bLvHId0DUQ3UqwDVZfIMWg0M+eu74g
w7DmuTt5wJ+LXZ9oAbIj5qg75uZr3erDFV2sm1RUN7CsH9LAedPaUH/oc49n0qhvhwoNk641l8A3
iEPMr3o92hUzsM4P0/HUUu/dCErtBRPkYyiKneP7Wk21ew9cHg2Zc6i74pWi9UVL66tAiuvGNN4L
Iz03mfGDYSvWlRxeTAZ5K+Ri+yicroM0Z/gv85e6KMeV7jkPGP9BzjjVZeNXV4TZPCHhv0l07dTn
toN1KIRTr6N5dePqVAzyROfmrA+4yRpjenGq6qmKc33le+RIFEJIxpCGWsSF8612M/MtN3J2BQoN
k2qil8HM1lWZnWsB0S6A/smcIPvCIUYRQYKEzqyb8w2jxkXGlhraRB4SVZDuCpHc6oRI0Ieh6uRu
f++tmZ7SmddxWt03kh2Rgyl9dBFOIV9LocFmstlrgn3OTk/JqE64m/LeuQtK5ksoP8eWj4Anw47u
ssmq1/rUnPOCvgjHhnccnJBFMA0ntJq7eHKvaergZSj3femufdKfemwdm3EmRDhjtQqnbCeYPux7
rUO2ZqYbTx/ONFleWNTwISPyxeSC5c4md+nm8XnvasXstyW+wKtOaMaoS1z1lA+kaWVN0m6yOgn2
ZjrwSQZxouCSS42eQOyUPa4A313rSt0Fo3fZGEF1ElZ0XrGT0lmfiBQHTn8HlPnDzF3r3Bht/9B3
bHNp2tRnGsmcF4Y7oJ4PzEXlkTndgLlylL5M3fA9KkntTMLpBTnmk+Fm8brPs32VaMm5rKJLhiLb
fjAvOjXa11buAn5woCMIvQ0OJXfzXlZaubNL3k2uoEPlQRiB8lOIM1PWyZ5552MQaxsh+IC8/cFZ
uQcsspB4JnD2Ru1t4V5eNEDv9/DCrytHegT+ZGRouHVCnrgjrbU1X/OQPepUdK9McNAiIxoG0s/Z
rHJgtAVibYIPB7X37PJkaOnNVOS0kToxnhBojK/S9vduFN4j335OqvZQQNjeWtl4optQL6zKujao
3vVJJDv0Rcm2KNnyCcPZpYZtnMcG+SVj4VhLXU5kCjBnOaGMEjsgklvkWCDt657bidV7mZuFvOEw
AiUCj8e8od55jfFS51S/hsuwMxPCW5Raoe9cacCZQPlTmlC8fDpqC8CMt41bXEP8fGr9WKwC3uBU
GzQG9PA9pw2TBfrRLahMwyRRnFc49sgcr6TflIeKeTTVCErGIGcjLde9N0YrGTPZj0Z92NABOanY
f7bC+qwynOfK6/o1IV7BXBcBuMJ0DtzMepJaQRJCMl34Hrja0ZDnkZup5yDusrVtJ/s6tw+6wu8X
g0oJTkXk9ewjUxK31wkqLW0n2yh3dvT5aZSWjhuV36zSrPM3HA39doqz4DwhdvxGVpW+qEVsXjWx
b926UzqdY84n7EXoD2jgsnXsENAEC0pbEYiTEoIqx34H20I+DA5XH1WUt/aSxtu0phqvJVrNgyWY
aobTAKt+pPmvm4332qKfosaisS4oi/B/8qbphvomJcFn09gD+voiPvP6PttHZW1sPmEcStB8S5ND
lVW3PpwvHFC3EXX+ogbRhvOqGHfEpexyClLTNrdUc8fSGpqlzmMFOCjpFk4wuhs3RdPJ5uHWyBRx
MEFcLsqE5MqaImWHSWlNR/KMB9ddZHTmFtZUPzQ4kPcZquFdoWC8mzKdVh0COVJXp51VqKNn0Z0o
suTUpvrdWLs7XQqxsmmfnWWxqN+1iSogamd0P5sncjnsc3SzxA3Hw75EydJ7w0EWRXgTiXY8xyln
NCsPvks0E8RCcGuPwilpGU4pSDdvl2KWPVp5r9YN6dznqAHdp4TkFRvj0iIEWA/RVN1hNItvGQXp
KxQa2ab3m8OAy3kL/O+28aAGxo15aOhwiqSr6ZMX5YOZ4Gpg4P4aEbIpZLnqQ3b0MITUKsj7j4yH
pMoYsTHZrgCK2Ky0E7tGtpMW/Q22pPzWzOx4lFoZbfLIJq2m92yEAM1b2mvP3qgu88bYOqwj+8TO
39jg8ILX9K1ZFzvlx48EvCwdY7yLgAnOU9871xbuUzRFFiGHOR/el1EJrSdDnue9Tn7vvPXOtI0H
7zlMyoeWE+obqFj4cXM7jGJvZ+5+yMJjF07vpt7Fy4Kcb3/VJxahWSbhTHsGYsVStgiKdZrm9iZB
SLmBLZusnKqs4Ng1TXhoWabu8YE9pspRa7/28S2nT+xOPqypPWVDMm1qU11QF45LdDZ0dFqoszRH
VmVMx4bfeeO7cIA6MK7HpplebJsFqE1r77L2sg2E7WNn+Yp2gmGbL3nqoykNdWsIN5GvZphcHVH0
dV1SLorWk8jo2N8mA1EPqDGqYO63eac+VlxNn92CKWPnPIADSPCJtqUD460j1LePuV+5x4Cr/Obo
oXwxNOcR/UWPaLHxRp+nOk/lyWEOpTFwdJCNMtsLLqi4SmsHfj0096GNfH0tek7BMszC5n6oI3oY
abqpxqg/dFFJsOnke9MdtjnEyWCtDMVASnOTdjnkIih48cEgOnV0FQClO85UgIOzq0ql191UD866
NZo23bCT6mOkIKaTLx3FuGZ0Ov/QsHR8ZLTwjzomknfU9xHqnt5IhjvQeZ3OiuCVO7+25CFrpj5f
tCRmONmRb+fFp7i2E+eQ06HdFPS2kMRjttnSNRu5C7NyBeDMWYaJ/zwWxTGzB1qtrs2LNI8XgTDH
JVTfHOxOtTHLzN/0iU7XvauluNB851iEpfYt4V67NKBRwT2Rq8Ycu03Qh7SaEexWk34olQw3RqS9
sdxclJO1zj3lrKQfoRKN62HVVfGyDMMULlVOHEzaKSjDZo/nAPEPXqC6eqzZ2TAG6k91mALXqWaN
+xT4W2EVgvqbO0yJDZYldBoRH1ajv/QRI7PR0nPF1tl02WxaVU9NYUWbLA1zQH6imyTVQCmtT9mK
SUC9l02blrYoGie7Cx/xy2evqVbaYBY7Z0AuV1Yuhop86dvh6r9VDGrcv/37/8BT+Xc6huX//g/1
/q+3/7nvqqR5/1HK8PmDf9J9THQJtg9Bna24YTFc4Xf+Sffx/4AOZqNZhEUMUAa/zv+TMxj6H55N
1KhO79uj46TzU38KGuw/LPzbwIConlA8sCz8E0ED4okvJh4sQqA0bAfqMH4eYBY/O5TSnHUrr0ek
tGGkbocwAua5bIGatrcoe3S2zqNwtebJpS+aPLdI1c1rWjnm2Oz1qDYKhd0zUqn/NtRkzoSbWAin
eusLi9nccQj98pGZCt0gZkRC4006NDcMxzyxK8OgvOxoOr1G6IteyRSJH/zYgzbe2WS+7tukH/MF
gh6m4yGmgpHGyDR8BMoP55Z7TS0gwSvw6s58uvSZTVYaFZjR3nbtxPCjqI3WWU19gQ0x6KGx6Qw5
9iLyrfcp0ruR8bTBS5GTYmSnURepdVux8c0eTZBu7UVUBcYO7Enx7MRAyUIk1GjvlrHqx4+4NPDp
5BMDzclv42e75llb2IA5z32tDzE9BYrPG2YZxj9Q7a7TnffQeOsV8WQZ01m4tRMM3ipBjSwjwOWe
8lvj3mwTVKyJsGaJK+NCK14blUfIAg09cgztPOofmKTb2dmYxbZgW2PZ93ntgUmrGKYCAhTVFLGA
O6LfTwjM4j2WTk0dkZHViPYMmXqPlpUYciFqqGVLeJukozoVjieG690YMCqxx3ZtWaUzbRhDZpJZ
OMU+UjyHweKshS1XxEzVb6EXtcmmhQV5XjjIahkDG9FF4MqMDOccd8VSMyx1Cz2OAZM1uUxkUPFW
04XGvubWs4e50hwG3f7mmYysl1bcsTYGaHCjsziIG3fp4M/LVi0E+HrhmTSgmPXg7FlMNlSKhada
Fl5iSvnFuorbExe9Zwef6UW4zODKEi6pt4rxol0a7jo12vKJRDHQhd4kyF7zpImqXepZcF+WoUp4
mYfhnoYwMMJII1Vk0fYtBU5Nzgfya1SK2dY0uCkATCI+YICl+W9Ykbjp8iAHP5hgiRhXDYpierix
Cr0z287KCF32FFwybZ9exNBLJqSk92EVA+GmFiTgzpYDYQ/PvmYO10ajey9SDPSFfTdKkkWXmWG0
6VudfvZoWZkD1K0LX1IjmJo5QSS4T2rF2JGmT+kwPOd31KKTj0zQyyuk9hE0/0pm72lt5vWKejZ5
pd1p34zMCvpF3zUDEDup2YtGgp9boMqytgyGo2nH2REfRDKWfDNUUndanBb3/E3vUuhJE6+9rlU3
ADysc0acM4mR9pSJYawkUAwjHsXlYNsoKIhR6J5Sy43HxWQ0AoFFn7coi2NhfqBSqeDt8nAvG1IP
2R/jtXEXgJLVQzS66bR0pHLSTW7MGbswjvMLDfQPne1UyW8Z6WonpAautxprbIDLLp/ci56hFIKb
OtN1NJYSOS9DZoW/yAtfMMOm2hp5ZkPGI+PPM9OAUQm0U4Y5PqQE7QDWhiBcmgSWHVyvHJ/0XqpX
a/CQU1twEi4mWzGzL/0JmJKe4SRERa8X1O8pkbgol3J/H0WNOs80TX+lZdMBCm49r17pelVccVA7
XeYNo4WFUxneyUQY/WCGvsNNZ6j6DH6f+1qN9cwzrPk52gHxeE/BG1/IOhQ3yK/pEFejV96h6VDX
Hn3EMyqNnImbmRmbyksAxHhF3D4mTH6gCEcMRg4CPqukUy+dpzxVXroPay3EVaaFxVWbFTCCzaig
R2XVPpmk9Gbqoxe4oiI7LtcuasvLqlWE2PymwNXWr0zeiDdtKWbVvKOKM7531azIuMDWw6GwarFZ
1dKln5JbSPR3kT21jV/e1+yNjWUhO5odhCTq/bqLGDesHSNNzoVixVq6qBsUcFMmUBRhOh0j3TIj
Wok4jlBjx5638kKt+ZY1BTHqXutpAJCbNH9nEogGwyXIjBK4Zi0lWLBjI9/2l1aEzAdYO596YbpV
OqHEiuNvpjdgFekz+NGIHUbgim5bGwLlWeuaKxMDi7e2ynDO/GOGQhhTWuNQIwb8wxRu+2SlGvPG
kD5atowiPaDb5jrWLWNB+pUqjlpvARfSPGJAJBmVYn40FymlwJ3KQuuaOwXvHt4I6y0Iq75BxV7G
j1GUY/MbdIRzoV3J+3y2AWaexHtE5pueMLfEKFj0NXo5ptbFE4210dsadkX13n63GSZue998mg/T
yUPAzFQ5trnU+BPV7FRsP02L/qeBscCkUC15HxCfl36aHPlvB0KoP8+Y5acRsiTh51CNWhBv09kp
6XyaJkN7nijbs5cSRRS2SvlpsWw+7ZaZpvc7QuExYQbMg5B/FTrtEc0q6Tc6gvfg4DTttFSsnwjg
fJ/9G46n/ky42BKwVvjDXN/OJlDQ2xhCSR7VvQU+QmBt0+wZ9WTTHPLZR2ogfYC0beQhevZPw6ll
wxxe+59G1ELvi26VuWoatv6nYVWRKC+P7aedtQyEdWekeFwlxJ7b3rWyhPI855spLCLgl5Em8ODb
IfxwQ+HROMOK6+Fb+HTVlqXUbgswKf5ioMXFw/bpw+1FjCeXGXX4rNGGp3limc5L+OnfxYyAl5cU
KvMVWysOX4b3uH055+ZVaNfGB26N9NpQiffefDqECxlmH/Gnbzil5YS0ZLYTC6NtPjyBxdj/dBv3
wk1pN84eZMqZKVygTENC1Baqk2j65XQeERr4DV4APubOks7a+HQ3Mztogg2tq7GFDI4BWlUtoqbS
8LlxutkibXt08dftp3Pa/HRR+7OhWgKmjlf9bLPunTY7J8bAuuet56Vn3PlIQKJiYoqCSE5s88oJ
irOg9e1222TlcNX7wfQGSQafAlvMZIU6xz1ZpqBWAtMqy2XUSPypniPtdxE0jOsbKx5Ohi3ksHJY
9/AJj7Pxi+kr0c+xMfbjonVT/Ua1vlMd2tgQwbbSlDpLdD1yVgymmxNIAQSgCfeQxSoTGRfM+c0j
XFyXtZbkUSpG15gQb3S+wdsg7mlqIHFSTybaj7OmSru7RHi9vyQSLt2WxdSTLM0dQxnaeeKyySgd
Vix4JeQnT/RnEjHcE7Iuv2a9jPozk5rCo8piZrJw+8BHl5rwutxGACYeUJjyaLRoB87TwdRwtI9j
9dIEfKlDUxqCtohuvXiqaa6ROsG56ZTNHELq0r+pnZGBQFyZsllUtoYGGeYVApdoEPYGDrDjnOFk
7+8MWEMfwVjODfsEEtAsg8narW2jh2Qf63XPTtpiJ5zQ7PISCJV5oL/ZP0Xj2GgUU6K8rVlnbhyl
cIr4pe3jM8pJoqSLR2awpq89DfkoUwXN3evKzN/hyaW3bUZC9i6zlEbf0bQewtoMziCHzCHbuUEc
J+/yFnl+5PY6VsapP0TEDPBV2qg4M4bUo5KMfO09FS61AWPwMlhlfuOEzETzOCaRNmm2YHRHbTmA
tyLipzfwPGM7aq8LGHKIqvDbnKMsjdiyT6Gkx5Z2jFyDdtKB+SPBKkgxq4kzjmvlbhxZ0RURqZld
NjAAmDf2ZectHDOh3A/qZFCLjMmBRnPK553xz3fTJ/Fe3qjm/V0dX8S/zXaCb7jomySK1f/6+Y/y
+5+j92pmzv70hzVh3Gq8at+b8fpdtjk/+h1jM//N/+r//JNiezsKKLbfqrZU82+LyHT4absboND/
z/X+ly8IHP518d7/a/srB3f+0e87ZcMJ2Cpj9GAzalBc+Ij7v2+UDVv/Y84KxdPt6h4rLpvhP2X/
mv4H6Eln3kOztnnEC8zpmn/ulDXD+MMFdkF0mTGH98yJPv/3LFx+B6lwAr+flT///GPODJ/sB9IL
W3h61MB5df5F2g977583yr016NoAefdc+oxsF/CntY+SBuDuh5PzF4fhy3w9jDPzdfiabO8d7wv+
sAinSsul8M81sJJ3lk772m5UdcHroHwAYG2TFq+Ze8so9Ic6dt3fMOx+/ZYB7EOijHQSX6CmfmkH
aFXQUM3B2Cz1SW2NzC9WxdBf//13/KuDAP0DMWkwICHz4udTGeueytmwAgklu2apjdTSudmk35+l
//SC/YwnmS9YwMsO0TpkpPnf86f4AQmkoekiETGJkV2ySdPKslhPs09b8wt99c+/EOEB0JgB8fj+
jIP+8VAZdaPpN218JFu7/RZUPiKWoqGE/eeHAWVLL4l+DV3BLxeH8ZMzEhAUH9FUzSKcQl/kxJCd
//1RvmBWP0+cp6Oxna8OYBx9PrE/nLikYy6JHxd4bFCJo6QXCktNRwcTmu+9JD6tQTK/tlDrbvoR
cWM3TBVWCjf45/cimX5zB8xyaMV4M/Pph8+B2d5mpOHHx1h67SH2C/hvRBk///3X/RnR8/3bWvYn
Acgh1sma//8PR+GFWIQI2OMjW8a33nM8fI7iyhFzers5uP/8TvEsh/uEpcoynK8AuZZzDr7BhZnb
Ug61qYWPTQ6/ywH+i1t/JoDTeuTW50n+cubChqQSdNDp0ZqGcAv3rF7VBSoAPfxdTucvj7INCIzO
IT54+pwc6uezV2QNigWyW46U+yGJUNw8uzCQxm9WjF8uEgGvEIYdQOlkSvIS+PkwofIheaBdOprT
7LmNiuzNpbikBQJ/tgJ08U8vE8ebedFcIIN77+vxRsOSfSPj5BiiIKZeICgHq1ex/vtb79eTB5va
17nmFu1ef353/Xjr1Xnb135qF8fBdIz9lM4RLiL7XV7rr8+zPR/GAzDLI+057pfVqXL4hrQ/iqNw
sZc1GGNWqVkPb0lZBZsYotFpnLory6/lhwCKeSJovkQ6Uv0Omvzr13WcgKcZZhSxc+ZXXlTiILyC
thEfbcxl8NG0t1BLfhcH9xcHYR02fcPUeXtZ5pc7JYdE39YJD1gQqnYdlpjrR8+t//H9wWn84Shf
bnuSi8I5pig+KjMLlrFpDwhG/OY3R/nlMeaVMj9c1B02rLKvvflgHPxcN6riyGTNXlEgj895rLVr
H6DZ5d/fin99qIBHyzeomb5yw/SKdJqKdv9xhJBzY9GNRRVS9+o+AwL2O3DkvPz8f3IdS67NW4wV
0MYjhpfTmT/MD0vu1MhoBC9QHUnpuRxoKOzrwTYhDI1LQ6dXUusTnfy++01p9eutwWER+PNQz6vI
V1wmbewBgedQHdGMaQtUgSH+9Cz7xxdtps1TCFLI8mx/LeDAAaZCM5zqWGNqFmS5aW1xVuOLQByL
T+J3FOm/OJfka/MI05olKXnOpvzxXHqpNckOPvbRk0Q2r8N6ytmIu224KeijXETe5L+RnOYewaUn
8jcFya/LMsUINbduOX5g8pr++eBR49kVzdH6WCkMdKj7cw8AVNmkT3GcW88o3dLf5S/8cqNS+dh4
hHit2VxK/8vzDe2N/N6okMdocCT65zy6BBCTLkndcn5DCv7lfuFQFCDsP+amXfC1DkIjP0cgVuro
mLr5YfeJcSEQKv02VfLr08DsDXYnCGxYLDMJ++eTSO9lnAwgFMcJu+WZXWTFpkCSsac7Gz7+/VP+
y/Wi8mB3QknHM05k6ZeTVwVZY2u03o6NX0iiw+L80DO3W06ICHe2ofzfVHB/cbHgTLP7omA1GFvO
Z/iHBz0CQevEgWyPmskXkiJQK9oP/XIQg/ebh/uX52D+apjFodqZDuvml0Nx62G6yJg5Ug0ZL71O
fKEW4SYeHK9neN9AM6tgJ6xREji/YVvjQfn1EhIlMO9BLXN+j395Dmi8AspBIniqO22wrwZv0Oy1
RPDiXxER0gybeXdqEvY2GbTiAoKMDkVTzgquVARDsUlrQQplgUCyX0/hpLtqgcmGvOYl6II2vZCt
RSVqwTfT9hClG8aWzawnKKxoSFeAV0LAUaU285EtO99l0BDNVdNpWDcLI6LhE9ailqt2SIxhZeu9
n0Cwq1LnuUknRDCovqYHYG5JdknoMbsxM8EqclaGMkmxFA7g1/AX0DgmHQjBzIYoujZ9SbIO76rV
kcp0CcQpDk6zRf0DcrWB9jLItRgXjy+A4CKbUkAJI1Fjz40KRd+Y/MmdpRCrrFK7lY+0C+nsF77u
o9v2yUxCF2sVhMxIrAqLOHf97jwxmDXq+pDfK+WRkJeyNUhu3RFiuFGxRL0MFkaOiziTIjnFcu5M
kYHqP0vq+QfNZOewRaKsYgy/+Nm3U9aH7QOS60w7R2uVenv0TJFWrccxDI2rlC5SvSDewPNPk90h
rSJT13ux7NHwV3FBYui+KiUhLADLcMLXtPwmLAYJIqSE9hLqoSqw1b4De1cskI2n/iY0teFG6wZS
oIVep4+NKlDjB1g8q7VEOuUvLexvJBsGYfIiYr0t6LoB2FoqttB7TUVZiuydnt9CDIWWLooslK8h
8VzXqh/YkfH8dsm5ruwKlA4csPdO5T5Zh1OOLDxRLNHbMCYrdjW5mrCPWtk5/YYpWm/wKSQP5jqm
QvROhaW5GOS1vPVeEXKBZ8ED0EYwTHKn9tdg/qxkWWlB9epOYG/cpsLZqqksbzc28JvsClEuiWKo
mnXzeWAfFL8DFuvNnQZvptoSEwryZuhitJxx5MbtZhrszAHcnOb6PsQMGGA0I5Rv6Qd4D5gepFY2
UfSguTmYjindPUogB9idk/stgrWggx9ZqtrSVyrTtXwlpx5Fg8ywmZ+5sFPUoqP7C20AX7ykP9hb
ySbJrCZZW6Yl+oMMtFoiWrKcoTzznZ7md6053O5pJ4vkjJZ0nh0dl8DDtz6UUynWcExicWyxl/fL
SvpdtC6Yz5l75ehuskWBKrQXl8BGJF5ekHerytSrfNvJJFBLD97AFe0bosMAEmqzRj8Enrp3Axgj
Gy8XVbOd2lCJfQL1nVZ06uMVnhoFFUaoPtYP5D6BMHI7RBCLkddUuGZCLC7RivYMtnu6SifmIypb
qE6Y/mOU59kstKVFUd5jInXDt8lQZfQIds1kTj7gKhCM+nTGhnu0Qy52a80fLPki8tpR1xlP+3iu
4VBxthnDPHWuhKVUuEiBJuGSBRlTvXVjhsRAx58NpWHj4alpdO7F3qEXCxdQR0qmd9a0nRW1+QNb
btxlDqaAuCMeuSEpKjgjZM3a5iPna4+Od2TFpsnWVzdCRbW2YubbVpd9kQbTTuWZnV8RT4hLVqsT
QzvwaAXtwSV0Odk1UWHhJkcXW52qMezLb8NUTsMlUnXPgW7RVKQlpnpS9u9jM1bdR5aMZncdZFWk
LtLUntgpU8lYW6zbsflemHoxKpY+Z5puQbmF0EFBZMjugPnOb77lMDKaS8a7ZbLSuQnStRRt/n84
O68muW0mXP8iVDGH24m7Kw0VVml9w7ItiTln/vrzQN+pc3Y4rGGtfeNyyTYGINBodL/Bfcogs3Kw
NCX9jMItQnrpMOvTWY27LHtQYf10l560zjzBLwiK31mV+Z26DwnPMYRrKGwukA90j977gW38q852
5P7tc66Do9UoVXe08hgdgyJ31CGGghxhphnrtjUdkjwuMDAtQxNlnJHCvrWTBLYffYqD7nsCnu0j
/hGHyUFoQeJBenDrI4mkYxzspne/ZWHmEKNFU/x0wf9rO6cVNJ2QbpoBzBcWjbFiHBzzSOqQGQ+h
ihnOrjXn0gXlkwF/aDUljHZJrhi/89anEYUTMDywTk+KFIh8HP3FLaBjee2aKC6XogufQpAPOBJX
Ot6d2oSlKeSuVPk4dq3u4mPYGcy0K4TxxWhp3VYZcsF7pScQva9UNydyOsR2tKnaTvFamqtA3aBL
gupLokLBvnDEI9pugvJnOzS+ChKiQ013DCZqWKMIDetjjglJ/eBGU6QCXRBV0uLmGrrTufaxdXxf
j6Ei+1OwcMb3tNADHrBAcywA97UqHp2R19leqXW9QV7OQl9wpiUG2j4Du94cSFDVgJ5gFRPzrMw0
P1U1OAWYV13+uXRJywjmisTUZ9z0h6Ki9fW5y50AVl2VxhyxSAPmEOsDahBEgqbwaF0OHPB6cO0D
kjBW9RCpg+qfsYUcaNzUYS8+ZQhZpQChlPIvLhLrIwbIU4CEk8SQxgGiR8eU1O0vSIBK9lShVqyj
CKzH7c8uhBYPtLu3q12E2+R8Jr6YMaJKSYKNJG3SDkgF4mn5GR5VayFIFvrGOZHU4H3fF6j1EbO7
dEcwx+MUpU0/fBBOXKPZZkO2OqR2Lxv6DQ0X5R1lLBp4rqCMcaptJ/499dDQH/nXo2eE89tvTY0g
F4rHo7x+wnosE2jVeFzvjbEYtUMSmewa06gzRBT1qnKPNkxp87kK4LSC8aGl7e4bKyybd2Oelj9N
mZs8wt+jk4uBQkxRZAxKE1wDx3Q4V5hkThdVwbT3VM45Mcun0tqdtUwamAM+gpydxaTph3qwyuTR
RYruW2RnSMPoRWE/5zMSsruqqKri7HS++zOKVC2WZIWBj9f6lIXrcg7+TtBnzx8m0sD8BPtRa3Y6
QLp644m2moLblEpNqL86ZmPXKTg96xLZQGLN4CTslEggvBnWR+FPwen+42J1JOSRHBUWvdRpuh7J
QqK9h7PeXdwyQ0xLj9hNZqbvmedWJWl1KJ7YACM1KrbKQoQpRzm4nxwLUZShL8j+FOWHghvIU4Ss
gnd/Vqp8E10VK1g4mj60Y/5oSC2F6RvN6hHb0PoLGDogG6RpsTcLK3lSdTjJSjdq+cNY2jCmksj1
jR2Nae2XTR/4Q1UnKuwMM92SXl95mGKbREXcRSiFAuXirVMqY6VQy+hRZytqdOAGA+EkDC7uz3xt
FJ0ymnwpOvbN95yjWbRzyyggLrABrjqoyFQSj/dHWXmS0pqhz0WHjlqCsyhORuHYdpNmDojBUy2J
qGKclTquHm01rX50DUIV98e73Tqk6SZ9GosOFM588s9fPUkH9MFxrlbmywADdR/zobgXoAnOqlYe
7g91OzU2jUEhCDcOjMW0xS6dGjtHCMlQLijN8fIEfgU+o0TSMjyIarBR8sXNPNnfH/T2HcxDEzMf
jiGWLKa22BuBndFgVwP3YnSji5SVajbRGfWGFC0b9KfLY9Mj5fAxRQejuCD7hJX0/R9wDSimuMfX
dDTZQKQsRfVErsqrBe5CTQF5G4mL5dRw6exS/TBlgodoo/Zo9TY8kA9x4yOUfn/c2+3KA5wuhE2r
2Fbw5rke1wxNn+pK4V9mdtkRpZZmVxdcO28dhWqNbEqp2Lw42jIaKJo/jcjuwBJI2vmE2g1ISJlh
3B/lZpM6UiBHo9BFWQDawmLnpD0FEiyqbXBKqbL3Lcvek+pUOz7jllHlzbIthlqUhJQm7Z1ymuyL
PXQq8ji584EyUb5xC92OopNg0IqVJ4LTt7iFnKBEtSAf3AuuqfZjBeJkhzNRuxGxbpeNgj+VSLYg
HWxtWeDt3RQhYdCkXtmHKEIUmcZbEHA2EN3Kjb/d/0YrU5KGWWw4AjBReLHPbZRxEl4tgSfgeNQf
crr22YVCq3F64ziysEXEws0XPUQ23/W+nmctwY9C5QInoT5VqCb+levhvHHN3Z7a61EW2wDCaBV0
LmmCnikv4G/Go2ZE7kMmCv9LHKcDt0w8nO/P7GZMGlKvV3BxYmdUcOG3ZqHXaj3CTzmCIM0vYUM+
tX3g5xBt2o0R1zYILSgq8y6VQg7W9VomY+tE8gHhOZOBKKqWDNmTTp8nehjMKfz3/vRWNohB25/z
S2UXp7nFTTNpA4T5QAm9KLNVz0YfCPnnZCx/3x9mZRUBzMgoAXpKY4dczwmN6MhRoz708tAKvLgA
tZtNag4ePsMTDWrnhBz6oG8c6JWVlDAdki+DxiLV+OtRKfQldTF1SAbkfv5YI9l4jKPRPlQFqsn3
JygP0lUCRllXdfCvIBwadKYWH40Ohoo0xByiMNUAVBdKcpkgtES7bPahuwJG3vABXftwpD06zFOL
DEHijV7fYEh6k00XWuiNmW7/CBxTfcFIvTjen9bqKLTNLYW+CRNc7H6lGrtyxNveA3RYNQ/CLC3/
AxINSvjWAML6yRq8IpHHFr2p6+n0ltHXKKhHXmXq1aOWNvNRn+L67UeLUXhfEN8VU9MWi1aCLRZT
0UQeAKLgwQUTsrNQGr/YqbWV4qxtCLaDSfgg1aARdD2htJ4o4A1D5JlK/RnzA96BeYIWh9G90Gv/
cf8zrW102VZAbpazxQvqerC4CO3aMafIy5vU+ACMufoXwcN6r0/aVrdkbUeQtxHvVfm5lv2mHAG6
Qm9TnheqDqKzrXu/+SZcO+y/3J/T6kA8n2jBEjbol1zPCcORKNcBkHq+n7eUH4VtwZcd3PY/bHEJ
3OAy5kHoSLDf64OU8uw3chHHXlYk3Xd7suAmI9GX5m9Nyhwwa+RjHCP+Bh7wepy5yn1t7tgQdmh2
KIOp2glNnvD5ratGqxsPWcMEhMJXWozStOFEuaRKPKcex/dphaZmZiXpBvrqdr+RnoJGAm5to0mj
Lk4r7RsFPoOeeA383pcZuvfJ7ArASKmY3+YtzceXxtKvxpJviVepeoyOjHCsOfH6SJs/AUc0UDuE
lUG9ONgID7dbzmKvmSwgDTKoi4uhOvoVfjBK3ZlM97+lwldPtOTstz7umJCsCvAs5kK8efxkVqlD
ts5ir0+ixj6q4Ky7zzVAqH6PibWjb+Sbq5PiU4EKNYEyLGOD4quBbXY6MW8YKFBTv963KvJH9/ed
jJzX9x8YIQIC50iChZTFjtDk+8LsCAt+H42SVuUouNdEZv9QK07xvnPQoY5FKDzDQPkEjafM8Td+
wsqmhKIPHsqBeUoOv/h6ZgP1xYCV5NkNTT8qiLMPSbSIi+9qgI/34f6E5f/tZsIuy8kri+tE0a63
JRKw5RCKOvaMTm9OFOUoqlhlu4dPFz+hGti+C/JGe8CmaiurWfmgDoaAPCG5j+Vf1yNHfQR5KQtj
L57SFCMDNTp2gzZt7NK1UdD5AgYF/AWxx0X4NfF1UDI0wj00O/vvEGtDrATgsAb7++t4e09a1OIs
Sy4jj/LlxvGpvPvmyDpC4ZifrdYon2M78PeWT45Y0sFyNwZc2yaEe86eS+YESuN6+TJ7QjR5EJFX
NmA10SjoT2kj3KeW+uRGMJZfYrlHQM3xpuS5597kaDl8nSo2/MhLgqY7cSYCYIcX+FbKtwIX90M8
91sFhtXZyQ/GHYBd8vJ6Hugnpkj7xB4W38YpI+9FPXgUkFPsZiNarp0AqiekGxZRF5fF64VEL4LH
2EgcQxkxfbbCKn1XtSJ7GtpcOfSqGZt47pTuU5PY/fH+plmdpc3ATJTq/FLffqSxZ5iuH3ujajV/
oYkYAzZv5hYrFV3KfN8fbXWLOi4VY7anSYS7nmgItXpyGMNzOlw5/FIvDyHiBce8V/N36CAYL/fH
W902r8ZbZKlZWdNnoQ3jQbgxqP6lv4JOJLtsjOMnWu9owydptvG0XltRSMIAz3DmJTFePOD1HJ1p
FNxotPn+9A4dCAfSaAgdGfKfom3EzoW7+Z87nbLU/x9tsXXogtCfj7UYhdymRIVCOuoAX/A/xl08
nvM4D0FF0JecYJxDqcN46DuMg63MYmHO/H9/BmQJWTgHcLd8lWLhNLtDZHMTDwPlMfSX859Ib9Pe
aG2dBmJfBH0KfwrYA034YvhUm5r/sYtKJN3gvz+O6PgcQwupt42rbG0HoJ8AOpQsRDPcRYxy8Eyx
ENiNvUntwmNSxOjh5SpEZjAyqJefh9z+h8u+3HhTrm4CgwyK/1Z2YhYbj1Ko73cdUJ7ObDykVPVv
c+wrxyq1xEbsWLtdeCmTZUlkNqC86yNVOaL2nZbYoY+zJPHl8cGaeuV0/yCtRSie4gBP/qQmS5ht
C6k8b7op9goK9Z4SWs1zSiv/vWYM2WdYc+473UdKUK38YAOVt7qSJjA2QKQ80Jeu8CgoK6gdwVVM
3ARr1gZ5ukDr9Sdq3NXGXlnLvChgazrEXQr5S/wtF1gXkYYn3jzWvzKXrdo21fyrqXTthUrFdA5D
Z3opnCL7BWqj2YCVrZ4hnfQH1hEYYFOTW/lVeo62a8Wf+IlX8yY4C5G1sCDm2A332ljWz0kZtd/t
zEzBHQ3qzzEzX6a8N06l0+nPqIaCXwnNYd6IoGsfHgIDLucafSFrCelLIAPSySRFwpCSUk+tqriC
lXP7tzZMPYWFNP+LJnfzWUjxmrfvOVggCncvPoPmMjsb0LtxC4X2m134g40UmY2ZUBED2zjUEH3z
gwBCPe5wnMJ6MM2Ql9w4WmuxA5kUjc4RpjI8Nq8/iND9kMdAg7DXnKgfcBBBWrmx44s6CqTiMGM8
I/OmTxtZ1dodCfwb2gMFD3mmr0d1K/wNFbOMvTQ3ygBio4E6CNAS8aGnrveo56rYONxrRwwhZ6I4
q032sbiVA6TOEgAWsVej9IGeSNYVLl4sQnIuIwTk/sOyGhoFHcqYdK6sxQUJJ1PJnNTlygpx/U7H
ofqnSQKQh24YhYgWD+7vkJfWt/u7aXVZIdpJHyHdwsj6elkhWnRWBL/O6/oReM8cpOgpw9Rtz5Jb
1530Tm2+3h9ybV15mSqyZkXKulzXsY3hz0Ie9LpRzz/YKA9P2AYECJ3Ru0o+/YfBUK8B6ksDm2fb
9fyiwJnbCdcRrzfr9JvZ0Y08FWOU/oMDWhAe7w922yXnbcpgivQcd+n/LVZzdDEScR1Wsyl4x4g4
GfaCvvkRgBCOBCqs89RQPyHClR/sWAsP02xTrA4aG9X1MdwqGcu5LV8HdEy4IcB9UmxY7CjZdUCG
JUuAAnXJCyJbrZcUIV008h3H05Ox+tDBS7Z2OjCg96ZDyXLj6rgl3cgFIVYBBuamIoZfL38F86Qy
sf/00NAx8GBrlPH93JsTFPFo/lA6rkAyJxw+tmprvBeRraJoh+UlmLhh6x24FrJBZFC15klGR1Ge
hFf3SB/EYaWj5ePFRuic6EOgW2bMQfWuK53p1KEi86+BH9UFd11ra1/I7778EiSjRC4IP4BCFvui
qbspSEWSenlGNxwjZGH8aJ24+yEQdqn31tQ0Z73vQmTRBsQC9mmOqhxgA0i4G0FtLXjzmqKKAXmA
jbrYE4gDpfhEdomndtiX7yKkmLFtjRoQUfNEffLUJoH/W4hUmTdyv7WRoSFrmgTG3JZBW+aVC+KZ
N/Ov2Ejs50p4RPvd+Jx2IOV2SAQj1Gm2uIPdP5Vr8QYyqmzQwJ52DJkqvvrwqBYWkzEIbg7MEt+r
YyXNXvLqc4925Ma7Y22O0P/YYiRmTHXx7IBhH0YgCymOAqY5ITSLXQg900dwBuJdk4XfUFtQNtZ1
fXr/f8xFptuYDsDmMscBksrYu2EKPgNty9/5RZk93l/ItbuCqiUdNpuOA7zN64UsAClXCuA3D2UR
e8RII5nmc5V3nbu3tRxVwwGRoY1sZ3VMeGwuBRwAJMsA4mPRrJpTmXhDDjpsZ7RzJ3accMg2CKsc
i97euvbX4gQJpUyu8MszlzXaUURYkOta4o2RqRz9rDTwk80x0NC0BD8sO0IlrOGWRBG93moVrO4f
MirKKjLb1uWfv9qqYW+jnqaxf0RQPxWK71nxCIjM6j4hRtEcpmyrzrH6UEZq4P+NuAjQOFymqjPG
iYelpXhvkHodmrLyjwBY6ie7afsD6pQvmTa6Z63t53MUdtpGSFp7qjlSgM8CygVke3E+qdmqDVjh
xNOy3DxHrlIi++X3GzWW1c9quQZpzv/Il9dLm84hurhZk3hhjnqpSW1/1ySWcwgwJ3zfA5E5IVDt
4DE0wR64f25WT+iroRdfFT92HlC+SjODXhbmr6h5f8V7E+gvUvvQIO6PtrqckrAuDw3tzsUXDaKm
r40GSexJzD42YH1PZlVWw7hV3VibFrht4GouPVVMIK9XVGspyGPyxt3uYAW3iy1Ed0+ktxkFhVqB
1XN/XqvDkY1LfphFcXoRfUqtnKMYU2Qvt+g44AOTVt+B8Te/0Szu0v+wJ3nbyUaa7NT88b98dRDT
MQ5FPgtCXYd9RgPjaD8XY7ixJ1en5BDd2PW0T5b8arhNCKS7UerhWDAqeyNsc+2s52H7PDQ2poj3
F3AtlJIKQqIGM4kmxCIJEQ09PberU68r9OS5NdrppdZdBIwVgYgN8kjVf6gy8WCTfXeAhrxVF8mG
n6s5oghz6pm2sMnxsxKjxRZofAq5Zl+Ek/Gx8pvp4f48V1bVhRbJY4YCvMPFcb0vEQFOHaxVUs+Y
dTSYHFtPaR4Cl8YkoNE23hdrGS6cyD+PcYdL31g8MIjYvlVrVH/qNId51luYHRlp+lhNOV7UQa2d
Ws3P3scAocudWSvVQWCn/SPFuWNjN618X5e2DTsJOUuNd8j1vK3GFwgOmqkX98aIFSYm80iEZgrU
hTqa9S8tqlJ/3V/qlfsKqRpZngdFyrZanMk6h3KFywk5HXXWf9QigHVXR8oxg+TyAYipf4LCY/cb
kWAlwlG2lBRHzibqsIslb8LSLbpR4QPjRy8OdWi3gKwHzUmO96e3VnsiwkF/pcgjFVoWuRWgZ1sg
xpV5Yz0ZyVGtXRpwllakX+e24LkMKSnGJrzax70ZH0kbMpTLAwi5CHZc/LSpHqx8FB/v/6q17yy7
ZianmBxzCfGca9eXClSZB1RDPbZVj0+sUIvqDBVQeQT8Xr7cH3AtSXDJZyn+GTykoQJf7yz8uNo+
m4lTZED+vs1bdz+X2vTIvhgkL0zZJzSAcYbrIGkorNgXRST5xrTX9hqhktSTfgyXwOJeo78EmAHV
Po+y6vwlqua/cQWfHoTR28+lGVn4h4I7vz9zuZMW7zZX12W33mYumrG44kYEN8VA19lzMn363AWK
Nb8rKd/Xe5eawgFtm+/wvfCHbPMOqVuEkfT52/2fsPa1SQcpZYNjpqm/iKHlADXOHDnVo4pN8K4c
cNs4mDwPf9l13rfv3LlDvPD+mGtLbVDZ450G+vZG/qhGaM5KDCv1GpH2X7V4Fo+ZEhtIkvfloU0V
8RACPz79h0Ep11NqpvGM9M71JsN3cNKx2cw8W+uLIxRUcVamCF5DqlQPqja2L0Mi2o1N9WfrLr8w
OC2KmZRDgKgvtrZIWx+7ejPDdCUqvlPsjeAv2cO3ei6Gs6IHiMpG0xEm2bwThh8cLMSA9rR0ykd1
bsOjUxfGuSihH99fjNXIY2pS04uUmxLOIvL4hYiI2fAFcwdGWy9a9wCICIFhB0wAosIwV30dnmMf
4c9haA1NUDzYQJz7+6LCXgUzxXjjXl3biTxLeEmTQqBhsvhJUzyVgxbiB02b2R52Yw/0ndXpJI0a
uwRumX7K1Y2FWDuBsu0gX9P8fVmvwMAt9JEGhDc5lerJrCvt0QUy8wgutzqNiFIfXGkr1Wdodu9g
H09bG2TtLJhcpzTnSSdunmRpNIR5TtfZswz0CQ5DR59u1+s6rDboVfPZnULzwubaI0yLs8tA4Rv1
1mhHUKn3NdY5T3FTI5Y9goHdjdgl/fTboET0VBvSn/c3jdyr13uZUydfOLLbqNFwvD5BaMrURuwD
aOtKBVlGyHvqV2SFjXnjpN4mWDALZD+TyEiRc9mBSGIUDFXZW2srqnYT/4jNTV92xZOa2hCu3zwr
uM6g2eW2Y7DFtqvmzoU9ZwE9TA0rOFRhUc1nAweuYSPYrywfyHygPUQBksclbkMv88xAIZgufALJ
QMcp9QCZa0u9TF5Ti4+koYGvs6MhzdOZvP5IQtMbZkt5gQZ4EQH/ckrnAIwEl1K8HMNvmciz9ADj
XxLpFTfp/76/nLcHitvMonojoYIaBKrr8bFmNYGGRYkH0sr+6EKknY85BijBj1LUqFFaiCf82wgU
lN+5bdvgACQQWn7zBSOv1D9ECFUCFuWPfPW8qkI6EjivJp4dTekxRZl2oAkfFQknRp1APFUOhwU9
55f7k78NYVxogA8k5JMzskyd7ABvcFIVnnX1qPl7pLTm4Dg2TjadzYzhD2FvIBd6f9DbCMKgUDIM
3lx89iXyAdcc2MOYmHm1kc4/KQfOe7s3+7OR6rguV0P0o3J7d+Mzr8wUqC4NOhotUj9pkTYIEVhl
11H0tIwBn5iI9B0OYpojbq+PbgQzN1Wcja+6EhdkPkqmqHKlwoG8/qoxQqRZMlNimRUEJQ5d1tvJ
Q1rplb5zMtF9ub+sazOkqSHRlAQ8Q1euR6uoBhS+k/G4tAYdsYNcwRvYGcVXp2kHj2p7KzYCxMr8
6EAij2eYhFfAXdcjFkAprNL1U0/VWsV6nFsF1e6W9kv5DX5Z/ebr1uZBBakJYiDl1mWHfzbizpw0
PfewWCgOCpwur8/QiA8oZZ0NuhRf37yeYJMV3hNA5ahPL3JdVLaS3HFS7DxjK32YW13fZa42/cqt
phn3aKJuCjmuHAxwE4CIJbpLI7++Xk+Rhiiez13uAQPXxKEc/Q8+REEUiKf0wew79x1GCOoWPG8l
zFMeIABTkQD7u+zFUKsIAc/OuUcA0r4K+Nv/VFU4Pd5fzdVRUE5COxLK140Qj4rNOlZJSu4VY1Ec
Q73p95hibKWJK2eAtYNowPpJON5iRyL4id9vNRZAM3gPn4wIvNFuiMxYO82aE2qnRpvUZOMY3A4K
/hWCuks3hbkt+yl6iNFx17i5F7aR+dkOZ+NZRzbl1xz65jOmeZZ5eOtawqfgxQdIVLKWlqQKzIWR
MFX0wussSxy70uhOft+KjT7K2rSkwC4kJZ1sY4k2zAPDiEM8sz1ksCHKa+mwM7PCRwyiplQ8a/rp
P8xKwjiAgMiEY/Ht4snH7gSdE88Sg37BKiN80Itp4xq4PWL8/w15+/CuAnq+CJKtEHTZ6qTyhjSP
n3J/To9+0Pfcs5kG3LaJxh9+4Pjqxha5jZRyWEoniARD4Vz2WjF7x61Qd0sPCaj+g4k73BOt8REl
I8tNxNu3BzAjeOk6aBiAIYuFjJB99rUgrLza6v/tyqw7owS+BXu9Pc/o2NHT56S5EKaXu6NCqWRy
+6H24q7K9R2l7+rH1FD5O97fFSu7kNTaRaUS3OmtgNfk50aQUtDyNA3yC5Z9wZPqaNhylrk3inIL
6n07HBGYGr4GzBYw2TKATIWBbFAyD15YBC9j5dh7oTSfLLN3kCXHYuz+5G5z3z/x/k8ORl14SeLM
2ipXUOcZPbUQFng1Xyn3vhK3yZHr232f91noohxQZdVxyLHG2Fjb28NAsIRSTG+Pi5WKzvV94+RA
+/OkmjjhaAbnTv29VedvAXiqfWUOH/JSqU73J3yzvFxqQB0lzoUCAw+z6xE7U4duUbniEtY44NWj
cRRahCRN7nC/zepbM4Y/o9kcO1AOrO/iPlWVBrJ0qYpLlGrKAw+0Fq501M4PXPhWufOJDxsj3pxz
Cs4kfH8eghhFLyux0dgpRYpDnYd0xGxh9ibw7Al8zf5ZKyG+ePdX8+YMMhr3tnw0MTly6evVpAmr
g6KQ7JkelxZj7MQno5u2AIdrcyI3QCOTg8Whl5v41dtkRCFfJwpEeOjMWEg7k3pwMkc8iTQf3pok
MCFJC+O8Sy31ZVBJQzNGqx8sfVWM5RNInvQ4qYO20UKX2/rqxckoaDPK9xyJzw2hjmjv9yZqch4O
8eqXAsAosp9RTDGxzQI//2fIowSTQOyc1OBdp/tjsbOTGiPIjdmuLSx5LM0ulg9ZkMXChliBBMkI
pp6So1/gplEVzQHVIbO/xK7V/YfNAjyTfJY4SllR/ppXn9FterOzzZ7XfA7QGpO5Ijq0Rd62G7fP
2qy4ESSAjkyMlsT1OHhMZBM4GwA1qY2nDq1e52fkaPNe9SNh/KfBwI5QgONpt8RP+62vwuhgMECg
PVUDNw6OcJvrz3OWTVuyprfHjSDiakRLiJ9ALhfh0lUC3IQCCu79VBrHCG0pRPBn961dqz9rx9UN
HFDeCYsMZYiw2rMGQQ80q1wYXWaNCxnY4vhfiLTRB83K4o19uDIvmAFSfJzyKiQBGbRf7YysRMGL
+ljm0a2QPKDBzsWpzQpUDO/Hq9voD2KFEhkkEkIrZJnrgfoYMz+zpnaJb1pfIZ2mZmKH8FwxHey+
jIJdVck6x/1Bby451pMzxvfioco0F6fMmnmlRlUWYN1nCA9LduUkUAlEl6fOHuayecFoVd/IMlcm
Sq9Jk2GMSvVNmyymRRJHIH89Ix6jY1uXxkvhVsNnbo74IHyUZjYmeXvo2JHShoKGKwjopVp96RTu
OA40KJKR2sfBLezmX6EE05daTIiV3V/R29nRC6ED4wDdA/5uL85BVShGaIGb87JRiGKvabVSHoZy
ErjOt3YY7yITW+yNVOn2M0K2BhEjYd68s5Z0/9g18HPO2tRzZ9N/Qu4XkcN0MtrPGunjro3HADnH
LlI37orbs2Egs8F5p9FHhrQEP6HDiBFaT9vBHWYwqW4MPHO069ObVxREKDhIUkC6dks1LisHjjfb
dDATe/7V6mH0O83z7ptj5Hjb6LTQn++Pt9gu9Ih50uk0lUABI42yPPEzaMhGaMV4Iab6e1X27xyE
/g44NW0JMy8WUA7FjtRoXwF7tWHYXJ95BfCUgrHidMkR9H6uo8KiojpHG3nX2ig0YrBf4RdTblsc
8nZGtjBvp/GiGA31Eu6fY2zo6cbGXwr6ysnIA02VGGwKZNDFHYqhJT6DoTldJJ8n2euYhGlHnJsQ
o40qzsrB7Rt73NuVPf0OWq0sdkBdrPcBj0PdG1CWfVGDwv5cKG01Hps80/GV0lMfhcKoSVl+pFxw
/AMR1u+aDDjs46CgePlkFDFunU3PCdkXQ1alJ7rPxnDWJr0IT0rqZ9YHMeqTdXBnpXwMjBDIUeUP
PP12k2EHwfvYspvwkpROkx9dXIWGfaDUCitl8Hh7UIDdTLiYV9nXJAnteefXpT6+bY//WTug/GT9
VLg4UotPNGtqiWago1yqLm8efWykj9gsxidkuqtjnVXa2whBcjyK5sB7aMnw1l9WZdQsEYbIBvWi
D5WxV/XSPEpw466b9XhrX7CHXyWU/xtKI93h1qZJvEx56Ez01uTP6kVJ2nbXBaAe5ibYuj3lAi1H
ATROt5EtiJjVYgENfK2Qrxr1C64XAo3YGmfxwW7UY6AmYq9N3e82Vq3iNPVQ6O7Hi5XjxULKBMsG
vHTT9tfF0GfRmI6XysyzQy7y4JOipfbGDlmEeJaRsiaYKwp3NEMoRV6HCg6CYo3INFxcY/hiRWg6
jo6yq/LwV4AIxm7yt142t9MyNE4eLUIJoKCFez2gyLvBwnRTvcRWXj40cf51MsotStzqIH+UpyiS
yLTuehB8Vrs2tirtErRA+LtADU/Ei/lw/wvdRnRq4xoVXCpMLp20RdbYpmWrC3rnF0AQfnHqy7kx
d4CrqY+jp73JJlz5VBTRIMWjdgYwdzkp224rf/J74zKGrvrSIaT7qEOLfwKxEFwqqPmnMZnijbt4
ZY7gYRkW6gogq6W4kDDVZkI31rjwKBY/Daf2v85DBMELy43qbVk4exFQN6fNkEYvdKoW7SJzmNSo
jh3jgqQRWorCTA5GGcIuQ5H24NOU2zhhi5zqf+PJBpzUUqAuInfRqxw8yawhwBXbvMR+MhxG38z2
9tggaVz03Q6l4/HT/f1y+wFlRvzHIgK9fxqP1+NFRQRxEK2MC7mw3e/9SS/bR7yL8/pRdRsby1l4
OoD10ywxN3LV2zhmIvbMNUASCYR9CbtsFVK8YVbNS1RNxd4fFf8fgNCApcBJnUccvT8bsBn3o9pv
SR6tLLJElQLNpQIAS1S/nnRMRzuYHETt6KcOWBD7LfrGEx7ePcqseT5ab/6oVE2I1CaNCHk7LDYR
hOyqhAhLtcsO8h0U8uSczFG416M06XdVP/W/73/V21jDeGgs8hAGQMtT4HqCkzuHRhq14sLqG7u2
zdEFcaqt9sMS4slmZRgoVHJi9D1uBPXG2UjsxBIXU5hebiTzAd/GvwdT+W22erBzovY5Cp3mYCvT
h0E1H5x4HDc2kdyf15chPwHqCoeU2RL3rmcKbhzAJ5mN1xn4XR+s0beG56TgMYCSseu08a5EVyA7
404Q+r86VUXE2FbQ9t2Iu7fniNcdjRjeXDxr6aJf/47ZwIE8iRIsziv856e6K1X69E35t4UjK3aR
MBeNcKy2iiy305cmeTy+qFTyKFrKefa2O9IozSKvsCbrAXJAMx2NMiuVXRNq1oTYsmL9rWuTiWXl
rLdfc7Uyfr11r9HKoLCqy0YUl/XixrHtWrGjAXhaiBbcpUnU+Gjm1bCxo2+PLLUkWfrHmYcNt8RY
xaPtJyl4YS8XmrIb4uGJ3hGG8L14AkewVSu4PT+MRn0MOASeK2SN11+TYNVWcdBmHu4r+Uui58bR
cePh4f7K/XmNXG9eOQyLh6QXcpTLunuIG4Ixa6LwotiZLW1XsXrJrq4pjJ67To1+FbmhzAc3H0rU
sAW2DrifoogxYK+Ktp5VKr29tzJMdp4RpXJ/BnRJ1J3qAj/ex41SFYdJdQP9kYhjxxvcjbUlotrM
7UvbQLYOrpcoizu7yDs382K1s/Y0/8XeLhCcv79Et1c9ACdpvgfhCLzxTbFyRHZycv3cs7G4wgrS
sQ6Dn1r7Ehj06f5QNxOiqAd6S+oms71uGJmdP1tlbvuF16putB/6UOwddMs3mqk3cYJROCvsKd5A
9P8W8arw4w4z6qHkwGbRqap1UokaS9yd76OguQMM3586S3ujLq0UiJJ6FuRL0LWZ5mJD6/qQWiiZ
VF6L1/W+EbhrQysbj29eQt5XvIexVKVquSxZptkYJRM2Lt7gq/2+bdqAZ2cZbYTamz3BXGSUpRPI
fYpO8/XOw5/CjKpoYC4o0j/MkxVfUlKbA5Wfrabj7VAIJP3JNeHpQntbLNs4Iz3du3PpzUNjnZvO
sA94+0JbFOGbLxASIKgn0DOo3kkE3PWsqMQkOmLzldepo/adb5OggoJb3TGupjHaVUPnI3sza2/N
b+WwWD5hAfgHSbiYodLGuRaWdeXFmg6hrp3iYz/484ufhNnJzbBtfuuJlgMCWiCV5q11UzyP2kpW
IvLKU5y0fMDquzuHSdIeu8R+Y9uPTY/GCY6rYD/pGFM1vF7S0VQ7I61VhorU8kGJERZsIqM7JtSG
3sUIT3566/aX4/GlEL7AzGoJTDLsMnaFr1ce8GTrWGRmfspU8UaQ6f9mRYWQIwDknxLK9azMqjOi
tHcrD8FE5RA4arZLB2s+mdpUbuSttyGRCVGGpE2G8ylktuuhbDWxhnZ2Km82Vf9vkFbDx6bFOvz+
st2GxOtRFp+JllfgC6SXPGgi5j6y7Hbc67FW4+wDrvWnMId/O6uPv94fdXVumKTIWMUnWz7sKjs3
VYjdtTcHTvA0SAMQHUuet68g2x0QC+9INBaWzr+m0foirK3a6xAi5SjHGEKF0fTmiEhGIqHNUnoM
2uHiLvbxhqlqh43e+HGyNxC79JwqGPFn7/SP95dtJSJiPk0DTfKOuSIWeS7AxQDi2lx5Qe8Gz2k9
K4+TGr4LpqjfyI5WR6KmABxWYm+XpdyIsp2Zt3aFGLPSHZzGiXZq+H84e9PduI0uWvuKCHAe/rLZ
3ZJsNSUlthP/IWLH4TzPvPrzlL4P57jJRhN6ESAxECTVVaxh77XXXiuxD3NMfeH+pG7sBaHBz70L
W0bQt6/3OWFMpw150ly6KcS4vVKLkxpqb//DICCRAk2g+rqOYHPZ7M02KpqLIjL7Ll9Gt5uVvcO0
iZPfdwKhr+gWAYRc3efNgO1L1Q9sOE7qY11hO1PPmDARrNWPYV7sGRbf+kqqIMqIKBbTU3G4f8Mr
rBhUy+lnZhUHU0IcOPfSqZDizu8Ho+x39sStDwVzEDaaEBEBsLseTaPVNMjnpaH9W6vOcSjjV2vg
Xnb/S92e0/8dZc0NCxxa09BYbS5tHDceMH9xqBPctcoo/HV/pFvzoYJAEENgpsEBuJ4PPYjdAjDZ
XBopHh6TcdEPYTsFx/9hFDJEPhLbb0N5DtWiRIjQaS4V0nZeo8w/lRyTo/9hECGWQzWEiH0dqcdN
PUrhmLaXQI0wox278RzNxseDdIJnXj4+DgzBDfcX5UHb6e2yvUCYsL8r2mA4jzrejur5f5gNDbCi
x423fJ3UYqbXmUuQtyjFNsviOukkm25TFPWedOrNHQCt9r2njGKI2Iu/nZ/OMToaumKWLZ9nj9TA
crFY/HA+y50tKAuQ7BHH4s27HiXrjSkedKTlcOvTjkHVYn9nQcX48KKRowlRHaSo6GNQV6MMcKON
xkTALhuUQ5LEkqdV/cdvOIIR+CTCzUP8czVKOCQmlkUGXQM4I72ocSz/pBNOew2XLn2cuIT+uT8r
EU9dJenASsyHOh9wF6j66nG1i6G0Jhsy9mJVcv9QRl0t/TFGc788B+Nc1s/FFATmKbYweH6gEN2F
Hw7RQQ5BgtE2IwWBOn29rGPOkk/6UF3SpgWijcJQ+VVluNgc6A6T/kJgqN+7AbevCFkPIwq9ZPbM
OqDQnQS3v1nnmBHB9IeikPT8BI9hOePOR9uypeb5Hhy8HVPoXgnSNsgNkdLqJMg9jaIJNLlLOMtj
5DlyVpvfskUbwi+S3kjaP1WahDsghvh/Xn/b6zHFb/rt9IXtOExgvt2l62X1cwo45plR3v01p8Sg
97fR9qCL64Srnoq7cPNdfUXbXlpdQuPxQseW5E0NLOqsDqudB/LWIrJVMR0BKwPzWU0oHpRukNu6
v8xa+jXX295dkuRzv6iPfVLuBbe3Vk+4a1Hjpv1YXaf7ZaksKZBuf8Eqs31CUOwHzOb5bC94Wd9f
vM1I4vZiR9ODQFmLJ+b6O0kayF/VTd3FLivJS1ALpSFJa914mZudoTbfiXuLFxm2tE44s+m9yOe6
jE2sgS9BgepXmji9l3TV3gG7MSGiQAjg0KwEe3p1Ibf1NCixWgwon8S16oZd/O+UBjke2QaO1R9e
PNBxE8ICZ5lC52pP6Jgs16OtDpCQzJIu9YpeVRz5HKU61Hjv7k1tc1++M+phx5GNiPtjdV8SNxlN
m+vjRbVHnoEeqmFxQNvfbB4wxzQoG88tto6U6oavNSlfvxOIbJeWQFSocfIOAXZtuKMzXgN8Yvli
Zll8HIBaDq0S9OdxMfb0FjaZKwgxG5NGPc42dddVsA25aYnqMddg+WKTrBBnkZ3YyQkrOP2iZo31
I9OC+KPVTwpm3M28SUL6mdT5+izY4VRTyW2sS2/TG3GmAhQaZzTZFWzDBmneU17angdQV+SX2TtU
y6iBXg83jf2Qhl1p09w8yIcuUkxXVndvx+1HQwWO+IQSK/xXwtTrUSQNfTNHS5ZLFtFa7jV2x+60
utYu8K5FOGznkIvjdXXvIwxL3YpiHC0Foln3erhKSYTfzqxdsD7UvaiE8mTOdnNSjUnGxa5WD20f
U08GBH5oa3XvLdjsG0QH3/WzKQZyy6zlbcwIDkfeW8sFkbcmPNljwxCt1nbZJ8pcjYE1Mp66GOfi
jnG6fxlsTidDQxqBmwL2TBqlXc9cVyIcgoNSQaXcrqpTMmiRcnKqKFKPnNRh8nh2DftgRFO2HCup
1T8otiMYUzDpWH1418LCbJUw1iZRVKkM+iVZMEM1Usd+USJiqWhslT9wk94rsmw+NbQzheYom6iX
OuH6pu363ImXxTTokZKaB1UKUvPRKI2MMiVv5DEtYnxkx9qCGqF3KkacOpmydry/6ptDJH6EMDEU
3VoWofH1qkuwJPI5Sw0ABoR3uJKyp6Uw1J3awuYQ0QKAfDT5CsCnCi3zepS8rRZ7sBFHGyOlfBpn
K/UqcH+vN3ZtL28OJcqtUOe5ZJ3VAaJSQtKi2MHFcDp9PnWYneWHECfc5aD36MG6H10/JIVBqfmL
MBhc93pmllZb+TR01mVyqtA1Q6SW6ziudpK+TfAkxO1I9mCWgqJspLEr1aHYlNrWZQCn8y27UX9a
EFkeqxEvRCcv5O/3Z7VdRDYF2TK8SxaSD3c9q2yQtKXrbecSzXZKGwpyCAcKutmriezaR288XidA
d1GtF738ay+SRjUyXKfb4EIvfYHKujQ3nlQ11VFudQP3akzKoUpKdq4eFSkyM8Tv9WVnfW/Ml+IT
FU8h+y6KN9fzTSrDpp7CpinRfH8olb734ry0j4PVz6/3l/a9d/zqhteIfsGseZ0pO8OJvh7L1DLR
bTGmfhModedGOLhX54QPr/mpXPfN0Yy5cD3cffFMaYgUupPcNI1+roZ5lh64ETNyASNs6cQYhV11
okXJ/AWNl6I5SUk8Bq5adGb6qVm0ZoC36Rj/NW1tlG5pDMo80kaeD4Nr1hUi1FHqaP3XZo51RkEQ
vfGSPus7b86SEoGmmdOku2nY0FZJl1cR/JnqejA+yGlph27DhSK5o2K25xmAOjggK6Rr51TvJl/J
O3N8DRwzCB6THrrcZ2WU6uZZCeum8VqnQk9jKmJdeyxUo0wwvda7HAJdpuff6G+bl1OjN8F0mJNl
yv/sLZpzz00oh+ExUbt28WSDvMi1M3P6B32XIjnIGgfiGOc5AoFVQuPu0c7DyXZHe9Hq17RVB4zq
G9OQHlAVDoYD52wMT6yrrB+XFLme176gdNe6yjyPzknG0LX5FuH/biduRjamISFS153uN9JYYzQo
K8OXZGjs/Puk9n3+IsUNOHBYhWnw51Tj5zQc8IqPgidbi4v+JZhUeX5ztLKd4aTESvi4jI1SuRXy
VNUZgpNB/Evkab5CnLXLh/ubbnvL//9GjARmoJNrP6vBirlgSq3yI0Thjy2mV26lhu3xo6PQaU+3
HlgAmgKEZtc7OzfavMr6bPRJxPvXKteHYxKpe1WmbYhCdYmcS6NFVmhCrEYJNL2dB0lc8GamelgZ
lX82Muq7x6KX8NXR28IxAJWT4a+Pzg5snLVDUou9oa0b59CAiBuMjhJfqpNxOiTzqLuRXZvFTpaw
veupLCDXikQ9lTpKvNerWJepLve8Wv6YdhyyoVSz/zIagr+y++ERNZliVDsfTvwvr68khmRGTA/o
Enb69ZBapGI1WmupL6VLqZ7Utg6yY0FL8PAZXYjF/vBuJM1BEpJN8s7XXb0ucQlIY8uII+TIVx+z
YVZOQf7RnnfCOer8sGRESMkfnFXMUUxjuNDtGFxSTe/OFdzIt7JfhgcZzbsjftDw+T66QRiQDyYU
Q0QlYBU/qnqiJ7jCBBfa5tSzk+BfgRvUBy3jxLRop4SlwWv1Lr11/a1yIKjCNOPEd0Zd97UlMg+W
FFo7n2i7CSkGAf7T6AGTgeTnehTI6i1GiHnqk59q38e6Xr5GGq4sWmXnJ0muip3U0d7sQOAuKuLs
C4q5iAZfj1dMyoJy21D55ZgZnxRC/MEL8EP4RrUqemKm8jOXwvCrnZRpB2m7NbQoQbBXBGd9jeCk
WZhPzaDXfkE37vBQFRmCugiSLBgWzZpVnmdES7qnUaGR7rxQKdvpAtjezdRFkWTCEQrqAe2e11PP
QnUBNTBHX1eL+Qmt68DNAWZ2PuitURC3F+mVGGRNaQ1SQHzTyCb/nd5Z51L8a6qqZU8qaXuTgDlw
lRAycgSQK7+eTAFljI6gYfKTpvgUBZJ1SLswwTqHppr7p+3dpvj60hLUbjJyUhfYwWs0Z4n1Wmu0
ZPbxnFwKmPhh9Fabc98drGxRC29Qx8V+qdqwkY/EH0b9MqVmp7gjrSrjP2EugZ/V41KEbmL0kn00
Amv8bIyhZPzrRJjBfPiORZmPrh5TGCjwe1eXnmRloULUM/sEQAKJzOSHSel637aIZu4vzfbwov9H
fMlZYldTiLj+CKEmD/1CW51PRDs0bkvf8EMRjcO/JeXXPyVzbNrT/RFvfHaOH4x3+q8Fa3uVBWlB
2oypkSz+kPbDE+2K+WEGX/TsxVJ21vHGRnbIIkVvPjI7MGiuJxc0qRTqXZr78iwrD124RAcaXtOd
JdwGGQQYXLEo34OEknpdj2LFsrZINNP6fT30D2qiV1/pmDSOErig66Bm6WV9P++UU25NDQq2kExH
rmiTugpF+HByOgataMSv4iI/qGCkewfnxsfixgHRQjiFt34dyITN0CdSUhR+XAEnOBQyznCRisMo
a+mLPi/V9x4hgNylaWw8B834NMn6+F1Pwuwpw6fxE9Xz5hiW0NxMPd9Tt9isAWClEFcWnBGa8d5F
Fn+vezjxrM5Wr/hDXgASGHbrypKlPt7fr9tRBIQONRQOEZjl+oRQlaPBLMQxPprh7C5xqhxtePc7
W3WtVMnRA0InShX9SIKJutpFCTlvmapdf8nUfDZdRydw/YXEQ99+Dhejlp+LnpT2gZL0TEveYtnV
OZPsxX6qwyJUD0GfJN0R3+hlcidzHIBPljnfE3bbbAehqsQzyi4HdIT9eb3VTYUiYd80/UWV1NpN
Yg2eHaI+rqSm6s7W2y67aDMAYoP7D1a8BktgEZCA0cd9oZLSHAYrKs9akjreRz+uOLKMIAYRYjbX
E8oQG8ZluR4uk97CMXHU6Ax6mn802hMdxoKXA9MYuPD9efpto8p62ipw6eXLIpnKUzmkuSf3s7Sz
hTZX+fsodIOAE+JOueYy1/S0wZNvGIUcx+0T40evLQ9ljfGMGYR7hq3brQCIxUagPiGKdGuYzhgT
ks9MU8C6nSB2tZR2EKOtQ5DuTPt2/yvdHEvUyoUvFbYmq7NRBi0tnMhdXqQiQV28ifRDKfFuOCaA
7/2httuOaQlLHVTLoLGuW8/xy8t6RBiUy9iF5kGRw8CLl3qvSrx5MvhUcH9pIEaBhEt89eouaTZ2
6sLi4SlXemNfzOAzvfRHp9G602hldVLMeK8J7ObUQG5lkShuk+HJtKMW6FC5LPPcnrQCTDBK+z2I
7uYohBT0kMBv5p2/PlFK34VtVOrKJdLM/NC3Rf1J68M9Y4vbo0ChQZxcNG2sKo9mN81TDZ8TX6vO
OARJUj9KUrvXYXVzFPq8uYVooNiwK1MjQqJzttl3jYV+f8K9XHfSHhXk5magf0u0vpBRr8mI+ZwW
5kCyccFFajmoeeybcvAnLul/JmX1PBTBx6w6eWnYfP9vvDWMH8mJgT8OXyipuu9FiNVJ74SVZxT9
Hht8U7UQI8EToOZNYrix5mmRT+71WVIu2ogZ56DaD3FYPFgRQiBavXypl/J70Aev+D18UEHifY6s
Jp2wwAdUNcWX/e3GbbPG6JKY/YEQQnBW+2GGY+wUDxkp40fjWSYp6FWQa0gvAMCvh0o7tsWysEmi
3lEPGGXbbulooJFjt5fH3NqPXLgQwXlGiEhW96AM4NxSrlWx9XRwJXRy6cmki/p8/wq8dduaZNaC
Bkc2v6YmxZPeG3NTq5cmsOwjNjy/AugRnh2me0X2taEanwlGEMA2dV0oJRQtrteOZo62CvpyuRRa
GqFfOsE9miv1kJVWcR6xs/D7JZqe+0EZTpXSBSfwzuqh6MIRGNTaU1LaLi8kceJI5DiIxmjSuv41
eaHNhr7oy2UywvlQZA5i20uhfTiwIRGFgyU4O9Rv1yZA1H6aEJlR9VKwrF7YDd+Nqd6TJ9hOhWuR
/YjoDgWEjQomJd8UUEabL6FUSSclHPBBszt9Z6dsIg6kS+BiUO4WDec8ztcLFgRRr0ROZF3i2vw8
28bzQCunGyHfRfl5b7NspmRQbUGWmg5JOEFQMq4HcybkRIekNS5IaunemOvY3uTanuTmrVFoqxQU
Q6o7fKPrUSD+DokzDcbFaIzaNdXBOelpv9cffXMUQFv6VqEjwPC4HsW2G8g49AlcaHOPaRqWNBzu
w+CP+wf5xihCm0I8ksgCUDC7HqWCdqEvNIleQq1cPIzglePQSZN3f5TNdUFJjl4YZHoFX3sTQk+z
07WTlNgoZLXdH3VG1SjW0u4nuij9ztG5NRTaTjRo8nkERfN6QnaMoHPDD7nk/VC45aIOZ0unyBg7
SfPRKjSzgtAkHFCJich+r4cCNs1QksqpNEpp5OG/ivaIjD55my97tLAbnwnDI9EVSn2dbbcaKi7L
LpdaipqhjOFrHyj9s2J380dffTEhuofoCyDRoVJ7PaEmAu+LtZgJOfrfMbbQj1rvIDtgTx9FD4Vw
A8wkLOSINRE4uB6o6NBxicM89DXUho52pf4sEaX7aEZFQMH7x/MhRKk2qX9fhzG4hQLmPBZvGClG
XyRE7d7u7+zNh+GAgE8p5G4WFap1tZnKTh8P6VL4g0wRp2kRMbZUadzZ1PQUsiJX6CRJDTUH0lCg
yW0zmVwQFqpmb1/GpplLr1Lt8KXGcm869JT9dBjbamn5LEidedGcjuHXeC4n+9XC7lJ9CtHPGr9l
sZwWx7mo0YkziYSrA/VS9VI16RB8U8axWtxI66jlloo0GK6aDKb2WBmS3bh4HtB143ZmO+H9jHxy
ccbDNW293JnnzC1tOZQ8Fbuf6ZCaBPenoMta01XUZNSPpTyN2il3xq4+OUo75ucQo8fpqR9ssz47
VpCfYpTRrNmlUjSpb3NeLuNf8PaoFZv1ZD+FaaTXD+jJOtHj6KTlfxnXyS9icU05LWNih5+dItLj
k9DK7zt30hc59sYKas7bNJGCvAapHkXneVQa4CYpnpvP6mgbODcAMON4qxTZ5Gpt4Hwv856zS6zt
yKgXYGbhxmWR/2FGcFkPU6WrqVuie1x8JiqZmlOtJ8ubnLXW36kyZiW/Nqsib1ok/butg4Mc7blY
1D/MQTO6hxhvX/VAF5ukughd1Og0W0FlqkcTMkb1b5v36SukF0VB0YQo8lR0Bq6/eYMZmJ8oSLY9
zU01juepxTnqlCZ0uD8EJLpoWaDxNryOsTL8LQFYQ/vhWTeygxNJgf4LJDWUD+YyZfN/eM5Z6iHB
VaU7FFNetYfMTALrbSFadE71oFfDociHZTgbSmEkD51pTSgL5OU8Ss+87rRm6o0evpQsUfzDscYg
PcoAgNGptlPtr8godO1An2JWHZ0xza1XOZ0zGteHIHoLR8nJDpXZVhIKUnJde4OVjDIbox9Ub5yi
CFtU2tD1T2k6pMpTPgZzTM47O8lLR8P1/KA3Rbq4fAwJRkFr1fYhR6tgPsBbSKL/ljns7IMTNvnP
IGyLNzPEQM01CBvbQxWOyVs/a5P8Z7b02vMsTxkmzuw0xUFazZSTw1wYUunhDFsuj10n5x0ODGA9
r8aiZ4nXRboU+4qeSck5IU0OzxBezOi4SKWtHueo6yGYiM/wra6UVj2BdajGQU6SsTpNZVLJZ+gu
vXpQUiuqXWr3znSmPJTMbhRny3f0CM1BuJdwnly9DvTMi5HM+T4oGC95LfSOykV/YFI9W6sVw6tw
tzeOTdfK5i9FqXP5EGmNmkI1cdSXWpNj80WRy7ZMXZrL2r9Szq1yMI00VCHCZUp3Kltd/nn/Kty8
vCaIklDFp1UZrugasFBGeRwzqWz8EAjr1DlV/GDEkvq16ZD0vT/UjVtXMJjghaIZj1P2Ks7DecSI
1LZtfKPqzIdoGPODNiiad3+UTegqQiJR46LPm2t3XUkrOspeGGA3fk0e9ASjvaHjkCwH6vkJ4fN/
74+2nROkJTBMVo54nIjv+k2sJSeQszHpfaccZ/TIzNKVQ7k+3h9liyELdAeNTboNheDDmpVIE5nV
h3wqf5byYnQVqcA0qK5CmmuDRFF7N7U1Ozq2ad7n/yrOLLQrUymARpSOZfu5yNJyOmU1zbLPqZUZ
vYuLdfDhygW0D6rSdJOSNAv26vVaILgQUIgZOj91Btvw8nGUPxmTM33QcJ3eLXrQqQ/whlOfBqy+
HkdttWmu6LBDnpMm0iqNhtyFGpp8oYKjHyd4UKfQ7ItwZ2NtSsSojkLt1yBqChOldZ9LFkdT0I3k
RLU1BI+W9SNRRrzbwpbW47SAKhF1pqs2vfTh7iiYmTTBwypAIhoVpNV8QxmxqqUyzUtRKdNZF2Z1
KD79cX+LbWdHPAwk8J4cGfAzrxe10RYtF1ppF80OpJMp6dqnhCqoZ1S2fspS9VMWI5njtKP24aiS
SJykHL1P4hkizOuBtb7mIdQ65zLWrF8I1+1TixXdTtS/uRXQoQP6IFcS5nsbj0Wyv7oeTcm5NH2Q
vDqplZwUvZK+dREEKNQZli/3l3N7rXJggdF5TgRzYt2jqVQcsihwRp/bV+apbxIvIX50o37a8429
MRQJHtUlon/uoXXZNQxZt2iSez835sFDly79gmqm9qkqpX6nNnlzKBBmWItUDGn1v/5WUlTPzhjp
vd/E4WQdOG5AOkYY9gRYclObp/uLuDZT46UAR6c4J4xiSD508Xt+A/vmKutkdbZGv+NGy31aNyXs
sZbMQBHSxtrt0Pb8Z4+F0ViqW2qDXH+xdTx7YTdWiYX8txKHDziiUzEZlSjew2I24T0/D9I2txFX
srCbvf559ih1Hbz8wbckJT5oY0KwRxntc6w6lJyMmvbMSdqrMNx4cQAk6QKi5RxgTRU/6rc1iTRU
PmYKrz7XVB+5ON4YLwFrsrP2208t3jV2lGhj3Gbkc4buZpovk6/2lIQPmlQuPjasTuz186KHO6HB
jdH+v64XS9CNN3DhnMeLAna2+DRIzg9x3ENiDeL4M71AP+7vqe03E52SwKwiW0aUanXPOSXGtvkc
TD4vt/SKVmNoPIKZq16R21p+Qg6mng9ZOjbR4cMDU2wHReYZf9ezvf5umRVCOYGp6gM/VB6QuuRG
ijR6veyUvlLX2cMoguD7g26uPSTACYdQqeQB4e/i3/+2WawFUe5yCGe/yGbnLR6W8FMhGQ5yffHw
uc1TFOXvD3jjQwJOktVyReDzulZPVfS+JZ0qGJDFfw6tBE0TNMG/BEEXn+8PtT0IPBvglHxIsH5n
Xac0i0DRFiuf/Va2o09qkqJCmMd7Tgm3VpB3iX5h1Ey3UFupa6FCSjP7ehDNXy0jbr1QMbKz3CeB
16OQvUMEu7GA2EeiIaZyEtipq+ewW8wWGYlC9pXMMfFkrXqiVszskmbaM865sYAMhcyN0FMXjMLr
zYEVz1DGbS37WjgGRyTN9QddSz6MiIJ+cNqAKqkZcleuJqTlWRYVCF77xtjpj+nozM8AIHs6Dzfm
gsYfeCsXMcygdXV3LNqW8nSj+K0FWyLNuonO0in37m+5dye0K0CHyQh0FwFYLn6Kh9dLNlpxKNlW
IPsDNUPNCyoN8lwJWoGIYDnJP6TJhtLeQUp+nZuodk5Q/9swBGqpJOdhbmQ1PaiBM32drWle/lHH
IrOOhWz1xgF70NH2G7WQs4NsQpl+SoOm+WkFsdk9lXU82F8AzCoZbbGYSqVmRFFymqNB+qA9PI8u
1Qth0wybjuVcMyc61NmyoagVX89j60Jug65/WsWClago3+4v6I3TJZodOcLkhUBhq80xNTmXSCIr
flbK9G0rBqRZl9467QWguGmPTZao5k4ouN0qvIkUloGQhAfdukpqd8iXTVOBb4yUqmfVjuExLXq7
s1XEL7/eKaDZtFGzjKJdV13NLFWVoUgRafAdsxx+ZEY7nNi42luxAAbNU2N+0/H1flRmWd+hsm5v
EPIjiKQk2uhQcI9c79E+0KAMRexRRDSqz1kzK1/7FMLuOIP83f98N5aSoagDA6TS/rSmM/LgdFJb
MlSgZeOzxlZ5itXeerw/yvbJJiIQvEkCTpLLtW6V1aFZjQ285oOWNl5hjMYpnwr7eVKb8I80NrN/
HbzjT/cH3U4NRW5U1eCw0vlJK8P1KqK0nDVloWo+VRjnYDZp/NV2IuPDAbVgQvGVkISnjL52SJur
RJ9LrKN8TB3jzzjzctTt0Xw2a2uP+7vdFsAukE65JAmq+fP1hPLJciqJIqjvyNGPZnG6R7mv5tMY
tXv1vBu3JGp0NIBQn0KukAvzeqjIBJXVa83wYa+nEp7GNPglxzRB+OlR0fF79GJ9rOg+wlRJeTKj
ZWm92qxLX3Zquzmq8VTN3+J4clAqHXRR4Zp0OXkIrSF+qec0nL25kep/8XwO41cLnkj4oCKxkR/N
Qo4jWpRsDJ+VPo8dF85KHdD+lLXzXqgjFuz6hHPA6cNDI449ANh0PUv02YtgtEvNb9r4v7KrtYOl
949VQAOQGrf/zEP0OKcNnmbSTgh7Y2sKUj6pLCGJIIRdD2xm7TICFau+5pTm50WXpH8yo1F2DsA7
D281PyrtPAJosjDOGq4bUGRpFrsxfFqi7AOguXHJbLP3wqTrXhWrbX0ZFd/zbPTlYZrH6gXbgdgr
zW7PJ267c4VtMW86QSXlSEXcD78FsSRxfYwMge1b2E64oJXSoZnqEsh7SY8fPfWi808cRh5AobZ1
PVRnlmEeUEvzdcmOjxrmFpQSqCfcH+XGhKAUkzMCYGHYsebezktaVZKdGYREAMe5EYfnQV1wxI7Y
O/eH2j5DlqjiE7gKXG5Tj0bcLXX6qjV8JbQkbw777ouppMMhbGxQQMWO6AiclDnxJi2rdto5tvuU
sankcXGzW4FlrxdzzOQqllXGTuLY8RYcJEh21Ni7P8Obi4mfAY231O3Qqr4exRoyHGvawfDjperP
Iaa9nyMSsRNm9Hu5wPbEMyFLEMGFVQPMseuh6kaasFSVDX+Gkol2KG/EmxPn7beIbeulmpb/mzVJ
/1cA0ha6YWg6ewqmtyYrDHrZNdRGN++FHuvRwN4x/IpOhz8mKRqe0VoMv5m5sYeY3Tj/PLmI9bFB
YWJvvErKRkeqIlBNH0GfwXoIlkGy3LQ2HbojrSSxDqUTjV/LNm5ygtcpG86y08b1s9koOE7VELKK
nYzv1voTMPOKkcELcOh6/fV0tlAAbUxfD9sZnD3LqVXOf1ZtfdRL03DbQPnROuFJKbMPC/3ClacN
CtqIAgwFM/966AXLk1E41PiEzvZhiOUARnrYnOOm63dmeesbC90V3lCWny6A66FaCieAlJHlD8Wk
unCaME3pTDRK0kB/u392tjQtpoVwDRuKCAS0ZzVWN+LJXoejxX7qBsmjM278lWQ1Ko25lC+vo9LO
s2stfebPYxpPHl22QXrqyq5/a5PcnM5aqkZ7SIkY9PrhESk9gRcoAhDimkc1FGHX1mVk+6Pc6Jdy
yIfnCTbZn/fnfmMUchwEHNFDFRZRqy9qxmFFD0nv+NbYT3BOirb8PhjmvHMB3/iaoo+BRiiybD7W
inZklpHVL1Ju86LkKbSjeX4bDWU8KZGp78xIBByrdeMaFEtGjIyQ8uqdtBJ9sfpBtv3M7oYvgxEF
n6DXUfO0MtmV9aD/+uEVRMgGOjDtI1Ay9NXNW0hlrYJp2b5pBZlbdRmNena3Z4h+awHfi3lA6eJd
Xi1gP7Ra6Nip46d50R8Du+8PSmnlCPLKe/ZWN7bEe8capCAhLbbWXDWM0AqtOnP8dqpnb+yq6oDi
3Z7MwK1RhNsCPD5WDS2s6/MdNc009aA/vtHhfdIhruclwDwPH/441DuQuxYcWeoQq7tyUqKCymUa
vvAqGueiHHtX1oK95pYbc4FMxS5gv3F/rEMzEz1hZDaQhKpGLTv0sZU+ptyQe5jYJorhnL6L/FI2
JjhbG6TayahYOZa6L3pu94s3c2ktX5S0LcDFukmysZLC+8yjX7tSDnWryvT2mh3M7myy9fYVFXN1
esM0E8YCwECTHQjOcd8WMhNS4hpcc3/HMqIrbo2HreNh9+Tw57QvpIcsAKx6tu2xhAUhWwV1ldgw
8i8NQiYvHXdLjOGu2cmu04/IcKGuMGc/Shw7m+fSQlLBVcIwe1um2MArSBq6KnGpQwU4L9UIzHyq
mgAijRZKMQoL+Hk6bqoayc8xxV/0LU6Mrnxo1FI1jjrKRuOnCU0ry5UVkOK/x0aOFzSrlNn8JOmx
Yvmxk5X1Y4yRQkAbyoiyVKHODqW7pV1mFzeMoXIlJErTxgvhC+o/lA4vnl8f3HiERjQcUiKliEgn
xCotGrQGJjb5ma+qeXfqWpot8hDW9AdHsSAwv8P4XK1bFa+BQANNktn2e8IMz9Ty0OtyxOrvj7K5
UcUotA/RhyfCoHXA10qSotJ4Zft22ScvJqZIbj6E+qdMm6ZjMGbtX/fH2xwnoexvUOcFvmER14+F
o9dOyb9V/KSPy1OtIowbNbrx4VmJrkZCWdANAHRzdQEZtIbIyFuofhNajVdaSXWi7036ZFST9Gio
9Z5Ww3YVyVSFJgQcbIWnXZzu3/O3RJZ6s2k1H5cn/QWXPSdyIxjhX8NAk0JX7rGNvr+OYgZXLyGg
G9RooZ0g6L5rCGxuna5KtYFAsclzyzOsqv6lj3NUnc2CS/5cG9JknLB2mMwdQOddVHA1NM0/8GZh
TwsAf/UoQvQTzneO4+ft1M+XanKyn6lVpH811piGJytV+++YGlEvzNIpnNCRdNBw6Z2g/1V1eSs9
OhkGVa5mZpLjsSdtKH0afI8vkWm36pm0tFm8ONYtWjXrqav+1qw8RK6uT2bjUKVNHx9LMKXG62Oj
7P5wAtP8L1AH6xstrNrgxjM6iK4MSfCfoaVAfLq/8O+v8Wr60BWpq9EVQtK31ltWJGXuTaRHfHQD
KremqucnzmjobjI7xg9tmL8W9uDNqPf/bMqh/VtvzGrvtVh/fAETEjmCKkEnJ3683m5NBNcKeQfH
l5I0Po9dozRUp9UwPcxdmu6ArZuXySbeAh0UIvSi33r1uYNR64q2aR3fCWEZjqRmLj2y380p191C
qs9Fob6GNk/N/XXeXBQ2cAhcIPBQkntzM8fGymUjjZOXMS77v0apzFzUjNWv90fZhF5iFHomFKhH
XORreNeoF2y90iJ5aQcpPVu5In8upiU9AXHt5VebO4LEnYGACoAMgNPWd4QztjkyawAvmYObhDn9
PaWhdQhoye/6Idq5H7YTo8tVgFu8ICqiC6vRwqiYyv/D3Jds141j2f5KrZgzHvumVmUO2Nxe0lVj
S9aES5ZlkCBBAAQJEvj6t68zKzMsxwuXa/Rm4VBD8ZIAztlnN0QIch4XLQogCJg09yK49tj8y5GE
gD/AzwZAjpsCquR//zaydYVLHjIsznTlGPLIkW10D9OYv35SP74PuAuYKAKcABqJrvH7qzgA67g/
SJxRY90XqDuaPack2/71Vf7kY7t0TDg8MMcGXP0OeJRNwpNuaTp8bF1ASsEz8ZxayHlzqobGLf/6
aj9s4hia4AzEHSXwCMZE4/t7iup2idmCc9eNiM0jBme1TDqvo9BHh2q+BQ3zZ76Lf3KDOKNA1YYt
zeVsfHfJGXtFbLupO4PmLvZ1NGH0ZSanx+qaav3pr+/vT55Zdpme4CC+KBG/kcf/cCw2yUpClwiY
RnFFrjKYUz/QkPHq16+C4auP8/fi4vL+UwRG0jiTk7Cz9SxocsxxKrhz8J88qz+7l8v4Fb6VWFbA
pL9/Vg2h3gDjAnb257TeQJ8Sv5Amos+/ei/whglBk7oYkQMKfncVJxMdoVGNT0yE4BLDEC8nWv4s
CPPHLR1XifBQIBaDneX7FWsT1/pcDcOZ94HdMqi6qsx0dgPDqWkfOv6aS/iHHyfJ4p/RYH585YOL
HwE2JHQkF0HH9x9jvXgCpOOGnbmX6OXOH1lMr6GN8dfziFZyeDC+mD/Hoo7oLxu9f0tkCOCigqkh
EK7Ln/aHt1GJXnl0UfzcN/GSFlxkCKJDyO6vLzFMzzEUQtGCJwgDo++v07emTmxK+LnW8GsBxZ4V
EYP5WdbHyS9vihfLBZxfOLng2/q+Cgwo46BtT/w8CDtvgI7EZ04n/pOK70ec9OLsAIkUrG5QV4Bn
8/0dtYoGs+P0/Kxpt+ziLuw2TeLUW/RibeUvIi4ZAy8V+HharAieqnS6hNcD9ryfbM8/nqFQ7WOp
Y659mWC8f3sM/FmBUyb8LBC1s13kEOdsaYYqcMa69DrM0X55OcK7C48QaDSk2u/xfUbCaBUjFWc5
al6CfHg7IPvif3FT6GlxXl8cQX6Yww5+H/Ypm8UZihhS2CCjxZDVkJT6taiYddXur2/qT5YgVILg
FaN/AMfxfbOCnsKOZkzEGSslKHA6BVWL6fYm60FyTC2QBfBUyctfX/TH7RP2ESh/0COBfAEQ7/tX
CNt2DZPFizlR7WdFDTPMqPBRWqY/eWJ/8oYA2QKCDREXEpre0y080IbXyLjyzKfB/drGA79jXTx8
VAj4q3zR/jI1FUoxSJxwlILQBN+8d2VJ6o9LFCypOIOuHhwultqbflnT0o1/hkX+MBrAlbCtAI7E
7oWC9V0dPo4SvE+COwMKE1SK9FIXaEOgTpJ+Bx+Ttmfuh9hAuJ3pZtrjreVPf/0M/+TFAZgMkReo
aNhA38N6avaltpaqM7Y4HlTYrke/CrxlZoeMe0LuYW3g3A3cjfhP+vlv8uXvmq4LdQYDUpwdlwrw
vYN607QUnKA5OvcSORoJzqdIwEQV5geCHOD/Kdt9JkCMOjUwOB+/imS1ydZdGFX3Q2IhO8s7Htv4
qxcrLo9IaM/Mdlp9qS6aHnfY//UH9f4lhDQArwKe0YVfcemdvn/Z5wXSA229/qyTQZXadgfi1Och
JI+YHf8qTnS5GAg4AHEubdoPPqu+x2cvsXQ4N1x5SHztNTJY3V/tXnAVWDdjk7pQmdAqvbsl1Qt/
YsM0npFeGBdR5GRbvGofokzwAkyJ6SdHzvuX/XI5MPbQYKOxwIzu8gn/4awWIZibaWrUuRVOsp1C
HDF9pr0KiipdLOnab5VZ0mocY1L4RjY/2UXe71a4PPRsqJFQHeEYf296o7X0OqvEdG50XQNuheBh
rF29+evX5MerYB1/c3rArogt+d3eESvY/waWzGe41KRXEmIxtluZXH5WIH8bi/xx9fiQuiMgApkX
l5Fq/L5MiFXvDNk8L2fgNkjR8QO6pluVWfcAv1k7bPrU0k9h5EjvthlhOGFLyJdgHwtmwASvpNSd
lQS04EPi2wvSPlAduHYLXRtdi1QvsJgxGm4zkFhmlOZzF6d2S2oWf+4Slz20NUCDnI0NRdJySrIn
Ay9YyHxc50MQq5j+Yk2EmwVqgLYXhK1L7uC7aUrQQeq3ymE988x59nXYbBtO45+s8B/kSperpNgF
YSGAS2GZf/+CBpL4KWuFAWSqPa8a12gKcwnSmymtM8D1KVtXwFXOOmVw6yUrGc59gNW/pRFJ1QY5
1xSGLCNQvnyFt41TYtAULL/YGV2yF/AmY9lisAsQ5V2zJ2S6AI2z4qyzFLU285Jrh80Y3H97j//P
6/qf5I2jCQDZflB//y/8+5ULA+VDM737599vxNtwP41vb9PVi/ivy4/+61u//8G/X7XAvRT/Or3/
ru9+CL//n9cvX6aX7/5RDVM7mdv5bTR3b2rup28XwF96+c7/6Rf/4+3bb3kw4u1vv73yGVsXfhuB
ava3f35p/+Vvv6H2+cOSvvz+f37x+oXh555f2OcWhdA/fte/fuDtRU1/+y0Ifgd2meKwho0pUkwu
2Y3L2+Urvv/7JUIZrCqgDJCzX7aXgUNu+LffnPR3WOKCLPftG8BcvgA3is/fvualvwMQA68GyB96
apgJ/Pbft/7dQ/r3Q/uPAY7MvB0m9bffYF9xWQr/3hcu7TIGW6AtfzPJCyBP+P4lnoRxZidE1Td2
9ZSVyDwY2kPmM5n3vmoxevIaqJFJ7mGb/apGb32UU83wykLSC9Vs2S7J8mWFNyVe63Qg8pAx14Wg
85Li/gZPnrBFZBcjrIHRFuvcwokTzj+2iBBTfdmRbN0jGyf2nv0MpqhnFjnTuPGo57hF2hr31tbA
YPaZM3Qa4bzIYrgirROMZSg7O1dsXp5CgbJrY53ZpAD4eyYtpLOwAC1Gn3qjzodpDeISsgt3PPo9
i8NSeIuCRxrDNEDeIl4MVoR56zgOq1wZk7SaOZ9j2PwAz97GMCzNPSz1Z9g1tDlHhXLVTrp5sI6n
j03kqvsVORkFFBXrk8QReTDZkOIPU/P9qKzYtDX/hCzwKWfz8KVP4N7oG285Lvhw8wlBVeXsJPIF
3TgUtpFr9zXiXnetXMZtBG3ulQvFE6ZmA57GDI4CY6LwIGWvumYNd4Ne5qNS3VBCW/bJTC3k1sJN
jwNTydlnbl3Ba/3zEPdzWbty3g1rEkEPHDxmidVHGHzpQxO6w1dYIE6HWgr4mY+IFxHZEpRwaoeL
eoiispHJ9BSxtMbw20Q5HGLhkVv04SSAtEcLD6cbzAY7fygQ0SPhbO6kNOg+rDFM3DddovCg8hFx
E+Oto6zNPi1N2qlj1in8SD4M1I9grz7Dcj/LcfNjCMXVFAx0LiAI1DdUtxjnUXKEq76/7MaOyf46
Mmh3pVuTClQ9gUjeuIPHHp+7MIfeoAOfBA6FFt7w0o8/+DB3ztU6PXRxLPKUujp309EpVic0TZ6M
tqKsa6BqlZB+a9jUUwIVRB4OoXaqdNQpJCWt38eQC2bzlaKOLtHALLc2HIYEM9ZUBvcNzsw0n6NZ
f9JjDYlBIKa2PljaBPRKEaQZwSm07ZITouU+N27jhnsHBObuEAEIEfkSjM+qxyvDMblJNsTA0Hnb
k9QXu5pZsevT4da3o8zHRkxvNpqifQe8/GMXWpVTYbzzEAV1PpthB9QPA/1s8NiRpU5a+O6YqDLi
wSDLfmnNZiawmshtsA7qVcGm+OJ91yiKIXK99ZaE2sLRiZVgIJqxKw2MZLN9isbNP0Pcnk556/lw
YfBjewo1uQt8cS1n229DOr0FCkI5UDOC3OcyeHTw6/iTSq3kR6E6SNUc2BwfHIOA9M9EUhj7zX0o
ljIxIQIy1g694bFPYjWWbdI7a15PsOl71X3XZYU74+Di3OkKoNmRz3PUMkMRDhhxQzwePhsaNeBl
muS15f6+00qcsEF5Sc6sukQPwL08g9RetmqPdPvoMVzZIcR9Dpulm93PsFMI4jlf9Ng6WJfB+gV7
gUjy0SZ9WqY4OeCd22MatIGFcsuAyPmwzXUQjKYObdYi0XGtYW7bLEMzfta9hqVgHWA0UmldU7/M
HPju53BmjniJE6POdo7UDUXxihhVLeYwJ+jET9PgebdYvGsVQf5/BQh83qLYotuB9PaTCTFp307x
gpB3rdzSDciXkPYZTLtAF1EydPdQDjL4qC/2g3H7Gwjekc4VCLX1O89uzNy/DSIxRxzwzsaHY/Ex
pVNwnFgTHkLZOq8pxmnYOAlvcxXF0gWPeTZyM3o2DDaJVNEmyea3jsDH0uta8yyn4VHBj2PTssQc
eskxzlVZcvTQlxnYq5dZF8HMIYi+LKvTXumpT3O7wL8er0b4COLTlA+mtYe4bcZqYXod4QGPOikP
Qt2doMC2ZVTPatcP7lvW8uYO+219ylKL0Kx69XhODEz6QFKItknM4C3B+JRPIrbPdCIc5t2JfYYV
Ezp+imD3E7Kn+z1qpO42HcPhAOXMDQSZX1fJuilP0jo9xGnNT2yS9rCsM5wI6si/62w6P8mYL1vs
tOm+7TQ5pFrUH4K1J1WEbVDmEi7KUDmo5QYteDxWYvFMAF5C9NLpKPsUmCGrMr9dzgg1obcmlNsw
BSMi8WSwW/t22CEOwzkJp+ty0QwZvCZifIi6cBX+kiQGZ346ti10y8miHoaaQbIcyEyFVWijr2mz
3kVwt9gDVdXbkdanBhLZGcqnfOJ8x4X/IjzwiWJ1RukXw3bCbJgc3Ht/HKp6oLdslUeSgtmdqHVj
M7Mc/TawGyrQ2MF1ZUfHWW4igyB5mJFMhdtGm8nnBBmZzYjsCnPnG+zxpovLMZRz0bjJPvSsqvD5
hx+zcMGvAs0IjnJhtm3ahFytdepucOpjt2j6+oA54lSQ0CGfQ8SRHKy1/jYyXYd4uYRfeb23S5Dj
XcClBe6ZkXklmiy36WL3Y9s8jMpchpA+/BbIzgi+PMD1xkffAvNnUxCkJdbB/JVrfgs+MuJd3Dmf
gmeFZA5Cm4PiIu8gV87RDsEcpXkkcin17N60o3dIfNh1TnG6CdqWXFG4haJcp3dNIk8ZXQ4NWiY4
jIAuEcz8o79EO7hhFpGC/iCPJD3ESXekMjP7tRM+wBk1mK3P7QfaCjTp3LANPJ/PwKFxL+sm4/Bi
j0yMk3ccP8WBYvibdFxGk4HngjVRU7Vx02FfCt27pquzhy6TUWF1a556R5KPqRxap7hERtiNJwjG
BoOmUPyINRkDpEu1U7O3rXZknyPfqy9GFfcvyJu/ASYnKiQurqANjUGZajUWE7xmcDrTsXn1F9Lv
5eRxd7rykBSXy3kWfq6Dvi8auD9uWnDAsFl37hHIC3tMl9Rg4G9hYTJahuxDmUCwuMUKgi2oYcE+
NeiTHDqzG2XnRqHKEPPBz7j9BKcgdxONJutLhBkmmxD9260zYHfJlbdYLw8n8DG3MKdbX5AQkzJE
svgOCkkLewiJnIpBktx2bXBFggsbQJNYZhXSGOlQtVqRs+tP041Vfgw37Ta4mceINqBDGY/ki5Fd
nDdCU/j4hPjfYZ/wvQo8e86oCa8FuFSl7pBWBft+WWgCS611xkNHT4UJzYCuTyHSpZqW1r0RZHKv
EMEb5D0Srcsl1PNH1Oj9LeRJt6PwnZuOuLYwAd5di2p/q31hjpGOxisoDe5aZ/0k4Y12m6IEL0Le
3aAEXE/hLNO+CEgXlWs/oWcX7J4oihcaYrIipeNHN17HErkeJ9+1zXYNG1YpHrrlsCQEqmMYQAfJ
cL0oeGwQLOiCIwLIbQN8+rV9IzEkFonXHJpEk6pJWkj5nD268+UlSpGZHqkuqxbXTvuVgzlY+zg4
82Vdhgc8Vv0Jk211ckj2Co8judFSwPJFRY+ILxthY5kG+2UGDd+Jh3vPxYuamMQ0VSfUeKE186Vw
wK1scxu2rMKqbU5phPOk0JGgu37VwXmUvb1fIiBpQRMEpfHTq94z0TaKV7IHIWvKo9aYB4ZR9KNX
i3q7xAmD66knSi3abLOCO1Jl2sHhmk1f4Bp12/JVPDG3wyyZuc/BBM5zvLjstq4dUXlsJa8Z9bMT
ByD+FDXTtiEctR8kPE8IM3MLGFen4LwN9y7sy5+mdv7irO6+T2lTZCM1n1yo4ahe2h1iF8LPcKTi
hwgUyLtp9sZqGGvyWUww2OBBBKuBJgw/ZN2o0tyrE4pKpY7uhwVLjMQguMyu7QFZri2S0XQ2f42M
YzaRw/S281y1daYEZ5qvnG3sy+TZ+O1808tlyEkM082ct9KpgrB/MBH+7BTO5veuXvZ9O/tbV4Te
K3RZugAj3/kU9uvwrDrZVBzGsVW3zvRGCzcrlB8yUG6N+wm5Q/7GjZGf5KfDow5Wb7sGWqPs51sO
55Bct8RUtI/H/RxmcyESvy/a2sKNMrH20LvImbDKa7dSt2sLYpSfYEfKxvp4mRttBcLibjPkMqVj
Ohd+PzL4P3PXnruYm9wAAD84rdN9sHBEKVoSR1ss1LtGdOpg3EjlRtS3jXGDEhnBXrlSzvMFEUXH
FYV8ybWtNKLr927SVXSm4qkdXe92GvlD4DJ5XANyRVi85F0M14EUveYO84nuhjsBXOpHsRYOeLov
0cWgLE3nT5g0NGfmkfgorOffeypoTiGOjqLDpK4E+3qseG0+1BxOTku/7ChvgjuKEmlDHDfLKdI/
yngYRY707KHJSQTnATPU5kFr2oQVnBuVzmGvHMLHAw2fwUHzhQ68q1DatmfOZHOHNh3dZZ1k6jru
5CvtVri4Iph9zqO0IUfJnew01I57aKVSOVoYuN3bED2HcQR2kNCeW21ANoiW9jR78g64nl9Mi4fe
h0SAARwWXXeyJ1cp5TYnaLJwPnpNAe0bz2GVl+3g2YZPYxlJ2fqT2tBORHfDpf5pF1CCQl+8ukmN
FSq9EtTPIJc14LS8xvLcLwvOVF9guh2M6iMFIRkWWgR96LSAxWYF35k+bHEQQSZXRGv4Brf4J+o2
/gfbjHMOSwOYAnlm/YznFR2c6Vuj3D4pNP1PeJ33NSct3Ob7ZkNZGG8drYXE7cdsHwraVwxAAWLA
MkNWtIM1Lfsxc+Fx4SqeX8IXq6xeg0PY0QhlNElzKJZPRKfpto7qK6CCd4gqJLAsc9rruUk/wG6g
hLVVthdZehUYPRerTE2xdB0+qSG7zWqILL1Z15WV7QtwEoZTv5+2senCo6eb3TxQm1Np91B9PGvE
t9JcTkrBwC/76PStX1gPigmDMvZYZ7VA2qlNoUB5bfyB7Jpomq9SlcSQCYJ+hwH0UrQwvSpXZreO
yY5iHsW9E9P2s76czlOwVrMjuntFzAlzaXGqPafbkDBhDzLpHgAcqY9qhrvLjHOghLNo8AX9wQtE
3tfcG17B3R1ellWNp950oGYFMEzbgXB0sR0fotxxIMQNfDj8J0JUDkjUj407tltwo+IX6sXR07qE
7hZG/CfYva4FNpmwz+EqTlDbB+NumbS3QxP+HCCjLp/D6SkO1y94RWosi4DfCPgZbhHk6J7agZ/A
3icVDzjdRFMffg3rEERkgDp5RnVazBnmRdyQMbdzrXLSdutucoJXzTBLylOm2tKXboTkd80+rLqb
sG8345kC/t+jZUN4IzzNSjHTMRcC3mmhR9IDwr9t5WSGF1nUTxuIk7zC5a5TRiHQcBsamovMkx+k
BjTigJec98Nib8Eb6GHn5KMDdr/aNWk2wK/JhrtYD6WgjroXxn6htY/RlknDXA3ueDU4DGdlKlm+
ggFVjU605pjRqC135VimRq9H32bulkh7DZ+Z02KSR5RHKMpDpq4FF2w/9WN46tOAFxw2GUueTHXy
PLRogBGz93U1OMv7NJGl0vFwmugqqqTOkhPHzRWpMJXbRB/7ppb5PFqoT5mlIINnCQ7dgG1BUl9f
+slbr6Fp6XcR91gpmX2awf/eBGZOTq0FUaHgfvjmkNopXOaEt/0sES4Gwn4JB212xRsVlwHa3wNw
W/++HVy+Act9AqRw6esC6EGLOUVPKIUzbmWbhuirsccn6DMqWG3eSoHIcj66fg40nO0gqJZ7yQZn
702ZV4yt/xUIVIoWgt4rH259/YWy6Uq/zhNw5W51N3ol0M2vPjx0j4MO4h3zk2nne9RF4Y9sAJZh
+OXTBEiL7xZL3EY4AxU7LKifrrMU05HcKOrnLAbcsV8ANJYYqaBjWiZZYP1EhVqH+daJO77pWTYA
rhszwKO9KsHhR3VUL1ld2sAkpVarLpKo/4ADmheOY2w11FOShzWMETNIgIuxcZ5x4jkYacOCLIXz
yp5gnL5hFNK9ge1Fk9KjR1axHXkD17Y6Qe2I/QG9/ZTS0oTLUKVd2u7oCmQJNszeNpBqLTtfeNVU
S1WxSH3gBDYOBMgi4EX/mfTj557HNz6rx5LZaPk4TZm6vFtq70PBugUIDlLs6JZdHL5BGNoVE2+6
ahnjboMx3gTEB/kfY7zIQxDhJjD26EoYQlIGT0sK6JXorSLrsrdkNYWeDCDEsHlZMYMLDmjap/ro
m4asuZaw6d92Mev0yZ/i9V42QxRturmb7bkmgOJzRmt3KBPtE8Q7gphpblRg6akNXHy0cR24puio
VDWAM4zLP8okoHkHU2hoHjHDGp5WBXlFPrlrsOYiZunTYjE5LgRQ3MfeW8RDq/HC5XIQzrqf/RqL
B9bYfM7hwIymMG08d1W5CpTGadk7BI1luhi9SZjAnqfcHm3KYui9cBXx3pwJeN1tEi+Lc6Aj9x2c
etBa2hyXn/zbSbvouKkMoAzxwKMWV8Ey+v5BejJD35hNXnMUJgp0FXljx0vsmp49ODT2dbkQ04+H
cMFiyhGixtYTi905yK1T+zcTTcxXDVFtD/TLlUO5qgnwZwts+QzoP9slqjW7eCAPzM50o6HDWGt2
Vc/Jh96rYU7VA4EjSz/eDSQ6yND7XCPcC0/TmyrNOmTarMkXPXn2I96E5QMAXLqN3dX4qOp68wjt
XY+Ad2AdSKlaN2q1flj5HYtyMaTiKqPKBfGbt3a41OWpnEqn1/TjWstxuvXVPOB9GNdkh2RY6hdu
rYe7FggSrYgeenY/jIs4ukCEik4Bt1QjYY8dvKoXkIbEfAVfWcwlGg+RxJ4sVAPNcO9bp8LZyT+u
Wj/2nD0wmdQvY9qFd3PrRHfCM0PhN+a0+qgRY6QifpoQ6o4iPLpfCaxLCHbJBruSz7ZyFsOZTY3Y
d5mTAO8EZv7RqjrZI10u2kjajk++bczXoB7kNvFbmG4GAjLIiNdPPZ1MRaa1yQNNvD0QgGi/eDX9
CuWkYwqIC9IUQwOM/K/SdRTwE10X78sKZS/2ECsi88Jiw/wda3WPYOkQcMEumMOGbPHSZ/Rj26qM
5e2EoKM9HD29MUCmpxyD4+rTqK2gq6hlEbZyRAfhY/KDHjnmQHGH0Mefm+uMVlmLHSEfVrDsNx30
ajTnMwZtiE6NxhWgWtfiWDWVgWPjaspJGmvljjRsUKiLSLIsp1QuL5gF1SyHzwXbTEgvLlpb28rO
9nFt+BnY9IEYFwa8TZDkCUj/O88CqmUuTfcDZkro2QcBWNG4BwwpWiRVtinKzmhYoIOII8iOgGNH
2O5yf+lsMZP0KtMuvcbAI1/Qr3wi44gYzygsEObGtv4Skk3Xq3jn8tW5GSH8LwVQyULT1MUggWIn
KWJPy30tBExchWL+cXCteLasSZ6IrpOT9MK28mywPDcybQ4rMFIOjBCwLAy0AfMyyzdkztJdKldy
mJuAzZtFTKPA82mVzWcfx71oSOcge0sERTeG8H1IGtenBaxzvDyquzt4Mj9bUnv3mAycmOftL9KP
eROtzfLVQn639UbU5W7dd7AGFWAh+nFdwONcJQVD8lSBA1Tc6AhLN7epE+YCUNUm0VMAQD40LUB8
YD6PVmWRyOGROBUr6ttPsVRvigNk7scpPolAdOBGoHJGmUKAGPr8alrt9FmL9GZa0HFB4zNtUKJn
e+qu6yFtG9HnhPm3yHu/hkrN2Y4TMuJ0ey07tRtFnB29GCFNOJCovMlSTa5CjAeKRcFtDjL/0ct7
Av0bZBWY+0yQnjk4ox+cpL7GuAOnIrrpW5ngrXSBAt4FIYXNSLvRNjq0mOeNMAqGnroZPkkIO4E+
Jy+RAFAdhhgzNRkld55p4h1ggOa2TyivMh3623j1Ad82+KOzjFfGz7rPwtK9yvTLIGB8BAn57kIp
R+DwilOa3DLhrq/Yb9mjhiIGq1HWm9iFvZajopIkU8oKBxBBOQYdYCSolpfdLMboHrq90MvdmtG9
v3jBDiyNpYSTgv8AWPZtickHFrmYf2HdnSJm1l1CFigFUzvlGcuu4xrqQSLwDPP2UizAnnHc64al
e7li2DQih6i8+KPmtWYm53Dvv569aCw9T7Dj6silakLsz1jQqXPfp1zea93dtQxVbM1DvUkx3ISf
W+chtdq3ewJDDqjkGd8je+VxoAEEuCYV8Dxe2BWspNEF1uO290P1mYwTmtaZXCeXD3X0xqRCB0dL
lwWmbFHOCeY8jeDT7nQ9o36j/GPTMVV0qUfRJi8vC/VskToo3UvT0DSPsYUch2BgV2QCMygk8euQ
RJjSQAP+MKQ4C4JOX8WQB1fWY3YfkHqDGwQeHdNvWNn14HYAjwdTxeviPCfh4OQCm9YB6QkQWc6W
DaXsmuZBhzjFjt2i9XhtFOokkkeqjo8McH/9PI66jqqph9r1iChZA49WL8S5G6iiXhaybkE0O7qL
QO+RCZS7MlziQ1wzv/2AyUdDiy5DJ7zrzMKnEi1hIz/XoJocxzquwQ6ZfSX+wav6JarG/5OA8R1p
4y8JHf8fUjWg1vgrqsap/Wy+Y2p8+/5/MDX86HeworD4oSWGtgT/+d9Mjez3SwTQxSYMnEPY3F/Y
GP9kaoDeAQMDaKJcaPgvKWL/4ml42e9QC4MiGUWgXFy++is0jQuR6N8cDVjhQmsAsQYsFaE+gEfy
hUT2ByacMmiKmtF2+aoByFzyKhBMMDjtOYFE9j4Z4/X8h8/lnzyRP/JCLqSgP14QzOoLbwrEuwz8
kPC9a0CkhqiLdYOp5Ap/cTi+OyW67c8aoOVP+G+QzH1/LZDR4L4GRilYi6D7IbDi+5tDxE5P04sE
xQrjE6/qRVw37j2Y+U5g4J0t9TAUDViJoFiBLuJS25QpQFuEQ8OAPrYaoHHbTF3rFbVHMQKKJ1DQ
E3A8vgQqXAvOHEtQv8J6DShHIK7BWkfeoLOQtlQ86u7nKY0c8N/WALXlHPfBKVvbXu6bPlsw4fDE
nFXcYR5/Xb1xWDcRB5i+xWwSIprcd4GF74ZWRWQzwAm/L2E3WU8lRsUGM1mWsvC6TmamzjyOW7+a
HGG6KyrI+jqLVh1H+LkkLwyyqfAqtSQ5k6itr4RJ2tceZiNtMUQeW/II24BZS6B8NozRtRA1AWLI
up7f9NStrzhmEkGWQ5kOALmZJnyWZVyPUcByTCJ5isMCQ6DCUXAwK73G+b/snceS5MiWnt+Fewwh
HGoLIHSkjpQbtxSV0Fo4gKfnF33vHfbM0Iw2WxqX3VbdlRkBuJ/zSye5XlVOywfD4/0dx5NRvFda
MljQ61qZgYTCFrfRrBMTCMAhl9I4eUk7NwtTZu31eiCglB2uctPp7SXSMylWi6OWcvsZU0CZZ00w
pB7uvYghuFZvbZKp9saOCfW+4DNflBNUtW1PoKCtPukvrprzfgkb06JEIHSRo/v+xlO2WoetDwhD
wpYzaxUw/yI1GIAtu5jyrU2u990qjlmpJY17NwytU/YPqcbQXtCpaetjzPotKeEOSiGWBs4jsd31
3h1ag9bNdMiwlt6tozvqj5K2t/I1zvwM8nLBkIL7a9VU/1lcUyB83jxvWeCjKiLIgGqI5a3CvBR9
14Z2k9QFqb2gJOR5XZfN9tG1xr68L1NN3KFk0PotoPdURtAj3SucEw9RO/WwgA3edwa9TKdf3UpH
H41NSnUC8HFh5dE6OGhCwSYWjBWGK+Otcsvue82aft0MYFLTbtUbK34Zu7LuWJs6UweNx8YzxncQ
EmkcTqYsq0Djs64js8oAmlvXA8cdsWFTElSpgXlZiz1/J3073VuqJ6ZJb6FZg2teLIlUyCnACzM+
sMpJR+tHGbZqjrgZ7Rq8CVQJDG9ui1NK5ACqoEZfqEOmvSeZnzILBHMv2/b6RwuUYoHJW2HeOlqu
Z3HAtOrg+/dsaYIZ5Lm+zxbG7SCNXaf5o9eFyIGTxiU+9Q7DDjyE0X3140iMAR1N8yEdGqEfGy2d
ZMO8QyjCeuxaFIPjpu9yBGsBaot1nLZyHjSn3Nb2bDvhkJO3ssMQ7+Kol0lj7PpeJwGLqoSKuo1k
afbm0juC9KOGtkuJLCIOEjMhTWpstIr4e7vt820JUxyqLrOrvUd0mr6NB5orgiZVvo4hZcj9+9xv
/H7fjKW65EZsxjfAtihv7dYcjad4Fjy+G6x3Inupazk70A1zMyfQuIhhsve5wnOjocgypuHG8ajc
Yp1eNZi5PrNJshEm9IbupLoTWlmiNecqAx0/aKZXtLtOyeSHfAyW32S1SxbuIm/TkCqU+BYstLCi
GV7lKTXAX7e202gKbS59h/k6e3OgVmXj4ilHe4pMLoQyygF45ieeSuUyg9mJeFb4xNQcGEPBXBaI
2eewfjddr6FMs2tgURGt+IjkH2UCUh1Vmjcv9UdSTYtpvmP3jtnaAwKlE+JDo5IW4M4MhKGbtbOp
SfEf1U/cVlVPmcYkpKz7r6nFMAlCDLiuCcWum1Ao9/zfl7L+PzofXS/f//kvveh/kbLefBafKv27
lBWrDv/4Dymr/W/YhK5JF9dYLmpSUMX+Q8pqmf+GevRquqS5AbXq1Zb7Lykrw5NDrvZfqY+UGPwV
A/PvUlb338iFuU4Z/Ef4dLCc/etH++eI8g+B8f9ZymrCEPyHSYIoULxFLhZkDDIkCv/1c/x9TCqp
0cxWkwJhf/agUKVP7NMZzEvfylyyT1S6UuxaNluOJ7rtXHj2IUEreZ/6oxNVnlmeerMrLg731nYm
0hFwTV+jinXz3IPkB7bDARSvPaieQCh4ZDqqDw2qyAjRe1ip9gSwebKd0vxj+st7OXXEuMvHAQsg
P1wD2z55kaMQp+hz8yIGfeEnmalcacWR2mQIGnSzSt1ZSMkjrFKUgvoocGMOs0DLG38LenjSQdAC
x9B+NdN/HWsIG4SwuBMAiBg/gln1HFFC28ya0xwbpcYgydJ6s/odwrDeI5Wgk5e2/VwWK8gJbNmP
ZjbD+jj8/S1HUplvfau+HYQmtivS/dkpdnFTRcm87hvZ7odsiPxuoc7FycNRRxIwKYjFNkmImlV4
JK4yOFMQk+PcCHhaqW16tCyiJHHIKFJIIBADklJUQYZDLqLYaT4knqWgJOA/yCzzj973ybsecxvq
g73sF9vQOBxY/8a2sA5cDF4wSz+cfW/jqhicv8zZd6skf6y65CRqxOfEZJ5y38MFPPZJCE3YIDHV
v61BJNFg/ySNc0x07aEpLwhAIhu3ej7e+ENNKI5Sn52tRi4HET96RnfFJY7N8FrlR7n4eZT1OROF
ZXOPqfqgBuONJ4rcMm86mf7wWJnVuSFKG8zONHfF6Nyv1fIHkX8WWX118Kd54j6bv0B+93iw28iV
+VGNyRoilvkhE/4bw+Hd6vAsATmCcnFiZ6kmw3JRv9ifyzAT1aEkCdYq0QX1+mptazFm+7koIs21
0RRmM/DrhIIcCLXL7jIA1IAKWyrN+/VsVq7YVUqlW2XJx84ptn0FpJIhYpMyzfd609/2Kh2Rv7Tf
cjS+q1pE47IcrHw8Zq5TIdJl4u4M8ibk0JQoFbL7Mc//9Kn9YHTrr6kkxSvAlpvaSP+Iq/QIM7G+
LhC4DUGQVZ8+e2J4zrP+FrT0SWj8CSYCCKnFiEyTkjBGccgnzP1re0ycius+XYFkY9I8RPclpult
8gFOwjkz7jrSOCu/uyCfiiyCJQ2tQLCdUCQlh594GELT1Xjpnae0m6t7eteywLKqmnt0NPZZbH7n
iWUeiaXmepp9KLsaNIEI+2Ob25/QKZsOCL4bDRRYBx9ZLOGsxMvbV1qZRBMyQ4PF2EsSjTrf+HEW
+2jKeIeeiYljRRU10cWJxNvEawxF6qQMsWV5qLqd5WphuRJMw0pFUPKHYfHMKIrM+KIHxLcITSyC
KIpXq38iejvqSiPAOE/oKj87r3yYt59K7HoUIm7zOnnOT1IUDQ0Vk6vzhxzWKcDbWLdg6Wq3+VBQ
+j6vZ1VrBizHajYBouksRudf07CQQ+Uny6PH4LYcp45mCT6mJbW/7WwSfroVV9w+R2cH63aAFdeT
Dz2rHMqNvMXNqwfd6UV154Ijte91A2K0p+VS4iToWqOsgx7Og3DFhWC4cBwsmZ9WSGMn6JUZmxF2
eBMGakqQQjtDbH11DVFyup+kQFMa9WFDMgotNG3RHBB0XPWRaznZISwlZI03ZB4Gn1ZYrwUVrCbK
Br3pdgTyO98xNUVp2EGrY5fMponTOVtb4DGni1v/isEJZwOd3vahE1vZBPtJ99BmGLUi267cNzaL
L+rAhhYiiaBusHSQSQsb9Gra7kb2nbdLChG/QyEHcil44T2qtYwEUNARU3UjIcaYusCfh/ytWO3i
s1+N2yor7oSXaTc48K1LLZlomhqdcCCc5ckyGmTswh3e686DjpHyBcwyQ00x/vhCNPuhuQpXh4lX
Z8C3YQNn+fO+MrsjLLF/hHFdVB8Oc35CP30j0ikALgxLpwnptISG7PdTBj+ST3zw9b2yeqB8f5db
fO+agQxLEjtHD+aeSZp6wiFk5ahcrbyZ/DmL8ma4pGmap8Ek33srRSLRuGc18S/G/g99ZHuX7Rym
IIF3cPcKlUYLpoIQJx260M23I5rK1oLTLDQ1bCBh5FFLikh2ameNk/3hetB15mylAYP6sF15iw60
0L04SR1207TCSBwxVkQqbyWACK+kiQrGYWv2mngLHPAkdZpTGhRnl3hJyjNV2xYyeC1w4vmhYJM/
CNp3yg56IhWzRD0uJyTTcse3uYO9aIJm6f/Iovj18gxtZ2ek1HgtDbRbXuwtuLSwd91NV8DBsw9v
mpl3b1XFxpNkGqhy2aIi+IWiOYt42Emnj3JK7b3k3RL0lqOtPpV9cz9UdmhZOLwRVC4ovFnWqsK5
2ub9F3JGz02zPjpFjemiGaaow0IT6s4Ukvi0K5p17+rdr74M9y7NA3cVf/F1rdz1RudtjFk7T/Z4
63ZDdkXM8WyMTp1efDF/SnUnc8wOdoZ5U5XGNkmpoV/PnVNGYzXBOkMRpoQX/dT28CKyLEW+xeE/
kLS30UqTcrEZJXhSVZtmaZ8Hdz7ShbXeSq3cO0hhz46FLi0170mrToLKL5GFzezAdp7vKBO4rMln
NQ2bMh1B5NXBJQsiWlDkQqUc5Zy9Y3VHFOmFWo2CXLajD3WfnTyynjYEQPGzpI9E33Ieg79cqVG9
3PdeHYfplTeg6fTXtdZNIbQvYs33pFajLTI2CpFVUy/h4LeIxVsegHEZ8x0C9pfGbLdLHUexbhC8
Xb7Hsrtp6mTfSl4Q3Q0WrfqTTXGoynJDXUDBGLPiiMxfLUoTHZt3UVZ3edHzGuox/iN7rg6WTWBo
i3IJMbVK/K8hdyOR3iNcT+AYmhZJ1UKIksdh7F/6uTmvs85888yKs5G6sxvUa2v1e31xipex0bkF
77Bp+rtyqA+t1PamqQWz5oeAgqHtOq96+0ngybefJ1z951pO+p+0rE9mboail8A1oFHS38FdPpdG
KTdx5pq7iqz8l0b5r4bSiyfeSS+IXW45+Peb2kZIUji/lI9t9IGRpvWxHJhkjnNVziEOh8c06VGA
9naCTqp51cgzD21pUCmpqp1dC8kMXUVxx1Ho0SKo5zLotdsys/iVP5wYfvfUpw9lam8yCKigBwi/
UrzxvWrqV9tDTZXpcHaD2PGouUGcoLZI5XiaBq4Mvf6cRXNqBu/Wzw3t0KZNF8xZt89JaF7DmFCA
JKAJq9igSkAN0a9vKp0qbtqPpgABiVsjpgFy2owuQcpc5JN+KwatCgFivb00W/mcKbn30z1YwNta
Og90Ws4ReTLvfou3o41GM9lP9TJsSPl4cNn2sWLonAxo9QggTYIhH5HBQcbgB0GDhaVCZDw/f1He
zi0Q9C72CYNPbf0KHJXdc13RkMEeL9bvxqvhWHjpprM1TxnKo3ndXpUlESF9+U2PJhT9i7h0HVeM
0diIAJf5fTX79Rc+N0pHFaCuS25QCvSbbrz3B/W84o5GlHDE7nKgWrINMrMLO4OosDaNsiU+W4W7
nRpn21UqstthY4tiCLXS1R5W4FSopWRC+7NeSnokeHpP7aB65CjdCJhW0PtlvGoQIp0r91Y5HboB
lsnTiqB0/bM3J+eMiHq4tVtMsa9jOX83fXabVIg87S/qj66Xy1s7G3gPvQ1NhpvM43pStAxeKPrU
9qtjI1kRxYEk4r0z1CcjW2/Q3Rmc/orfAzQ3HaE3bf2JuNi7UrXbWVbRClMTzCyuYLRtt2887CI9
+10YZyhCbfe+8bQdqtvIXwaEYMRosz0kYY9RARfgvscShfJGhSgGYX1tKg/jiZ5Pw5ufLX1kmSsR
Z+lDfvG5ZKGhd50pD5YanxkEj2Nd1lvZC/R77XJMwZF147X1RnxMiW3eVb34pn/yiNh4L6vyy6/c
ZDMWEj91uhnsB66Vi81/1IlR0WBvDkHXCTTz9oRGQ47HZh5fc0sLweJu18bIQrszflWX/olnHYNX
9jL643lMdCQkRvom+hkOFdNW7O8XvhZH7ocCpLVGI7hNO3YCOMcVgzT3qw6VZRoh+rx8UxTVa0vI
50tGceuZCPS9KF0YrGLcAtLcrSk3cuoi2WwydsLYUq9OY31UhUCS5ae3xaB9tmu66aryOWlR82Ql
6sfU+BkHPyys1j32011rLqF0uz3yKj3UtTZSjbj33KR7akW1zboCnNpkOm3c5qFova1aQSytVP3G
a8evKM2aIwIcHo96G+g+J5Y/Thuaej91CbNaLtaPTByi8RBPkKdf7rV8rradjehIotmr6ikg2qNE
Fj+VJ2PumRLFJ7GDnCPouY6I5J+81YK+rC+s94Yor96rGWxhO4zjFvlgHvX51agQP6qx2YJiPqos
hmt3N3jXNjVYKcl5ewweT45s3ojoCQujYFRiR6qKsPVOfiG23VBAsJ6rvnxwfbt9lLYbpdO07wSN
wdOKJ+jr6rFL1es4SvemA0wNyGDIPvKcJglhSHS21NY9xs40sinc46ZMvuMkJSjBTIvkT4xq6CYT
mSSHsq6MA0+UVm+GbOQLvpq9klpZh2SS/mZJPfPSG2Zzrxurfs5znr1WtiIs9HR8LSswblt4qNxd
/A7dwvIs1/UGA1UbicZ1wt7GA8Y8n7BR8wCnMDqRg2lpt64jApVG3wKNfkmRYL3UdVQteWn41xa5
ed/i09rBpn5oZlI9GxqaU8uLzS94kPa1J3Nzl3TltPVjN91VsvECmLz+QLt9fc8KazwQs6n2Ujo2
YPPVW4c62tomiWc9W0jD8BckepsHWryYj/YqkfQy/bLmaABNF8lVdmwq10cTVYk88GOTY/4fNr4c
tykoRV6fuVpyVDrZWkTqCnP0OYrbpEmMu8qR6lhWXlpudZUvP9D4btgt7XzgBEKX1yfLYapj7bgO
FbvHIMIaKRKAQWpuF90fUVe682vur+UB++r81pNegpNlqrkA+DEfnXlWv5J5Kkp9291V1iT3OvJq
PB3l8pPbPkuvXiK0QdvZhD3GBD90M7agmt+sPkMYJRujbtYdTZBzSOKDt9N4Hj7jsXd2Pl6rLw7y
45QXyaZdJ32Pw2YgtRPR+R/SWJq3YcLGFpq5Y12UMyzhPFbibFmz3gS1FHI/eXW6x5lkRnTc8Q51
JUfmZOXhij6CO6y8eNyHJdKcTG7pprRvkABVIc3cTTgalMNtJhdXZ3DFFxuOEsd6AoSReZiv9q1j
Du7XbJbZRS9zPi8oqQyhYaNtG1OXl0kl9YkaY+uM0CmPyG885Vqat8Hq6NdYKMH/Run18OCKRv+I
7WR8h07UOVPhyR5cvJtp4Kmy+IpTDL3UX0PGmEy3e5fKyTygAWvf4hatAyos7B+Kq6YlSFtLIeqT
Q35o7bQ7wTTg5dVqPIaMR29DrpZDNlr2SUvxANCl7Tsa4ldTHvGp0OrtDS19o9A1jOtXqyz7Ux00
GpeMxDyXphUCzPVg+86DYfMMVJ3/OI/1p4mcou3kUeVdvEsMBG2kkyKqHKD9UPjKAff10o8gALVb
e15YlPZCknPOMSL/MvXOVoLBF4fhzkvVFLHIT+Q1KzPq/nICu+z15AwPrs3uUcmtP+DDF6zTOyIE
XCvKyEB/rPG47nQ+leXaxNnwDuxgPGNqL/KRZYdQALmDoMu2ndcYEcx10Qeeqz69oX6dJt+41/RZ
MAdUBAyrG0ShVWBSZRblvp89GOvq3mjCfaxFuS296mGZ+2k3WOsw7uu2Jee9U6N7M0PflVF3tUzH
VfORIzRh/1ZkHpVp1ovQIhvMDchWSU+tTtDUZsg5Usk4QWgyiy9bYqq7JhvMN7Fd+XOw4No8MyEb
m2rRQFtLy6xyNJBDezQadEJjPcid05FREFqozX4QCYJ5rq4T843OOrrkqntQOqO2abJLMYzgBE+a
EkqJWgFyUlY5eiiVUK9HKUVTIcbj7lnrW/hUl//vUcZdtkk1tzivrpj2mRkfBkII8abpqBTNxttY
xmReLLFeR4/Vmw5KGHDzFplaxwGggusVLxXOStFvRxL6z9jekZCvk+FvLcWGyLu1GoAqw3AAlNmk
V897NeqbKR71XedO45fRjlDiim04uzrlhxb1kzNttcTaja0616OpHkkAYrsfkdB+u7SZBXbBHMLC
nGO3JzshuZoh2gPrVfuHEsFku3p9hr5siruwSO3kZi6T+bQ6PXCJaSYTalokv0cHP7/t2Q3DTxl3
DwX50R8xO5gftCMEEDuk4G0jBMAyOLEzUgruTDd+EWP7nNN5H9pIrgyqr0N8oBgo1zq0ahZ64A7B
x5upoDa6FGXQ02Du1k6qd1ox63NhgbQh5j2anLWsNukHEcTJHinru1Nm98Y8XCZp/HKMhIqPkrGU
PVy7RdHVMFjUoDVCRa3evwGB8UcW+TZIo9hAh6rQzDKepZoQsNoJNWwpNiObXRDxKSGjz637btbi
CSTJ2BE8IAK/sO7VTJAXfq1dabthn9faPlX2S98WSUR12/AAznSfIkBIwVYz/WKtBvJ8O/9CJXky
iqvsXbNFeybPvX3QoPg5grV0sy58kVdiczvxJnlYIgwXvC5Z1DYxpfkhlzrBjYmsQK2T+5x2zsbr
tRBv32UBnw8Qmd7NPZOD7ZffhTBvdVE3RPxVYzR6dShsiqgbW6+/bZ6VhlM5sijS0KGMNwleDa+0
IuWqp8IRA0R11TzCmXobU8znNjdfq9X67gfnc8ieUcWiVqw36TpZu8J9rQsYiHFGW5gPJT64HE2D
YX+uvsOHmLrPSvdvlhlxhAYA0C2YpYW5Bq1uAKZk6DIHFdVgYzYpjBMoHxT2fr46UTKxtTkRJOxL
Oehb9uaXeXG510tBfga+XV9VyGJxhwO4ike3rSSwaXdR43gnfSS/LNBntVq7VGdfSAtT36RL8Sfp
Jxwbg/uIiDrbkz7unsEb9jUmspvcYMgjn2draZW8RxKTkVDR/bEwPu/Xuq7uAYgf56u4wpnYlaWy
nxzbPi4N4Habuv5mQPPZp2oPpyPexnpiK2heCifZshe1EXLCPyrN1K4gHiLiZsrwL2cV2Uo49HCz
SqfcWY72DnJwGiuwasNTL545hqs7z3t96h/apf5pxjENVww1W1WXvz3BTuArv3NlvHrtmEU1HC1P
PAFOKRqVXeclVKT47bNKQc31uH2I9SY/Aj+vN1oq222p4n4rqIENXccdcTVb53qZP5yiOPixwScH
GhaoEuMdkHTQl/pROumw62Yhwh7u/YY61OxADkJYi751A1Pa9Q3BLBahAk609t4O4wghCFjWZlC8
ejITrGAF8kp9flvsPI6qyT/jBjBvtF5H2a956mEeDS0caKFjH122RBSIDZsBrQHjkPMbrh537npu
2uJBNqm3mWPz4potnswsMz9GO1F7XenOrVXFcRr4/pLdORndChMx1rh1CCGZhx+v6+3DivvpaVmn
/J2LfD7VdfKF2j59F2vs3cpe7quRxyXWHNYTLEiUN8ch4usjW5Fsc0kao5diFSti0jks3gmvX86O
n2tbC1+hKOqzHKvduGJT9fzPuQWwA/bQgKQgxnxruRls42rN/UPnN0F5+VsCD1NDD4XTnO9XUBxO
NNTAZq1vkmS0b0yH97SZjU0v8h8zS7bVwm/NmBe4Sm7RoTy36H0PBT5jYQBUYwTfKE3jSyIQXGOP
k9Yzdqs5GMmNAo8efrO+fVtzPzn7LmaT2KVUAJ/jwIQRWPGa7SjFC9DNH8lxOfSGDarNEZ2w4abG
On3YrdZtJtmrQFbe86rwarkpicjZ0cjcfVbkO8yyRLf2uAj6faLKwM5le061uL1VukEOmR9D5pgc
1b4u1whKYwmSKq5JL/A51DJ+SbCrujmTXnIwe69gah3tvYFZUtjlXjRFTjWpRnJ/QzUBKpDLgrdd
s+ZfWCx+3fXOMSuMOeI6ISRvPgDTOBZY6MuOUV/pT2mWPs+dZoVNlRwEnr5llidZGTd25+wySKwA
1u+UCnXkYsS2ml5dRvCa28G2migTrCIu7EaWWyCOun8qDEK7zNV+7deBJ0cpL/Bm2zhCh1w0vwwn
CtDCVmvfJex2NLlS3KDCR/CCsCNsiNgNPJu5zXqps/de/bY9ZIfGo48yI2NKSe0/Q+x8dFTKdq7Y
16VlQGBVAL40NT3XtlWSVcMLa8a31rRe6jT9rPXuXSfmJywJKR3Rbqn4tp0KvtaWgiFMl2KbxZ4X
+WyYvqGROTdqgWQ8Y2xA6Ffz19q98TC1mH9KPocsVVsZj6h4yNvT9dMQi3LfDJwOqwfUkNc6CwRC
dboVMblslYNjI1txfuRZQFoRZiId5R1r/205l0ZU2AZMVzofZ8sSu6QU3rObgy+TI5BEGsFEd1T6
fo+wHRPG6SvFOWlJHuKeSKI2Maqob9YPO6sfsuys8nlTEq8RrYVggSnqS8uncF5zgwPccC7kzob5
knHlrXqHUAaRGh80z5096b+O/p1Nnfoa4A+3tpvzl9/rDjVjlIr6CKK9h86Ow9y17rIGHEg15Qu5
r1Yg/JWJe3rSmDX2q15z4IyfHc9Xhl1avVgAsllLUQohjA8k/+9XFN/8sR2YKqRGImDIudpnznHd
eEQkhPKHl3Xtsud2jVFYKevXWbdVz28cYOZF25XEb2aXbVXhwSya8cNaQjbOs3Fs4/VRMoIIPYF3
hiKJy9/YQR2ZUgTs6Kva2SNjK1fNXcsh7zbVjvIUlH8U1mOGCqtMnmJVnqy2ZP3EvhG5ebnPKovI
Tu5qRFDFNxcKUjVfNNtKw9iYgq73NRUPvontkZwihoOyuuPVugrX1kd2odBxIOVkvYpo6Ej7roti
CkxXXUCAgbtG0pMSyGDjh8F/T0L4TdWw22du8RP36gYH+6vwsYMulk8OyT2MUIiIbJMbHMh1b0Xx
0p4rhsLytVDjwZAQKTSosL+P6UtpFFuL9EMEhIZ89PLmm2qgxx7DLo1u+kE4A+BjeiLLO8qM+C1H
dBo2RvNb1sgRFi3eDVwhGGXTK1W2APrbMQ6XKb0pE+OL9MT6xhw7GRi9OOnxOEaFhZaBhgC/UsuH
o5fda7oO005pgH8uoFDEzLgfFu0dRdmmSlogOltF6EAwTeAp7t38KOjty+TtgNXKXxJux/mSiDjy
dPVUG2jyzeEXrBM+U8f20+NaV16WfoxTdb+wrKoOgLqZNjkBIsHotSc0uyezGe+r9f0aZdFguNQb
IyDg6gHYbmclYjdKXEQoYwjCCLH07pAvtmymC6dzT6hKQQTBwJlkLX1UYgAZJo/imYl/8IbbvuFq
RtyGXIHOw+TQZMZ2rq1vreXcx01wU036ueOMJy0fOO1hMnvmTCQdVTzeWYRdTdZLOdJPCPHni6fK
rY8DDqEkuY4CQsmQO5sNUI+8ihvR0940OpEClqxT7yrUP8vOsEgkM/ozgWdbbllyUUayo0yTfKy9
TtMwym/mUG83LMn3QlPfQJSMXteQLS2jKG7a2L30YPl5LYvdKOwtGXEhHOKj2bevydIiQiRlAysD
HWYtphAj+bViTtkYi+7sUDGFYKcrnQ1xOHMQD/GBYMmba24CEbAo9fL4VdemY24ArZQPjJtqm8ES
z1lB0Gb2aXekPwjtMpT9RifOo5FQu0Sd6dQHoYqENjBPYycOWOOGaEVqjaV3AGanddjsyqju9SS0
p5TmJZQAswi8ft0Zsj+WGcqq1QlkUX7ahXid3OUOzK2IZrB9pzpNHXJoJLCr3SYEvpE8AP+zzBtX
x3KUZs3yx5SsTnIRvwR1hMXKB2U3j7qfP6320a9IvC+u3t/pVkGacLB3bFRNv5n9dNhkZALNVo1/
sLs6FDX2aI8ne+F+3FRtfmsVNGb1jKcckAmAK3CKiMXRXnC6jvQb0A7wjWVwl3b5k0+aiNerfTp6
8OSlf5OtXntu9TG7RZK03tV4qmdzZdSRP39T1f1TuvZ3db3xnzMXEarR/3HFSS3fJAISwdzfhWqN
PxFrWPFoyNrFq5tLhzyoasx/KrcrXttZAaSmWJOIfWrQ4CLMGMyNKqB6N/+Xn+QaGP2/hf6o+a7K
O/+ahK/rPoWTV0nd35wFacqgXQ5GRUqD3X/6heSbNsAECeQoq/yxpUjhB9jeuxRj3T95eMO2EJc9
QvnVyf/89cP8f1/K/yB282/fy3/VXdZd/f1d/0fhJf/FP4SXmnFNCnWQjdOwTrykbf27NUUzkFDq
JkXXfIMmbhaBM+Rf3pSrXvOfXhYdWwXf7D+Fl6b+b66ro4HAWkH5iIFt5b+huxR/uU/+9gy5pu/g
4SBCFHCWx+k/9/x6q4+mf4k/OzQ6K66o3CxvG3GtLaHKsG0PwKqZSDnBStFEw0yJHyL1mYJVzWSw
y+wi3RFtUYGyjFZcjQs4CE5Iec5N3UGjo3fWeLWnl91vOWOFY8UA3h4umbI0nyACQh+EPJAlNlOd
UlqVOwpMub3fvtJVRLmFiKRBlkcXtTRuM2FkNfgjOkiTjrPRu6B7x9nGOpjoQ3WDRsIcpu2IUGd8
Iq14LO5pEx7tN0vYeGibmtPnnkA5oGx0r7r/mZZIc47CTtwlLKpxdjZ+Odcu01yc/y/2zmQ5biXL
tr+SlnPI0DocZlWT6BkM9qREcQIjdSX0fY+vf8sp3bpkiEU+DWqWo6pMJgWic/g5Z++1U7B4ga7v
A8A8SqrS6tV6BOL3ww81JTWxzb6+cazaK6+J1dPbi1Jk6VcNYot74g4mYyM9w/WNMlUEj3E2dBWW
MhP7ZCZyGAQuiUvspGeffYuPF3zFELsC9djk1Ybp6wSaoZN5v8lNUxYXbg8qAllgGbsbz54SbdfW
mZVeFbGV1xCcKySwYd065TZy8Ak3hIl6y9auWmyRQSd6DN2JFrLKO8l9I5PpzPLBViyHth5/4Nhp
um920CX5eYk2zDg1oia4xW0CDy2Rlv/N0K0m3lpjVA53NIvAv5JfHk9Nso50OSsWSmjZe2qnVH6n
JxrG956ySVy4ZeA1p3QoLEGFUWC+DBkUWPuMLclVP6Sl3NiyHp8yM8uCdZv7iHpi5MHXWuGwlbYN
3JsLLW1NKuo5h0ZQBuGoNFMC4khUGWyxZjaqD04e5Tdz1gTWqh6D/rblVUPeDzuE3QIBcpeu+bw0
2qJhyCKT0cLLH5PMGxSF+aM32QwtE2wXN5FFZUTlljv6MoF3clG7g1R82Q6XRbx20YqUFXNHOjVL
0LY19VdVFfk2j8DXsh1MvX1rVlPNljgymUbS/ZvP2lxSDc86L/NiGjXDWYdR7iXncWeUyQbrznRX
dnp5FrrIjPeZU45QZCIZBRd49zGxBBKD0gKbpPGQyq5CG8hw74eOR9fa6o3NC6NXmiXOUpsMkNXU
6ul1BsFQgufRHGeLe5w7rQf2hO0JutEmSslsXDH+Ta9Td3BnpGCaZ4JVqbViI1AxoMxhUgCIt03I
TNVxbaWUem3NPMrhK4upqXQpuUqcSbvOL42vUJhKpEJp4dkzOj+/sk6a2nWzlWMmPbcNvsZIflzX
xf5aH3q8QGmchuy/RriVJwM9nBqJ4jzcMYIKM2ZbZnIVhgXNSDmP0Gorrkm/sDv6uosQEStuA39U
NMEs1Q6piahrISXobrZVEdJxIw9C/CXA5/HcjCX7r6pwjVuW2+CGD7UL7U52SK1M3x/sW1xY+rCN
Oib255Gmd7Rr/QSd0IwS1lyCh9NRg2gYJu571L8GJ1AmEc+jlsjVTKX6yFUehsuxEPZV3LY63ovB
1LQbr2IEzIlr6y7P5aMxVEV5Yg+AjLjgGZPnWNqJu4xqQonWQYRmbtNDMXVpLJCxuYhLAPZISUGO
1LtoxDC9idyWusVsqxQKCMMz3VzNmTTLBzMr8lMI8rZ1aZbk42BVmkAw2GOL2LKC3fk4145zlfUu
K7k5CqQzxVwO1KgoSH+4jW3uelb58gtEZpRi0ogoJKLKdoxD0uY58JbBMIJt15ne/YST45Zsa65W
PGjleCB3ZZ7Xwu17nOk93t0N+veBBz7DlrmM+jigxeaJbgrPh760TUiMmjvRMyyF+bkrXfeR+NOk
+9LQ32o3FpemXPljmCQ3jj96aI403Yp20FoM58QexdhvnIBZ3TnxaPoNZXfFYDqPRQwMucUsEEnX
fMLGhDDJSyDYruFpJNaFnoUD904rm0LZtrNwZU8wHliWwFWu9A5UCQzWRDGqppCEK3qbNLLqZW8k
oEzoeHiS/q4eJtV0GcYotsl9QzXa0XGY0Tbxfs6Ti3rVhBhN2VyHHbt7mboBkvZkjqJ2OSdM5g6g
UrT6SQaBH1gY82p8kIyv6gF3n5MF5V9mO6Ibn0BY2d8YWut3jaRjAIDK6WN/XHpa5rOw9LQ1XaIx
u4lez5AiWnSTqtVXA52pEAtWjiGHL18C1LmPs+6yd6Q7bdmU8n1c2XXfYd2iI4XOhp1J3E9L00rM
60zIrl2W5jAn65G+gbEKiKCcz+MmRMVpx5EBwc21u2BbYIjqliCMzCtbRnj/FkkGZRvwlTYbWwcB
d7JIaag4TJll2G3nIJDJfQK/zcQPHsQgPpeIuSiFFiHoLUAHXpyF7fcooFty2iQ6mbWg18oxzTe+
o8n2UWLoHlG58YblK6OPbJkvELGZ+ec4jUe6qtksRWij97SS8iSNDUtPqZqmwR/XDM3C6Swffddf
O2GY9ad20zVy32jYGLe2mUXcOPzsuj0t3WzsxrXNV67xlywQ0l7THTbpMxS6UeK6izy9Q0noWsaI
nYwWK9C7ydRGHGZJl4IA59ENWJvMyXPDszSzNPFQtc7UnPWGXnYXA0wTgQiGLnv9BbtkCVDCkKap
OgaaOA21mGg32SZFvvKqwQWuJ+pi7i/BimjTbeXXev+1LRId1YxWE36IRGScopPJDCqXD1qU1fW1
47sUXRTfgfWjqBGOnKbNoOVr26lT/ysuwaJaZ6F0bw3T8M64cFCZZiz0T6XbKbXIXI1x/zA4TYpo
OvSDSXVChL2P2A3QSQ2xN0LGbbOnCqIPfOsCZPJhFLzGJ74eDxEkbmEPl0lW0stCEgvUDJ1HHp5O
gWVnewITh3yH7nxu7zOedJ5CfI71lxH20U0Naf0rJAHDvBOZEafLXE61vS1xSUY72JlMioYx7zFS
CzPVV2aPRvmEiUik3aZpWgzXg1c4GWTRrIpQ7tiwUhd9Gxr8UW01XNMe8X+FNPyn9Pm3ISh+37Oc
dXUEGbN5Vfyo3/lZ/AjrE3UKUXg01nCIgYD723XmiE9MhE2c9Zag0NEFaTR/u84M/ZOFkRzPPlmR
BOh5eMr/dp1R/TiEzpnKdmY7JIj9UfVzHItmYmBjKaGIsglvwdZL2faygJ7jKs2TBFVcnrjGXqvc
8U5UUHNX1ALZcm6HbsMeDkdJpbQZbTHHj4M+uD+qCkXQiyv3RltBdQ3+qcN4wT3HIEeCs1KwAAr2
139K7k2NJt2IpbgImp0DoX3lalG3cwFWIf+3w/YqkYH/rWJn/UHeymsPvzRtBDkqvkzdCHJAbbyB
L68CPnJc0tZcwGMLP0tYT0xtxu/xKDfYLKwPDqZoBy/Pk4MB8efGET5gk4V1dDDCSYTD1qlcMR+e
MKJ2jxbg7O37F/Ptg6jEKU5Lt+TRQUJQB9BNtJIyMTJOEPb0rG+WdfP+UdTT8epUlG+SO+WpU4EW
cfT0lE3fIseDdZqAp3a0Gc9DUN3CFfweGPPXZC5PZJ9dAqVcv39cm5fj+MD4+hn/erZObqupfv6i
71Mo8E7Q0oZPMdYDkK/4sm+SQVZffDhX7cbHRonkutAfLaXvG7XCo1lMwbKo+oJY947W3Mp3qgjs
YzXIu2nSPCZdmTd+iay+nOknaQz6oCZo8yKrzB6ZLY3GpWxG67ZtJP9aHUZsVHu0GjW+b/+kIlbv
fBoJsjkxETuyETIbMP9FDd9n0UNt8k48aoKZD7TdOUsPX/1nkDOfqdfAGFh1h1bLaDvXWDuxCiyx
yoa96yQcJlofXL3fLp7FxwM2hqG7JkMk1VR7efEABmlA4LsVGrbkTNP9bl1HkBDfP8pv7xT5wJ4j
TYsYKlAHx+9UG41NZrRGu6IzUK28Fmv0rLOBs8dexzwBU/L94x0lu5m2awleKstwCCBw2R69Piuh
ZSU+sLpdGa7kznW5xWSiwp9ZMpesksJZGROT8PcP+sZJCvy6rN6OpBf6WxS8F2I2Fkzt3KS7bGqQ
0W3YULNY3iXBAH+YUqxOUdL3crFtsWLTPnp9ijpgzSIoJGko/ElLGhX9OiAqcPP+OT3HwL56qz2h
42t2WINtPlriaO1ojRLSPwsXKRbx9FnEc8bWQZboLsgBkbdkBxzqvEdrShvEM1b0oxjJmK7p3oqp
dy6iBkXyz5v7nw0GGwzWro82GI/564im51/61V61P0mLMsNTvXDEktJ91V7V4Z+4kteP8B30dv+z
xzDdT8h0PMIVPanytQU/+rXFMOxPfDL4r03umVrZzT/qr75abAjHNXj7adSi9eT9NM2jZ9YUrVf0
XfQQyQGrpjsCqxxZml9ck8ufz+bLiYTaGvzzxP46CHmgktYYrWaFUXq5otlZ5qKaCR5oVYW7fGo9
xEaattdLIC3vH+n1d/XXkTyiai0WUElK5+sjBc7spd7kfTWmNCkXxuD11+0E0Hr1p4ehHa6iyAUt
c+7c0WFmLx9jUdG2rXpMJbmedbfFhMD9g+v2esulzobDUHwAZQP0xKv++mxMemy0jaz7OaSvRGaz
9SWQZBbT9sHNQl/6zB0qSSJoWn5wfm8d2LFgNFlSPYPHc5uEB5DhnX5vwThdWUYGPklDkksxTqdZ
JJm5KidClSctqi7ev7Kvtyw/T5kOPSQsijq0CUefiSIqNJM8mPvKDNDsjeg2/OUgmtnZ0LXQ9F1r
gYdcCUrlFNYKyu11Icuh/OAx+v2BNZHlqxqOh5ZP5NFfIaaoTOfSvO8UJZ3t521VakgoMBP88YE8
wYjM0Glbgt46Dh1F4hRObmjd47StNn7nEOiTTAHJfkHwwfadDfPxWwgIg0hs4uJcF6yYq8aGL/YV
udC0Qa/C83mygnQ52VCtVr4/8p5IAM4Y2IfEoC+UeDZ5l72/d70AAasOmRZ/1CRmC92uUsE17RCO
qxxDMSg5dGyLrhbWY0b/mZGw0dY5qnxEjSsBNKpYw2XHYdJPMwFWZh1hX9agjwukGjkGSOn3HuwE
0JZ8lf3G+MZEyUZ+2s90X20fXAMz8yRoF5od9Nkir/C1bzUBmvrUJzrjjOy4DvbzPI0bTKAS6kDV
lY9QsSz7rNE8P7+S1AxfLJHMBEsipS52WLs8Bj5xDBoqMaz+oqwE+TN2PUClmRHB8axLw74RfY6Y
xDTttlyXNBXbZUbfiYFRmhV/scuJnXWqx2l/4ttmfTv16EUXoqwxQKVJprm7Mgqak9IvQ305o7zH
2FQ7Jek4M1aGIAhs1Uf1mVz3zjj1t66ezNbpTMxHvMiSqH8ItTz8q4Z0LokOi8yEUYzBVuYRC64e
PHVIU67nHvjzed/Bs6SNXNNeIoQHzGKub3UtDlH7taYF6wwreEj4C1Q2S7tC4qgCMfH05MRzAvan
R5Nc+k6U1EO8zGAFeXgFcS+1IPqnsqz7ckGIVo7BUpsdjeyYsiyi2CIwzH4WZQxO1lzHes1cV3XN
cerdDExS2nGLDrzGFmt1SYspmTYnHH60qb3J9jlxwtKRuKN+zseyyZ1beZulbLZDvIFsRQ1wR27E
zV8ykVADNg0VlJq3CTNwKST6HtgsFmu3YzBHNhSpaid9KSRDu44Kvb1Nf47zLDXam5+nfDF7NkZ+
/c8BYP9zHOhAxWU4mFilVYMOJsVDqf0yHQ7XHVi8uMBdzz6KqWJBhF25si0OFS2yCD3liQfRGkxJ
W+nZeejpZNQQyCX0Lc71+scwFQNRPVYNETYUQXlSGJn8YtV9UDL6Eun3OC3M4Ec5Mto8h1MM97yu
sLtfmEGvXbQyjfztyKoXfp5kSP4M8DPd3Lo1wP1Lv3D6Kz4LTnDBYJIqyKhyeE4FuOVtX+vSGVA/
zmT5gREZiy+hSW9wG84ClFYLAE+g/fZqNIKEHjDMyQMDlje6nnvBWLRSoWa5IszCgVm2hpebWw31
ePkUhMmIrS2wxplRnTD4n9rYE0DiUK8E94OPEA3VLqqMu2loe+uWFrXvX0REkqTQPYHj3DO4daxb
crX08C+PKCzxrcHtgjSHJrFh0CrvMrPAF2h4dOVHXneUE3olgDn4bey1UAJQa1uYatvBl4uqqfv4
jv51jXMMqhnirMkqwAsuikJRLDSd+fRBawJ0G2EY2MvciMUlENEUyYbQME3kQ59eNY5IMGyguPaQ
yzAgg/PR2wiv40aUmH1L88AwEBdxadTplcF077KrcSUuxroJvFWbEs/Ix9HHGQza2PjRVVzQDYHg
oVzmTQ9f1sK9BsbOMESzyIY+PMtYWZrlZHRJtIXUxxc2QlaYbJl++FeBlY6fG+Iq9OWYq2oz0gof
JUsm+AzhKUaVR3xgf+sHrnNXaLg9IJRmqK1IOaqHTR+LSGxMzXdwp+YdGT8kVodnQeFGXwk1xlHB
7Hm8NOyQdHaPajNCMQWyEFVI0KM0zp3sggqDpd2A0fE5R5X5INsOfa2TaP5XMMHFN1rJ/e1IPmMM
3d6Mv4f2PBjw1qPmQWi6flZWeDdWRhsxney6Vkd4iFn7a8HtY1buxG5J9lejOQvXKLwHx2OkBPm5
zk9RvREwHuRD86UZIPVM0smeQnMoASzXefXUZoU2Yk2FjlOOeRFtQ2EODFsMzG2JZuvdRo6Z7Fex
NUdPjps5KECnFMNfZzHl1kZBw3fK0eK1VXRjMDB9CEfDvut0bfjGCoU3uOgiT674zBmwcdzaZKwL
AAU6kj4DSppD98cYjJIBHIehw15BulmVes3AgfkqmNep7fRrOOM5UGeGkozC2CvS7nDmNMEKRgzG
hpPGMpOBWGxhehhMekv4NANvYgZxIuvMyV7RfagMxMzJcK7PzYCtxRTT5YT450cXJe0B6jO+B+7A
sBJ8WDHjJp2ZnvHq+OcFpKpqBXAUgnruzSNUGpqH2UpKBj9MDkEfLIpYjt8sEvsAOPcjY+VxToJv
U+zm5qL1QmjDTMFYC02sFZAeJgB7KSYKTOjzUD7VdN/RXhk996Wtp+xRSFgsKzCUGiryKUdpzQgo
b5grY63AYVLimOF/XaPqlE2frJOs6A5h4vQCXnSTx5tK85N7Xpnc2A5+boZMNxqGhHXaDgnm+dK5
tpoIt/rzhvM/peu/Tefd0vXu5l+foxp1zL9OmvQx/6t52SN//t1fFaywPzlCGfAQ9FhKzUXR9RPN
pgnnE58Sm9KODu1Prc/fXXKShG1KS5JQVXVpIgP7p4J1IboRX0MTA/2+cCix/0Qh9HpbS5de0g9R
McN8vPhrjvbqGp3rIchh0ntJvzGjaTtJ/4N+5lE58NshjupXukuGZw0cYgztM7Mct0TGr0Xv3bxf
+6hy7kWZ/OswNP6okVXT9KiqbLWena6u+ys/HYBuZYeimFaYbz9rRfdBNfBcOh4fi86sghLTsKKN
8LoYYMJWV0CzfGSn5Awb7WnBApIY+qryp23F8kif9ZRIm60dJvsom85bJrlMx3bq6nrDxA5TfHD6
R/XJ8+mzhdUNmmgMGo4b70aM4xDQrE+ylnZdWim2iwC1dHcKSmhj1vIuSMfz96/4R4dU7YQXJZFt
BpPQ9QF5sx58QTd9TawuX9xumXfxUosxpY3e4f1Dqn/ytwv/4izVs/bikK1MhFNXnGWZxrgZQ1QB
ye79QxxNjZznK0n7w+TFoOITxw8SiRs9vrCWm+tDktLzh1zaOxrme0reM5HZZ70g2JlFHSTdJbKM
j47POvPbObrAGpF9mkK3jl/J2nY6M4EDuBL9Q2nXF3ObraYm3SFKPRChsCfwZR87HpPQdFdl8o6e
7AdtBNN660/AYMHsFta066o/8cVlhigM56nP/NWUBRsxx19RHR9KF6aJLu/ycl4VEbAC8BdWYO1t
w8RDbEZ7CSmqMwD/EzMaONwfXjwehUPqdfD+yKTQk5364BHacPn+PVPv2/FjwXsoTUfQizPso3e/
qstc2GHBLZvEWavykrVgbeOhswbvRmsItLads1xvnt4/7Fsrm1T9RSaWdB/UZPTlZcpI8SLjimK9
zIcnD7RDWfTrWoTX7x9GBdH/dnqY+tGSAvvgs3C0SBNuBqq/pZmU6LdFUl7msBXY/lhr/DcbPXb2
cW/jAgk2eqId1BJDkt3am7QDKoXDQLBlmSuXM7FfEZWHG1yxX8deCaZCwzFpTaxH07iVcbDRyIeC
hE9E5kwHYloNPHtE7Ox1A3MBnlMMAe+fm+m+9azRToGejvDV1I9ftzmUMiEi0SPfi8GTm12aY39K
1t6ZaHzk+mIFcB+UtwWyL2pPcDQFOOofuwZMEOJO9IRYTKOvIBgWuH/WJVEYkBfYIi+JEF+WJPrY
PioFbQpxNw1rt852udtv0tpihRS7eY6vp5rnkhyVOSFbJgEMbhAF66a70ezXozWv4BBtc/ZSVNxr
dSX1CJW9ycqK59Johie3GdYjskwEmhC3u9PQG86dqrrwswdGzuds1E/wqx6QkeCYDa9J2qVQwz7k
F2SAJT0pA0GGEa+HWMfoTIGFZbBWB0SodMlbfuhoaiHjOgdpumpF+rWa2tPMlX9RizDAHknbEktk
mft5NPca4S9MBYEemTSLSRzR60cTKhuW00uyH4m2COsLxzDPZDBtexFuKdhPiybduoF/M3vVo1Za
DAvr8dwkvz6xJW6a6NpN2ouowr9ZzsktuLUC0216GXv2zrODtQbAogvaCym1EyqyvyQKGj5GW/L9
IMb368g1v0Qxd1TIz7H6Ljh4qieMs+5SdPGalFDrLKnxWrB4qIWkED9Crq1ad9W1LqdyYyFvqR6k
wNCGYnlZWs5fY2Dv8gqxL5+9HYqYayPODrUP5H12b0i5OE0jDWiSdlD/FtqkLXDYCwzFe5fYiaZN
EfAHexpvxYJoim2n2bcR59EH4b6pyJj0I/o5851vOQRV8OBpxFRE/VkbUBfb6aH0xi2ocZASYldp
3pVadbQINpdhnck03JqQtKrYQdOCMbcLr4ccbrZVEitWD+PTlGmbWJJAShMHZDWfzaY7IS38Bojo
HaFNa5os8ClpjYOIzw5A2Ldl58Bs4r01mpOmEhiu4L4Qkqy1wyZPCDR2gvXg9qdW0S/JbVqVfnuS
9lQAZJAQGrWWrgDP2uEUi5eyqi8kNw5024oGONStjBRafifgIXSHdul6xrcmJ74H8eQiMgkLbey9
utUhzJ+IWjyR2metbwEdDGujgkwaEM5UBVv4HBs7GDd9CAi28XiO++6kHYJrNsf7ZJpX3uw/PwOt
4EtmBz+mZN4S8raGYLVyzeBGhCiDcdaqD6swb6UBxsqI944xrAMua61uTZAsQQZ8bYBT2FjMM56T
Pst2RCLdZeb4wQr11iKP2Ai6Mjh9AD9Hi+9cVzADWtODd4PkWZKFnY/bzjE/+Oyb6mNx/A1j6IKe
kh2s/AlQfvHNBdGfYvDyvNXgJT9C3uJaYJACZkmo9qoxkGdN2a6D8L6Yim5dafllkgf36puqO/6X
sOdJasbsWsj2izumBziLS1izq/eXa+Ot1VpFT7A1wivnWOrnL/5KMPNAmX0MVxrpvovSQDs8efO3
wbHBYlj7kf+rgdgyRPc0W+aZDW7PhUyPFDtefvCnvLVP8jwXXQ8bJXQtR5sUwCG4blLhraYhvI7o
f9r5jDtv2rZZBtaoXZtWewr3+RFh7bLCNpsDXn7/b3jz2XjxJxxdjRG0H4mI/AmONZ67FYY3ZM2P
cePevn+ctx4OV2do5uEKMnhGjh5CuHaRZraWtwJl+bXU7TPhamvKul07e8/vSE5uqetOq45lqLLC
+6m+sD1aCaxCyFBPNL3f1CRPF3W0zzpe27A7ff9PfGvbzPcb6YWLUoH/5+haiGCqU7c2PPyfARi6
fk0oCiZmDV/YANy+36DnX3ead6cFFs0bPm/v/wFv1H+urgQSfD0YvRlHl0iLXSusRt2DMfQwNsic
ffNbxD4I48cH5d8bdQ8qDGa/joFLjKHQ63dAK223SNLKW5nxSdZZaxGbq9iXq9KctlZJvlD78P6p
marcP14cOKRSzFH3o/84urjENY+METlkabMR48PROc5S1sFGbXRrg7mSS4q0+qGqOoE1bjpLlrAq
kp16IiaKMnJP95M1rCeiorLZ3DlTuhMCpI3ngGytT5o2uJ+jcYNXe9tlYNqAMMaQR0d+Jxv7tcsu
CKzhmRQZLCftM5lQNyNYy7hqLowppi/oHaKEj1/o7NtapT87+6QBB5tpa7uOrzJIL2CkdhVktImq
ahrdz3paHWr+aPX7LdJvkGXrtrR2LV8bWShHb7cebL5xY3ivdmMdx8ub7hT74rpM25M+D85GPI+o
tC7syV/37AIn8kYgw28lZbZ6SzqPnzf1BSOJS3BuO7VZGug2dklwjwcTdKSKKiPGLkx+9DJBrCTv
7G68rrz5sssx8SRxvwExsOsjHKbsg9VOy+Vj2/Y9X7cUG7O2hleOzzhAG415eAj29jR+s832lKDM
c7V+o3Hdg3OJKuZOJTDaRDttwJUz4BqZCLJa9/JgxcFJOp6JMH8wEGH7WrSsCv+z3rAFJzWWNsQS
BcpS7UZ91FpNyVPgRVcBu8+KXa9bBOxqvAMSbuLfwv1goejiGtKpRR4fXHtEezKx3arfi2Y2hnxR
9dHZ9aN1hj7sTBu0m6GKfoxcvyLuTjN5W/cTlR6Jul63afF4g1w6MZNphUHyimkSqjHvegaAUhMS
h4MTMdS0VRsZO/Y+S1tlWvgWg0RYZYF751OP+F574ebTeR8h0k744MfcU561wKMvmmQHR4zndM9n
N76OgWjldMPJ86uG7FL1jED4bk1n2BqltR9AWWJFYnxPFWMDtY+SK/iMy6AYTnOKU9A7VwikAWvC
DtdgnQb8cghaeT+X4Y3qhahnRIzTNmCZ6geWJ55B9YnNiEyFmn2Y8NRibON5Hdae3Z4IVlfSSNa4
j2ilz9saZqG6N7XWrUUmlm6o3bgFF0ij7IyI2cW5bNTs5AYglO7d+yvCkYyJJoXQHQa1eAeRsiCP
OSo9Ub9BMJscj0ur3ah6wLS705ldpXoMMHvsmBzcuO68jexp2/hsAy3vg7L0twWXPwGllqBriPNI
6qpqfbEVwLGm1zo27FWTwlQERU2W3MJ3UpD/7Qffeird4wVQNWOEi6pCSiF/G78bucdEkRQc5kTx
XiNvb4Hvtl5Asbp2iYGwZrbx0FGuNAdIHutwXBmfq3B8QMp7DS6uW9CB3fsl8OVw2FDIQK0anvBL
LeUYiKVdUHKyNhiknRDOw05dE9ohTqJ9P6fdopVqm6MuLkVaWWKVIZnBmCgKooLOx7AdBORFml1M
CHsGAeNWlNN2GGx/QdYS2MPu1GP7W7jWWQHJ27HoHwFLpv64bnh1sno4R4C5rbEzLMIWqCZuJ4b+
9lmRBjlWLri6mQscPAy+xJI5pxDzORnu50OrKtCUNQpmJECgnFVwzg52Lc6GNrzPrehKS4pLvIQ5
OBJ/XTsUFfBAl10Gj6DhWc0pHE2SBgz/RmdImA/amnX4+ezVQIVopRuNjy0+qfC6gwaPdSXd2Xb7
pNXh92kUpFRIi/yu8lKK7qTn9WXyt28C7TqJAQFpvX9TCGdpWNyBoNIOGcb4lhhcMC+7vM/LNTTI
NSvBHmfDFkrS3pc5eGqKOnyO+5BiDY7L5VD0m6CC7NkEwXUFFooVmQBBYmjkgaCNm4Rj0jK7MqCG
6nOKT9zam55O3rpDJ8jDq0SdDKMB9ctuNKYVj9kekyXWD15R6gxSdDZtCWMyHjYYCq/VMuuW7h2A
9YXbdsu+rgHL41d7/se9GMMWs6gUIpPbUs1W6a41+SjOEHAbftA1hGjI9oahi/oEA4C1vL9c2Pkw
uZwTI2Ty04aVtUN7zAS1SJaB/NGlwHBgmoToNsJ9qiW7pBnPLTkBWiaYWs8foYmiMumw0adXgrXF
bYuDKrxjFuWZQqrU26cQiya6Xhx4iTZP+3JKr9rW/eyY4XUDxKpicQbBmrFgyewyaPw7VWKHAHuW
oxsB3O82BiuaCROEFGz8NQG8NL6UhbPshmHN3HfF+HDN0OtEp04mvOBBRJTx7LdTw4M1wprJfMs/
LQxrT8t/D4j0FqwvkVbzeI4QHxWA6+JaqnBtWDL+6uWEG1kxkmVGJKfqS18TZfz+UvnGyoFKkD2z
x54Qj8JRr76lvUUYpO6upDewO+Ji8uEV6hW080NCd+JPD2cyFWDPD7fGoId8dDg9YrxtYcwjCRkk
NvsTMB7kAeaP6kkvx1/mFJIe307WeeNDgIcLdbpBVUYHVEUjvlyFJyUFw43jrgoW/ZQCu44YMoLS
2dKzWaIAedCn8Abt4CEKs13UIHaB5Ph8zv8HU8BbEpmL7L/Uv/ytwAxAR6V9nl7985/+13SnV79E
+tCvP0859l/9B3ZrUTtddd/r6fp7Q5jY3+Mx9b/8//3hv74//yu3U/n9v//9jVRkprDX34OoyF8O
+gxBbfCOvrWYH7OnqOq+//ZLP6eDto6+FXI5+zc+eZZu8/D+ym3SP1FLMccRDPkMwYzwf9StGg4a
m2pA9zzVeUahzR/xS94KQfET30ea9szUbIRW9h85aF7Xt/wzGHUYJ6kpCBp3jvX64dKRaWmBQ/02
6iCiAnzbh6yT8VUlGgZeLy7N5c9Ox0uZ6+vtxM9jGWqgiWKS3cRx/Zague6blPGA9Hof1l8te4OI
Syv8BomJthbb64+EimqH8k/L5fmQEgE/rw6Scu6AKvRe7GAcMPug4+goaWJoV701sbbhfPigXHzj
xCQqV4a4aI4t8xk48uIoKWtT5Tt8TcPAgzbmMr1bqk1VB+Ixlw4qopwQzfcv5hs3DuUztSIqdzpK
z/2EF8dUaTPYbV0Abd3kgZqZMnhy4QwfsHWpLd4/2FsnqBpCJoU/F1E9xC8vY+yjtDATIhP6Ji/B
73nOX7DZK9qifbnvIvoOHzwqrwtwiVrM9YRAv41FzOX9OVpjeSD1vkgK9khDeKo3E5BNvzyFBPGZ
4D3vkOUYLavmg4X9+GFRB1VzCgPTA8QO/ehdCFs43kLxugg2wiqcCbYjaZF+8LD8fhRgL8yU0Qwg
UDeOTUd9RVk96ymedqPszyPyC86qxn16/4YdPx1orwW7aSU6wCTD3v31DRunXM5ljeG5dIz6zoOJ
fZmYooD012W7Pz4UNhxeaM90oaAcn09jBzHRos6ELRhTK8zjYnAWkTUN95Awu/mDe6SetJcvNCcm
UQTTDyQHj0Xk6MEYoqLKSO2ZEZFG9jYFrgrnt+++2IkmiBEFCLcQ8YcC/ePn//moNNueZ8aY+9TP
X7xsCK6qqpQhRzVEexUppGQsvfxgof9cTlOuf9TqeuMhoReEyoRlkj64o37+4oBjLCupZwXoQb+S
ay+y/B0G8I8a328fRVkbWB8RDh+91pFja2OUYRezzBJNE6S0FYb9j1T6b1w8ZdGgt0kZybfOfH0u
fgpIcdbZNwJJqbZF4mjnPlTVvRm51Y+wy6sPRsW/rx3So83B+qFOzJBH126qYSoVZaWUpfOOq9wv
YORUxK1392VmXMQSk1VbGz9jvf/Xbdobb5zyQyLNN4D78N69Pkth62ZGPPEMg3Yinahzik3BHnLn
a3N39/4b99ttU2sUg3CB8xXKjWILvXw4KlFqHfBk2MrSas6GOYi3eV7FHyzBvx1F2owpDDJYYfvj
Dju6jLOG1s82Muq/iaaJqjnGVYnq+eYPT0atUnR1ecr5Qnv4gV+dDARFxIQtzsZJMHMUA6mCxJA2
f3oyHhsP5RBWH2h6KUcvsAchxk1sHnKGr+Dle5+kkSJ3V++fy2/PgLLQ4T5z1EpocfVen8vE0LUn
zYIbY0ttXyfzfCldMrBj0cSb9w/12915PpRyJrGhQgp1VBTgFoqmIc5tWDohhNIp63T7ZCqZw67f
P5BaUF8tuLSu2LAoWhoqNrair8+p7iXwdXN2SbUUvvH/2DuT5bqRNEu/S60LaYBjXvQGuBPnmSK1
gYmkBDhmd8f89P3diOzsTFVXpuWizXrRm9goIijeC7j/wznf4Uxfh/AkvQZGtQjXeUsHsVZrGpD3
fHYhLKR+RDPKyX/790W9yZvFRN7mKwx/+2h5XxmeSojs5TIt+eWa9bF9FG7Td//i9/2v32EgWNBx
elCo8nN+e4+trASB7sdhUi9deyhi0MfbuI2n3O3F8z//aP/rd8i6EeUgCDGHKkf8dvwGm+Mr3QDF
MNPW34Vgyk9dBcP93/4pDI5pMs5eNs768y/8d1fJ2uYBbExwwmXUsg+uXLgS41z8i48tdn7/4Fho
nptvfiOEHgJP/j/+HF+S/joRCJoSdgEhveb+An04F+qLlWqm3y3k3uA/Q0V9uhtkn0HKURpAIClQ
VdE+BdqEzQFEv+L4tCwLAYIAtrQjPLuy2Ts021dIpkXfEglR6Z9ZVrNw9ODtk7kgja2fctdM4SHj
NoZdU6oFiriTO5W+tJdsy7zEFK6q2VbEUzhkxEZOq4/HpCsqL8a6MeZrdKFEyby9LBY2KLOJcmjX
3GdqevCXbIXLzx97+61tR+chDCXpf05fjlMSYi4lRaX01/C4uuAHriCg96/Ec9lHlvVVkyp+u/4u
Y2EXvhd6XusbBsuYqdkHnqHQU5ARv7N2Q3yqZOy096xsuvViMQDXHqzMk4qxjbUs19Tba4PPJxyZ
tLRz2cfHqZ2bhTU5NBju1MrvQgZ8QvqPnVmy4oB2LPJSF2uK91A1vpY74LbqoSSNAAeRxMVFLIzB
h1EZiqtkxNnvs3syon0TMG7sy27wK/eFIXGxkQC3aFn/AC0csJ6JWtdNNnZ9BaoxfAk7QFlqIDVn
AmSinK4L2XDP+feqnCMy4vQiiAdZHPliFxKtRRT3FtS0tSRcQAvdyftwLYIXrByEH5KxAJ900qH7
azMTCW2120O6S+qw03xr06r1zsgGjNeSjcUDqJywS5uwADwcsLqDbNnwf38orAnhttUEkGHdxq8J
36gDVkjB2NTDLYSwIL5se1Hfj2p0g+cV2dV6YZgb+RmHWTPHzR47SolzgLFoPoy7mcWj9RGVWFLc
dHNB2d3q0mv0FfwSH7mWhcPjCz3odqFddFr4GmpSgVvAV/CvOKvRIAkJHeWABn/QT/1A6MPHivMJ
SU7b2hGsAfjTAwF0VRBbwMNM1tkC7XqjckbTuQI9HO4EuRTTFznB9nDtRao2P0eoF32bopePWQ16
q+vc2uR3oHQ5I9f2kw4cdeIvYT4rG/8CSfOhvI8aW/2yTGCcBEj0YMEIjsNlhL7boktSjuUMHi2f
607k3Wcl3yqIm9i6iJctmD7suRHtMR9jwkNETJoAIcl+w4i5K2H/x6Um40fbANcJAA2s5UJPsg7T
rZAqf1hqFwSWM8RTfLMMRW+ORY5tDH4GVN0CS6r92RgYtmmEXetq2HJ7va6XzKrhX2I2uHALtLh7
CD1QduvCn26H2c3zq2WMhvoxqkF5HXRTCrEvLKXEnkS2fNlBCALElMVZhH8lqyZYwyUTt70CJwV3
t8yA5XOScoMtIxFfrLjjjZKky4K7pZqd1xXQ2ETelaW8vQe8G6tfWBTVHkfe1DEgPiejD649kspg
epWlUTnlVZIB//0JG1pSABc1k9K+6Tzn5I9zO7/7lafMRUHHE5+kBRHwqjdN7t2PcT4H37puHOXj
bMdtfxFEUJSPopuB6m4COMYBWGv8jb2gvLH7mCWxqMvup43NjIlkr4iX3gYPl1KV9V2/n3Mvqp+U
juoNq2rnnL+gcf7hYRcKMdR1xXM3o05KW01UMm4X0d6S1EW+2+hEcj2Feeeel6wMtHE50vCf5qog
nbU1BbbDmLfxrQstUrUsolwezKhbHGNLbd1Wa6VgsdMWYC+MAC+7YuLUIFWe3U7RwHXvK9U7qcij
RR/zJfMNoSVR2d+tmcAUU1hDYHAKab9Bcm1FEfq/EpDv0GLoIwetVzrtSB/M3nKqGlr3Dnb4tUty
jr7F3iwvQFifeeqOz1JkDYVs39F3EU/Vjlv8HtRcnKmIojkACbMWeHscoOtXIca2CUhuQTSPGqPG
ug6UTRousrc6uMTIY9ABzjZ5clziq53ArlTjWY46rAcwhA7bymwIp7RnJwGTOV4hKedkIG2XBW+L
c9BWaYPpZ/k8XBKqgwUG1aPfEOBo3PIC+DrrkbyuS/EyYJAB+xh6eXxpc5WTlTA3tL8LQyFqlGCN
Fco5Bjf7SvThB8easm+CLkQekJNGkvKyEPrVy8yv0iLsvPD7hCeT9G6rsSH3jjlDfr7J7oxGg59P
lMzGbzLnIyTl3iMZNfUnoIH7WHs56DiHUdq6zBX4BmcCkrX1oVunSPE6qNAL/pt0c3qKwj4O9M/O
0hnxaKRzzCkPFKukFZvAaZkM+VTTWhA63M2Vnx8G7oDvctXzU+lIDyOpFfAq1rW27norI7pA9OXE
rgqQDkQYjKnlZV0JS+/W2JKY6zrUB6SiTkrsJrUQas6osfwlziTldIidGeTy2KwfUQ91n/xud472
lVYjZzuZOZCmbAcgadw77E6EXYsa8Gc/4p0UE/3qBMgkJXunFmRbTnHGiTwF36KhLdoL2bTshqGr
NUTctXPGjriT6wNTv7VNA9OzVNTCgpLZBWV9NUC0iYCmG+813CZcRI1xaExNjk92504jbramyhDz
hT1xWcW2VSF/n8J3sJVhm0tUGKDXQ2sVgzmrwVokBjA++xjSEd/gLjq88gS6IMNWOiSH2VfuVxHq
lgtwdhlrmQlgSsKCQQlwb5OyyDznMiB8qiQLT25V+wMVA9qe3u2cZ9QehAF0tVCX2tYl3lmrJGX3
zD7dh/lkwlvXOBsc8ThaIgqkGszjnzHNSOdsYK0qrMoDQVCZus8zW+V3a1H3QE3zqCEBWv8RB40p
E5GzxfnOps1uu+Km+iNDulZzuTyJP2KmO+i75a1Xett0BI5TLsD4PZ6dplgD54oMsLi66qklhue2
jCEpwlA7R1+zAMrPIVSF8RAqdrAI7e3Q/BGg3RFRNOTX4o+EbQ1+r+d+FSrEH6i5SOE7YhD3sLVZ
mPy+U7YImIObMSR3qjnLdp7VjCfJhWjQ1+aBfzpj74i7qBtc0DnNYQ8kdyRjKejAvKeEd2PYt+D5
XbK9w8ndNtphKgyK/SEaz5ofOcakEuLEltVBZ8GIAIPcGnhO0tU9uSDaBZGrSsHHr/gI9nwzSHCM
a8xx9Ib6wbZQv8KZ87dvXUHiDjU4yU0kwGrvUWOnvPRN5RJAwAl1nWcu+lC0XMGQunlgcUMRhqf3
85DF09uYC/dtpbflcRPx6BzIdCCVLSb6bThMch1QxWTxJtKQUDOIgcEXs/4gSLplHbFr2q66L4BU
kXvL37znAORqTKDZWLdICcKAR77N+Ot1KyPyiZkCihZHlm+ZXXCCWBZxesnoUiQmeNlwVgOQI3OB
S30GkmTBHpxEM1QpFLz5m4K/uXEMC3a4sP3ZQ5IMWO/JIhyh99XVECBRbiS5FFuuEfWISE8oF4jt
Smococ++JXB6rpMFtZKyL7wP7Dxg0V7XbEdJdyjfhJAaKa2PgAY+ad2e1+DZyk9nOZOocYkenbm0
mp3XlMQAYeQDQ1EUavoJ8fYs7SQETfDIlEZDbBrRquRuOLwaSJqfXaUZmW4s/WxENv78C0pe/y3A
an3ysoxayq6ccxCi03YmzUmzQfVzjiP3tYUYwB4GYKlNaZ3x9WPYM/SkHfoxo7LHI09a3l7kZR3s
l9ov7hdOuv4llshc06UIDY/SuBKKrMBqQAUIbTTUBQZivAUwGlPYufOYEPMuhnQSMPh2JGtsD2Nb
5kTRcpleh9aU55fFOeGIqNbQfukjkRGnrKvpblOee88S2nbTqPCsR0ThiKcCewoOcTGOLO4nD7mF
f2YZ+VXffXiEwtxPxNYslNgVy20jAkXK+FhkK19/i5eZ6yDLjshfyuWiDGg0Hph5zD9zosl+IT73
/V1jGW5P6VeCvApnaUkoZpfKlevpxaRtNq3nSJrcH2iDw7XdYIv2uuWY5vHpSnMVctrE79a6Nfqh
sq0cH+tQVCNUThnZ1YvbNi34ONR/Odyn2CWr4a5orZq30uptA+CWAog/Ce0sfG30sr3MIa/XOcEV
3cGIV4twhMH333JTTs8ereAZ+RwO7s7ZCCnjUSrXIQUJEEWH1SIDYdko2gnq2GhDeFslD509BgU0
BOENxU9CtI0HejvayB4y41ephmJKCS4m7w6FPgqX3lLgBtwmPyf0qKq98jG1FwdQ8sibibwNkGNr
QwW8NYKkFOnar1PJ6Z12UW03xzisR+JBWrfaK8Qnt63n1g3fQ0+qGak4zVc+Zl18hFRVvfV+7RY7
qJ71oeo96aaB2OI38tas/p7ESjzvCeZIv/8YJY3cc92wJPvOZ7s6+8qa1bovFkrvpFrG4KXoNav7
bmIJmuDHHeQuc4mkOOQwjT0MEaP/7AViXI4LpSAWhIlpQvxgMc4or4gxjkJUwXic92IyMB5Eoz7R
MHucbYTQEUA3jMikPKdC68iwiYK8GzxYA1r1dAqTQSrnz1sdJIp605BMumzP22aN33No6W4Cs9Mh
a84PbtqV/0mq5MBVIedgep0BKBteDlv5e544agfGp5jso7GHoQZDZewSxsOkgyld5vVRGVzFZ8ls
+9mQRsDJx5Z2SQK/xCM+DqG5JJULjOlaxPjAKUABq8xjN/6w5kLL69nvHEDbaxTqI+vPjHjv3h4f
tWlkxzUdLWiHTBPvRYdvgUteLY/bgFDguLUTwZwAnC15ZOxHBAfVbdjzGGKUCcPZn5hFMHhOfMAA
6haWNslGMqqD8HpqyFFpdYQFSwZ9P2CpaMSz1QUoj9aJYhdtOkbotKlLfSUbKEm7cLPKV0q+lQK0
4A5Ndebz8qs5BFqhvbaBSj045BlWUTyG6TR6+hNx22wSHFITc54Q+/lx4a7udzyXHIfdQnYZZpQm
znd1Tkg5OXmy/q7QFcFMWj3K7A0FzwuJ6NsdgYXLT92ojbd8kXq4nPtp+uK5zF10QbSav7a1atXR
pja2LjOHKJlkHLaC/fSknfoU6XFojxGqE2SaTjS6B7pe2/7eNB7s1tYtK7XX9rB9LAr/xG4kOua+
zs6+e6Q5+h07maZomqSOdOJu1WplN9YaEaT6VKyjx/ulxrU8zj0lyXhr99EqdpXaQBd1G53qJ4OD
svluw5Rx0lw7ZjiavGdMlaiSXv25ooxTXHyzCKy3Gv5q8cRSMSTaLsPBw3ta+HZtHtHPkxyL6pKF
i6pm2d9EWTD/mpfKWhENLxXntMjolsOKfkWGgbyutij76UNu+kVxO773U1yIbyTzjPWvcqH6PmBe
xvzuBJ1wLlbTl90T6IheHQUuiuI5GFhWMwVQ5bchHx7baj2n00+DQwQmjwaGeord0mppi3zii3t8
FnzO36HtXRPKedd23i/63WpX9OFXW4vlvYwjs2+iPEbsOyNkpuS0eucYNQvQd2cW3mceeWtx9Z/9
34I9Cm0RIDVB0bq3gpYkdiDJI5ckieKYFi0zvDOWAAGyhoxgj8LM/t1/Rt0CzZn2jwa9zYl86Up7
YlFUjnfx6DpPdGYOSbVjAWt4nSNz38fdwh2jxurln09s/8skFa4TGxFgno5ju77921y4jSefJzOw
aEBKZBKMKNOlz1Bh2oAd/vmP+n0ETWPI3oUdEloCHLG/g7r8xV2GM3kgcYjsvcm5BnfesC7/5sqb
n8JKxGblzVoERc1vw3sT+N7QFSVBQV6oL2mC2muELe6/+Cl/yCz+flXBj0E/zyidzZhLxMtvu2GT
k0IlBrR38WzV2UFX3DoE73qtQtperbdy8KLbObTR/lVIFV8iLrxfWIIoff75p/p/+gJBVjFwPy88
vfC3v8jkZ55joS9NKJTHdB7AqFu2sXkniP3+40f9XxBm3fU/26dB//w53Pzof9dn/b+ovDpbIP57
5dWtzH/qfxBdnf/9P0VXDuErLHCCMxpOQBQ8qwT+FF3Zf+HxQ7ROnXMm9rpYbv6muhLAjh12nSzV
zrgiCAx/E105zl+Q+4FRQC7FluMcGfS/JGd/1T2hVvtvV8X4Vf5hqcZzgWTPRsdgx7wUvOHnP/+7
nQyl+Cpz8n2zvBbTVVNunZsyKq3qdIaC9YUEh2mVGQmjPlkYXBVx5YhiL92my6yjy66dOXY1rXCp
rHiqSe5kLf1VRKtU93Pk0muVxVYdsxIv686bVfaNpA7UO8D320+feeuHQWFwEw+tEyWjX/cFwwrl
Xo627vKPGRZSjurW2S4jMXRHTnMiKCmiwytcHXZ9yLizFwaIDThYfw/VqYwvGBz0+gbB9mROJA8P
L0S2BhM2hYxZjyhbte03U7AJ8fO22H6tW0++UkBdTvh0VfYn8snDkpVCHOb7hVBPpiAkTHj2cUXm
Qi6E70/2z5bpt2rxRNSTh6527KKQC39ukRoDyBrcPQ7qJQPFI9aOWKvVdW+DjrM7zQDmY6trggIJ
9DZpJpCh5WdfIzXVN1Wt85qoNWtVsoKQOozTNJl0Run9uIY5cBVb4WPc4YYv7qvR+O2OJMUe+gRh
HLtFKKWTfpTMBYBTEA9NO+3sdNmLxx7uy2GAZXYF8wq36bDWb6tjuWEC9bcEGWFFdurCevrsJq+a
Mci0xVNsejdpliommk6Ladcw/fjeuHBgkxmfvdw5nWyyxO61vsiUpRqyNgXdQrHaAZcqefC35Mib
HtA9HN2dV47vzoyOPJ2oiVDqkl27Ah+THUsIXYjgUfZej5UlZjakqaQIbXTat5X7+kTAdtyysgm3
140s8y+4UbGTtriqz5GoNtN418uxbzplxhSc0ICnxh0n/KRW123ZCSwSnxUdAOGuCCfy7rmeBghh
MIZDimqll+q6wc4Rkfk5RAtDEz9Y3YywgcC4P9huN7GTIIM02y2y6Wo9kN1Oi6JlwBdric2pz+9F
hUHeeN3ztvrllac0Vr0quJ665WYjBnXsWBjGpFwna6bqpKjlRT7VK0nVJJZr6Y87W8XDfonGaxD7
NuCnuv0off1MR6f3xDzYu7G3WTwtYfQ5617t3IUgUGQEXeJQK5+qmYJEY4LMRc9Eu6inE3UnE9DC
eh1q+7XyMvfYeQNj7bk6hyr09dFW4/XSxztnZt4z8Duf1rqnDAlfM9vdd608mSgksFP4IPhWp2Ri
r5c9it8vwkTetjX4wLF6JTvC6ZaAbc/sRT9JxvyyGO6XUXZPIyueWuYtqTdvJpHdWd9J0GZGn4Mb
mAE/Nqx6V8/hF4M3OkQGu0kBJgZwpA1RhVouGh16+aVMi8wyTNixIWzDLD8mvu8rYlKPQZNfx0bx
0Mw+OdIdqn+SxOM4/+6p8Gk+L/VmSvPYB7OhvCbaTdZ424dl/t4XzQOZSBdoFd1T6ZREk4/6cgtr
qG+9dZcX2anM6m/FOXakyTfSImL7PEC2sxfkXcGj6fsXv5/frWa4gzjIsmK4sumqTn43EsDeNS9I
aRXT9aH7FZTApLqZhGo2ohwWS7is9AHBYznT49f4QPZshoIETvp5vjxODHc8sWfwCBJKtr7BoQ0W
vA+mDWAxoRe6r+UhCoheb8XYn8p6+O5Kjc3bD77YClY3Cm3fbRvr+7yd5p0zMWJysiC+BsTGJxIK
bCa+iW7tNtAphm+aNod8SwwPnWsnMbCThyEeTohWGa91/oUhWq9csvci8D7aWNVpXzIxqr3l27Bk
A+eEzg75Zvv7wDXFDZCwVFVYwbE6l6d8YoLGVnI3akXZ1RtWHdK9cWWsr3JW3ZdjyPQPOlm/D6rp
KiIyORypa4novq16WezGcPsEgfrYUCVfBlOtj3M4v9V13jzpzl3Sel7UbsbiRwynECfMGSfhTMtt
pGviO0NMWr1t76SrrofF2+Og6Pamssp3ObtH9gkfZJB4z9Ps3dWN2aHPon1j24/f0InJC5XRrhim
np5cv5hl/GpI5awqedX2zFrVOr42nftuIkbqHDbW7YLuKuGRq9PB6h8I9V2on5eXAfzewfacS3ve
brrzQT9DQhgzcbbQnzNdwqTgjWKxnOGk8o7V6HSnoDCHoZumFJghmUnxrl4tnk5lMamavgjCBdGi
bl1HXZjNtjApeg+cb81tuPE7DxGwulIywvD9/ose68W321/CrJeBV+xXis7d0nXXDFPjowbEe9ha
6wFaXJ6EseZdX6yLRnmX/WSwexA13mdwNlFVklcqgF54rEEYaapP6Ef3TU0GfN4Pn2GO0T8il+rK
09JCgnMOnTfiUNn54zbG6BhMQMpn/GUt290w1B7JY/5lMIc3mxOVTCCiLGraE1d7JVWSiZrjDlnj
oH7Zg109D8S8+YnCrG57STnZfAMxBLyDS6JCjeWDAfTn4iwDjWQRuiaNi2FzXr2CYBsYfGDUIaEJ
nqmD6Qa1fIYu43Tinwbh6Ha/OX9oEPPQHXvoAZE832Mz+87wORqrar4eGlVekH7QWH7aDqMvgwcR
NR2rL9vixul+CWcMu+aCHIRSbPuR9EmIlRnDNieVBV3NjrQ6z1A50eqJK+nM+fbds9WwhPsM0V7k
HBe7imtxdFtr9stj5nZiaY+GMavFZtq0J/Zfk3jhyxPddLvmln2J6SK+X1a1PBgj7Q9l8x7teu4K
wQyFTNHlSYc+3PZTaEHgww49uQcFTDT3v1UQWwKG79VCU9x6PEMPteA9tPad5c72gL2SDAk2HEvo
MzzdoP33O8v2+rx5y1bMBruo615sp5lr607aWhrnYowq+31p63kadkU5ROnGxecLIlq6HeMGTy3X
JTqMJnUzqQrvEUsCkxzpN0T/VMR2l0cit322gS4DmKOIy60qUuSVNSEFhMeuABntUSHMI+O9UTt2
JiHyfYQlre8mGc26s486BqVMdRsXCw7RSZwL1cZFc1vQWJt7k9maQ1ZTXT9g2FnD1DWqOS4Do+qU
eCYj31tHfx+4COSLk5sufFqckuBVAjAYFEuPB3VPCXWPH7PkPtkQvOgD2Bz23cZyu10DsZNd3yy3
uTgvyoq+aKejmQa0oFIg32Aqof1s/DnN9irv5ypahrehAyt5kU2IhHYF4zKoMgsfuudJgIvAcpgB
RmxSgwMp1XN5t0VnLdVeah2FhwF+dtJK1ITHam7A+5bhVC7f2CWZx6zx8zDJTeBoljY9gQpyipV3
W0wLIhBZr3I+tkttk8kelwMDv9oKTllcq/BYkMFj83p7UKwpmZu9RcohWWVOzKxtyuIqnQsqmh1v
Or6s3o2hI2NwEHFuEsViXbGGYEJYrHd6zVskUSxv6gunb4X3WswMQVEOaZjfPRjTeL+ERdfxoeGM
Zj8BXXHuiJVQ60amnrYC/eZE7jl0rCAMNqrqy2YQBoHQOhw10WzfSMru38e6ZIPFhUVWhtwvxhfH
uSrPnBorN+yvmnHnFstwEZf49egOrOslDruLIKi862oa59PmLfOFZUL12NWcdv5qwUIxZt4NfNyX
wbaF19sSiVPIQuPSjji2+C3hIxQsbhm1yyLpMlOdAoWPJNry6iqqxyYNs9ocXBl0z6a28FPbUY1h
uvdukFHVP0DBjpcleU2v5RLa19aY61/tqqgSQ2r8n3VmB790D6Q5QWKP5mdkuZ4I3vLbJajLvdOg
heglHmfm63QNDskG1D1SHEAclQd0dvbH6stzHDDHCJlerNQaNdzGWaHP98pHj80nwd2UpVanIuQ2
QfVBz4qwSlsDWQVVeVqWDg2M4a680NJeDn6xfmDRmS901awnX8cllm22p6k1LuVe5hyMVl4FFwzE
7MOqpojFdfvGtVOn+NX7N28lijhm7J42fVa89naz7KJ6uIpHMmVd1tCAl3rak3AMnEMMOBip2eRO
32KT6Z1eZbgraKFSGFzeaVHDTxOp/GBQNT3Ms7pv2qm5ziWP/TYTc1xF3OXVBsbNacKKhqyJxU7M
yntZ5PhCcl9xUdoAO6ImACgTtrsun4J93tvARXLsv6WS8rPR50Y2bLqbpnXQ241OuatKg5SFmWgi
Zo+0Pm/qv/GbUKKu8Tgdu2Za6STL4CLMnO12bkx/MWY65BefFvQnK5smGQ7Vn0Of/z+J+Q/nrDD/
F5OY3wIezv/FX2cxHjBLxqixC4TyHObDNPPPWYzgDyBSkuOCkwPh99n42HZ6KP7HfzjuX4BintX7
jCVJDTmr6f/qf/P+wiSR4BwmAWj7md/8W3DMP1l//3toiCMPzxb+ChznKIsZvP42bA1rI2iRM3qB
UkKuXO2FgsYVnR1fbLW9RvQsOQqKZZJVccNqZuBFGdidXdDlRWyiiXVjrSoC/RwS+8hhV835fBcT
iQkjxZek3ib5qOzosifnmS2FJ4SoSRiHWM767w8/sAKmLQ+VCHV5Clev9NPeLrvgxmvpSNM179DC
5jKbA7Qbhh1g7BSM1NHGdi2md4dXAJtSNZxdye6N5xfW982SAeXaSG1OERquNx6gJnSYEhGX2wgi
2FAkkhbfNR6LW2+uOPEJpwr7k2cNRZMwjGi2tMwE54s7Q1jYrcEyqKQow3lIBom3+eBOAQ1oYMu+
S0mFD9aT13r1WxxW4tYrvM7ZD3md3+ltiH8UTuS/dfkQffWZiHVqVp8dfcEGkqjEcXSCt0zwI7/l
Dkl7SenNS3OzijpuLuepqrljO+763Xh2IV14dbt2T+5WBgSn99ss9lW4xeZs5462vT0VgINLondf
u84wtvc7TEg3bB7G6zjIooVvz6opjfDJbpe1ymCbGCqT+oINQTTQ6YnqSgSMxZPOzMtbm2fReFBx
VLCWmpY2e2WQPXmHGbFGczKc5W6SEznm7pU06kMTpuEkm4rCzyJocRnYkIpf58Yf3m0Elv7eQZdw
HJk8q7To2+gTeWenKU8lRRdHnT+nlHWdBxkNxDrL3Fxflb5vndct4+ofNGOyNa08iajUXoMJzvXY
cNYuDn+to28CrP2a1e9p6IgOLyZL0vnPUl6RHV88WoM0v3CUvgzA2aukMGjt03qI+h4yfSSfxpnZ
Ax8QWQt17SxEWm5aW0mwCfeb6JaK0RC8jJUVuu8/jt5UimQqR8JpZUEcRDKBarLoHWaDmWhplrcF
zReEbjW2n2KwJEtvl31fsgX+9qBqVA/J4jgS0bd7pqvW7UQ3j/RE/yxEk31mCN3usFY6H9KmyziY
vEO5O4aqnXbBxNKOf8oZYhwKbVCVttDHjDCoPqGxclEyL+32w7P8/m5y/fPajHkTKmfIn8POZhMZ
J1GhcFgVQpbdpRg0wnhpiw7CiG/Yb9kZQGviQAmtf6srgtua2fHCI+pNwTo9QlzEo9v05qnNhVfs
wixGaTwNorp3Sl88ZmtfXRO/xfij0JX9pRRc/wM39NIkZiqjN9D0wcMQDDHKybCmsOudELli7Q7d
RYEm6U7RbFVJU7Oe45ULS8SpQ5T/pJG0QRJoDGL84YwUx6gIg47vnlvEbFnql7nIAbW7osB6VEKY
eB/L8/cT16X0oG8DmN0FK+kKySJr4aAiXDpGY26kOJ6cXN3EUdm82IKfBiuODKVtnd3ibmqMDngO
g7F61IsHvtS1gQjsMgqukycKNR/Pnophn+tgqYkBm0k3GFXH6NS16oYXChU8cxPp1TKJs4ZqtRrx
7CQW+zVyA1rnXM1OZUEGLAHA4CS66vzbxcDddxYADxqiepI3BJe7XtLhrKYe2KIeJqh2s+BAHOz0
btlh9954SoDVI90WgQZJKZSRi8QlU48RjWsNyJBdOw3xXW3AehqE2Ff9km91ksc+YbnV2i/9zgSe
C9NuWJz9mjUEaeaex/BUrszedtKPhb3reeHaxAVNMqeZN7ptugbRGUEZ9n1xlxV2QaE2VpDQRZg/
StVMEPEzyDytUJzJyuMriNbaaphzKdPcZFvQdlcDK3T082uZIynl9oEgufllc6CcGuJ9kDUtaUSK
h2KU+dIylYjDR+j05D376DOCXT1w0/FYL/JdSluOqTYIy9HFOJII5WAwyUZ/e5k1wjH7ij0oajAP
liBizs1m6GwzjktWdUZXDMzYGH06tUXHl3eMCrtSNK8wWUieDQcQt4niH6hTFrt/FbKL0RSCcCIl
QNptQSR7478XSGnytO4yudOkcUFvcfqC8KEw9L6WWJKRwC1fvkc+Q/L2wpuNP8+vGQEIQidBoZ0v
EKXt7bhthCqzlAgvELM10zEj9OO8kK5v/SXwXwTk0/d6/J/sndlu3NiapV+lce6ZIDc3p4u6qCBj
0hCabcs3hCXbnOeZb9TP0S/WH+WsTimso4D7roBCAYU8SCgZJDf38P9rfUvUz6HCXOgiuTW/o+gk
kGcqVPXTWMTsKfWmLn7KAMjpOFvFeUry8ddIE92lg7S1WIV+oTurEi194XEQoJoWgYu/nShmfEac
wek4AwzmrAb++gsp2UOxIoBqvk3YhP+Ecdqf0V6KIkrUst0OaUzCQojr/UoSY8iGVsXetOprUYUr
gmYKrNphr+2NzmLMdENiMjXy0URYuocejXTUm/cJpQZKnPXClU992RLEEgdl58mxBj3fG4l6GaYV
DvqRTEZY+6UuXSPliEpGwlIgb16K5RQyKJwD1xmmBHfzS2FdJn2kf6PN0Ib84dxS16Vgn43X85wZ
FOOFOXT2ReBofXJhBkqPgYEJ1M/vzRTnizfYsWQMgPzwd12i1FT9nSBTUQQoRqre1Ai8NESCdQrb
6qWNkJg64gNOOul53ob0dKw51p4tOxiG79pEPe2iSP0Uc95Le2N8aXVMQ+LrHn85YSyeQv0pSBGh
uro6ZQ09a1MSXYeBgtbLPLaqv2+6qQs/k3SIBqhRgObft1OfF1QwYuqhaDMCukAms7zmZi/tIeel
VRRiMfG/UiRpdBxLSzup+NVb6n91mopffaf6pQlVJUxjRODQVd9OvzpVvUODG+ox1j/7wolaf/rZ
ErqeHBomCAI/9MyuL8E1FfWl/9ItC51Eo3UGZrGjkQaBmq5aOJSdBcs7xkUg56BAn0owRvBEAiM9
DfRxKq8pNiAvIW/lh4qw8xFT+xhRRipFgS6/d2PbpWfgwOkMWoaDG3sptihQtpbuof/SSYQDPFu7
lMaRualeWo4MU9qP+kxA96dGxZ6yDSqLTTAD2Rgf7D7O6bUZxkBdEJRCZT06hIl/wYwxim1md/5P
tQMvsYVQCjU0DZKJYpevcpYUM4PZa3twhBu7Qu+2y9M6mfaLY7BzJxXcmmvWiNeuYiae9DyMRfdD
YQN9aZNf9RWMmGptNHtKoo1WA5nZ6nbvTOshj3LhzpZGdkNhmIHhUR6IbB5aXxxKm1LQeuo0tXTh
EgU0Mrmx1LUUHU+/zSZ7XNWlVT0xJ0Qg0voGiB5Eh0i6gT709lULPQE/k53qxVqy7ajYrXUB9VNf
IIw3TVv9Welqwt7diXL238lcwQfsBJpqApITmN4acE72IH2bbtkgyKV5OVIcIbWZWa9k3XyQTkSq
E59qdU9nKAo3Hd1LA2ws3GA387XRXJdWFC/9w/BnLsw4cVOQ5BgtRjmdtxSEUY2zpW49PKwSFFrd
0OACGTs4q9rJTPtMCwMecW2p4WdFKxcNmYk7H3dKHWduboDwRSSeqOG13hFCvs+NAh19j4a3OJdD
ipd4Qn5ZuPOgxNQ+h6LkOI9UGzdQRyj5ZTXCwEYbblcC7ncxUb/TawW0bmf1ZIJgL4G6p/IW6C6Y
ibGWxYyvkdJ/ntJGrULfbRFFN6u4XLiFFBwni+jzkOq82jjDc6/MpKrTLy5+BCWZIeuK3mz8VKY4
EghHgVLCmtxEUMpnU2uKGYqehU+Vimpr1qjE+rYbq9VsWKXWbzh2OEbqwfMTBpUvlIP+epr0VrgZ
dgDnwWQR9anBt3F9gB09xp8xFY2dj5ssJW3VleSMNA9sPWOQRkFdZu38S4TzP5WDf2kOUp9/XzmA
opb/+IaOqWm+dW+0HMvf/aofKNQCiF4kZRpOjWCFXBzif8draOZf6DWwHiLN4B8QLP5TQaC6QPKF
piLW0CCqv6ogANchPMJ6yYakgvBH+JylOvBP9QBKJ9+7YKrHv4SPnUL0WyHHSBoESOv4KmAnjAm6
aWn3oQRWtz5/BAxKqR/UtIas8+ox/a0oeU3SOZI6/bquTX1EIKZiN/dixn0lIKHSVlR9GV2FQPC1
4rKnURlmLUTh4cKMsh8yFevG51Dv6MmXP780+hNM59ROMLv/5if2rSpFpXLF7qFGulICvYqdfN5Q
i9RaGKTogy/tOSo2c9Cpyopkv4HgJDTTwQmV1TGpeHn4UqWwRCiArmOf5u2/VtHgwgpMhH9Xy2lB
MImTJw+pUBJ8DBNBw4fezFrtpWauPeFPavCOZ5z3Xc0h+5IJyw7PRay07QpHTlmdeEPvDAwUaJLx
SvKKQ0jk29+WU2Q1x9k5hHGnUWFJ7bz2ZF9nD9PYjqxh/lxW54GoilPRlMt/+GhESokVm3e0wJ20
I/+6MYHlDIvgSmUMPBVGVzyNhWN6PseBs1TLtM89kv9rxamKT6oZB7+msn8rbeJb/P3qBHEud6zD
DTiCVmaqROzXOIc4qMNPnHXbJ8ExdBO04hSS6K1y8eULgP8C/oBvQPzKmH/98k0b+2ERKIeqMNLP
aNvDGzE4J0gi790NYRPEQGMRQol59HVjfGMb5uuHwJfEnQM9fxgDVV23hMk/fPxVvXc3oF4MgC8L
0eOYdJ32Ah+nnlxRCuvuq8asrrBhVvuPL/Le7ZA4zmxFRdekKvt2THYJ/ogmja6IYZiqVWWE2V7l
EHobF+10ghX93v04aD6R0S1Uj+NPsxhI8fKj5ErWc7fu2zCo3Szouj+Tr/4aBIj8qNoSssQ9HX1l
LUE7FPIjHlYy38cZsrVm2ZR9/NiOudfLPGMweeg6HzOZw8fyVZqpdY/b7kpDtQ2QVEmpu1ZW1ecb
aWfhfa5n7d0gZkP18HPiJGhiO8P0XAqNrMFepVT38Q965+EaktBViuksP/L4rnEoFAaN/0PT5vU+
Qf2x65VkXH98ERbc4y+ZqRWhoi0oz5PZ/XawlIQI1n6lHYRAREKBvFt1Rf45TJOn0alPsHPeuSFT
sHgaFuwUS6pHcxZ734z+wHgY/CTYo80gCFAPTuaCL/+Vo5kRSSjjhCIHUOFj/Fych8gxU3Fwpl6c
ZUvlBkdGiGMECUUl8eNWvsA6QlAxRxc/Nr4Y5qysaxnrFzNlhL2IUv++qtr4jojUnixKRFmursTx
rdE5+fbjx//O+sEczogGWocy+zgzRXairOgUHEyBCXbGhPrEQYck2Ek6q2wK1J06qMbtx9d8Z+l4
c03x9pW3oTp2cSsP+OYp25atIuBBh84ajhdJdjr8l1WeLrZmzUinC2JSlZuPf8B748DSIXupGp0h
ioVvf0BXUutjVjlYPgCRXqmbyzEMoxODTXvvKkDdNVMzQclg5Hx7labQKjze6qE1ZolooBX1RAm/
RVMSahIF0uz0X8hsDR/LJDUeMw7vPaSH3Kb+YdqElMQYxLyMXAL07DgYkxNf97u/jy+P/hd5Q+xe
j76GWRNgPVAKMJhtz6+L8JaUyPSJopZYz0kdfaLuhCiuaShys5gvZXZDW4dRH/FPjnMd+aP2k3rr
cGJtf9lUHn9ADrsZleWQr8g+Gh/9bDhD46iHLoo1IlYKQQpT0vdnTd9QMTFGGgh1Uzya+Vic1/UQ
fdabFtNjVDUTRWY28mszqMV+LPPkLMdMdv/no4d4DZ0oDzaGLHNv36tZds0St3WABY50BwneKk7s
7vLji7wzLUJ8AeNJtjnv6HgNDSYtoJDTH+ie9YlXtTJ8yPDorKLZR/yUkwJ0YtF+b/WBJgWdjV0d
CEt7WdVfbfXLuafvoDWHUe3ac61NqIgn2OUhq4jrAfGSQ312kTVP6qBdykgbdxCH+jt/Rid+Ymi+
8+XwXQq+HZJBNMTzb39KUiBSpPV4SAMF6WnU/VTFmJ7YOby3q8eNwtEGeTK5gcfnizYXup+EzSGr
heFSZSQPs25o7aAx8tKK8q/M/cSrMYTR/l9yirLALwjZnmA+uPPUkh9Q1+qJt/DO2sGPYidg0LBW
6Tm9vfO6rS1kdfVhCDk6UDh/xIn1Y7DVJ2yQMCDmbWPpp4437z1tZjud9RCbgHgZGK9efII+pDEK
cJsDpi6lrJHlxRJUv+bQSpEaz6GkHTaJizGdPyvLtKl3N+hy1q1WfMVkb5/4/t/9PcuUxODHHHhM
uJvpD0ELyQ8AZuol7ir3HAhKJ+7694sQ7iZZhl42BHLREbwe7Uoe1GiTqkM2ivCB7kVzr4WF+cd3
4hAfgkGIecKGHqC/vUiB6DKrjOGQLY5DfTCTsxkv8ok7+X23zUXAzvLtOjipj4UFuUJwsGEOh1Yd
xF3Zzu2e0K4cPFZvQHD6eFZ62bu8nZo5pJBdRLlDLvn1R+OTlMYYPQ0FrDTKp5Uk+ekmHI3ok96M
47weRpuk9jLWHwCLdPuRk8y3iUiRM6nSoxQgPzzFAm3hlmU57lO2JOlqaKckWTd6Uw7eiR+7TBOv
f+wSeLqwwpaaCRP2b9OIYfjI/AUhvKOvr9qhg5eiOn10bhgmWcx2Y0TIFB0H9qA5UM5dme007RAE
GukfDoTll3B4IPPJoY7jHPtwEn2Ex1BNBxMJgcvWNKEWH6knXs7xQFhOqRj5iJJhSqOKdXRImWji
KzBnDkNeoxcZ4uHSxOsrpzw+kda5CGaOHyzAAOFY7GpMzgZHV+rqTCcVoObjaeubWTFRklBBsc7I
Mtc3Efy1RTNgbeshvKnhsl/j9Fd+tE7lnFERn+9PvOblKzp6za9/jXO0WkRWEJiiaA+RbJpL1pT8
uhJDd02e6GWlSHNdBVP4kJoR8v9pPisDIgCwx2o7ywwEzg6hgBX8+Cct9//RLzr6Ssi7jyAF1QfK
2nQdmXG/IxBM0a4ROu4nFuo3TRrrJMECDFjoT6e2ZRyQhEvkpoBDSd2CX/dqPkcdBOzDaA5Wpg0u
oDR211ALTsw65ju3uMw3+N4MRFXHCEq/V6o6TRgC6NhvRNdYgMagw/mGudYMO3n8+IH+tjlZ7glH
J/O1tVQV7KN3nCo0BZy2OjSNrdLbHoS4yIDW3dkO+fI84bbLXaEW2CyFHd3G0OM0j/abJPhHI8L+
xJf27gdgoDVbuu9LjNZRhUOPc3rfacMJJnDO5x7hJapbSaKgHytfmOC0FfG61t7JJbIUh+ijDhvT
hoNCfl1kZfXtxNM5PsQtT2eJPkbbtmT2vtgAX71xOl92Yertoe0nZWlshs2jFjUW2mw2mGR05M5w
WVRTU61HakMk3Bc48jxZ9cMdwfIILZUycujCSLsnzqS39QvdVxGoKKmq9Wcyq5IfJ37x8gUcfyFM
zUyKTIfsdo5mEBYPtRiL7NBbeTCv9QTOn2urYEq8aLAcgFNJi9+iDpqwcp1Gba87VM4/9HngPMz7
zMwTa8XxdmB5gtQ4eIyQwO3f1Hl12hHe0pcHTanmCL+MisYESXr//zNwEBTaGgsTuw9z+axevanU
1vNYRMt9A15YkeStAUFzdBIk0yS3XZ8w9n1eFWhI6MPNFRQ7rEheScrFIfLJVoSpAZjtxHT1zsLh
SFSTmoChs5xU3/4oZCmBmG3nsrEn5yJAXHfTa2H4FWbjcPfxe3/nMTuSQ71BKZXj0/FUTVymTOi9
XxaTNe5llkGOSchy+fgi70xNFB91He45U6sul/Xi1TO22Jv7nbAvy7qTJOaMnZdTRL5JkrImaKTP
093H1/utSYKPF6Aw7R/2YQBJj7d5+ez3BO/0l00kmi8q9A3pzvmQl6vB7mQOD3Qe1U0zOxjsnLhP
kX1qw/SdnD1Crj/+Kcw+xx8WWzO6UPh+OTijhT2aKDlOhWPXlZcwDWc6oUNfBWsoCO2XsV5oKXo7
PJiOQY8iTNKWZDGJRwFZZdU210AdJCLDQIbGZZz5PsHAjoVXdfZDp9uDwkAhLbRiVj6rKOjns6lK
1TOl0xcjfNfybLva6BA/zRkJnsJsCcaay+QOXGn1TJcAZoeB5rB0ISvUiyojlxCNRiXs10ZmKU+Q
rJIbKBYJ8k9Wxee2UYNDMYzTs2E2gVwjjoAfifHK2o0Toop9kCVjc9maRLVtqs7InidE/IrbUiKN
vULPuttGkhToEtUGmEvrhN9tVGROuLGESL5biKMCGCWaclvR0c+BEDU54WFsX/ZJXAyPZa5PiRcJ
ZS7cAlxY5Vm9rn/VdByYK2hOtL2CebavokgvIPO0ukhcuv15dzbGTtfRRNe7XUtsZI3pMQ4tB7ET
od+YA7GaqlundDR4iTYCIsQLdWRHz22i5ks0EWsJYj7JqsLJc8pJKLKhaBRObWfbjLwCB2tUHyZg
LyPbIuE05xitLNKDzoaKagrj0rdNKPKTMxLD5xOVOF4TkGNvdZ+ErZUj67bbNbqv/czjSF3MD8MY
rFBFAvxr/WCoVuoyPa/scsiClW/X8yHTcR+4ogXys2oLTdhorNKRF5ikGLZ8jdn/oYXb1nmxlMm9
6I2684jhiEB2+QXteHT4CEsqNJnVWm8D9HF9w9vxgK3WN7irWDyFmYobEwCedpANZmA8KL0JDsho
tBRXd9fVOzAc8yO6fGCfrQgbzqthlvsuLkaakuTkhA3mtkj70ShUeP1ZGb8WnUjns1wtJmUbSL9+
LswEo28VTXnmovJqUyANbXHXojtrvEkiN1q1IDg0F52KcT0htLwN5ooRpE5p1ay6Ch4tIosR2EJR
O0Xg0SBlVDt+2WCybmy0WoMBBm9TTLkWUPvVe7EKSwqsLsIHJIndoJFYHKBMrNdhpkj9QqRgu7yy
iINvsg1JpQr03LorzGm81ydhZhsZxWG/oQ02hmhzxuQeHqzN+qgmEdJfeEfXvT/0N1pBu27VsQEA
UjU64ruZjCUUyN4R62wmKc8y9HKrE6i8wr/V7AqYuvreN/jPuJXjm6thKOMHlL+IZ/2uDu+jKtcu
kMYq5wC4QiKsIPGhTbPLztwXSt7et+QGXo2t3yB0DqNqQKbXtZ9aaH8kfY1AKNfdPEjmEHSHwRI5
Ce70Zcr7H1EDogaqQ/9e1HD7f/43W/mjFKHlT37pGQzjL5rnnDnprix1gaWU9EvOwL+hI8RmmqXC
hBuyrPd/+yEUof4Fx4ISlINdAWzEUnf82xChCO0vzhTAJHQaonDNSOw9glF8BKd42SP/swWkC6NJ
k6bSki60kNaPJQ3CnlszXvw+uZWEysEakqEgQy9vFA8Os2ltCNHh+2GXEPuu7B00rb6YlOFcqyVa
JDTfMzOJj4Fwq/QFQkJ/zglc1EaB7ainfZKeWZpC6ao0QsykdjWA1QHYkVpeQyukRNocims4tEru
daED5UtqE/MHJqL6e0DwJEA4YM23LdgIeuo1/DFiWhzsrdGA8F0Gg06em15+aTqzeA6UyIIxVxff
/3x4/3cjqlC2/nDgDt/y7xxxfrzkYu2//8e/Xv7g17DVGYAcJyVE5V+CGnZvf9t4bPKoUBvADSUp
lyARLvJfw1b7C0fGYu5hE7tEYyzRbP9v2BKMxX+NBtdSrGDj/UdGHvkC1fln3Bp8UialL9omWIJQ
CR2P2wLjx9Q61l2bhKhhIgeUoBr4zr4qh/qTEC2KUMfEi2raxU0+T/bloBnjk8qJ0e0JOPJghyde
wLbpULf9+ChGf7ibAJneG4Vebjo0anuEtTFieO2eD2B+wEUMmClsghs/7eZziRx6HU4KDgy9D6aN
WfG/8zhp9zrYI9dCD3gBVdLGQInbdNWm4KI3MYl86MhRpq0rzO5fEhvUCM5V/LRelFvGVyPT2CjD
vxOmm+LxvwKUbp/HlYEUn61gdmZ2gwNltjLhOI9lCYwiI3UgddXUSYg0pH7mYVeOdqpUsXxQsgT1
a7SyvMn03Az3rdp1nzCpRijO5SRvsiGxtvyU5jLzKTYTT6tdS1gtCPZgRhOuB4l6BHW+SvJWQ9qo
jtEKMqTXltoZIsQc63R04NSonhMe4mVqOV4P1hdH765byk9TrKC8ryoklF/xKQ03iH/PkGA+IQu9
0PNm7WfncxGdDX37YGWqayQd8L7RYt9T36mh/12BUXpW1cOXsvCzfVf24qqWSD+Zqsg/bSCjx+aT
UEf7AhvsGY/qCgrl3ehU5Vr2xHFVw4SaPwye4hhNYFjaz5DBajc0rPGbmrXfkQKBfYU78jgazSNo
1v0glLOshuMdBn56yxYBm001Ft9z1bwz8/qnnLUHYFZ3rNY7tGCAhetN4+MMyxX+CcO0pMigS+jv
Ef/p2S/qTVzaJSBSX6xrRd6aZXZfZ1p1EYvhm0GWIR0zf1cRzNuWHcB54LHbPqPdda53MertIgJ0
OhA2RiM1wI8xwNr1h1r9Se6SWwllxfkWwagCVpF43hQcMIiUrQGmNOq7faW38SdiS6ez0TLdJKwx
vn3h7GN235Wou6sDywvyx8rAZe+29PXIJZ042k92I9ZVGdrYziRAanxP7AMNo/bBeCKtZZvhT90Z
Ga4YL0Ydp8OFBvf0G3aM/LrpA3Ntg+PdG6HAxFmXGjJ0YDdUPOIl/bTJPuFApyKH1ABVCuZXyqVT
RL/bsJxrK8aXMkzNDnXsZ8x861rPbskh8bJA3MUze5t0kl4rypsuAM5hjJC2DCdpzjsdC1Mqo0dw
BRt23yjC2IGtaLefNdj+1l3ZXQAwD3fQey70LsnI7pkndxFxJ7QnsOkMyO2x9obouKmo1erZzJbf
TURQeAjSyLrsFRWmyMz/k7OFba60tpi/ryoNgjpqfP8iV0cMvFl6odABWGU5ROpGIQ+Z1Q1Rd9bh
CiiCuwV2sc+nUdwr2MZvEL1Ri094lEhTpo1jDSkn5Lb7nkbB5yyq90r6k/K8dg8Svlpnlal8yk3J
Gls5O9Dvn8tcik0K7cgddW2XZFjnTLvbDiPPg0aBgUKlHN3erAfPb+x5Bcs+c+dWbZAV251Jt1vu
5OjbGy0ftK3eSOtJA+Ow6cIBQEo5i8dpdG6DBF6EokIZKONdmI9PHPxuinCQFNlMGAReHBbtXdNP
jjtlSU+D0sa3lPkxzOKAKn/87PPoPHIwcE36xnPYJ/upSuD5h5+CsnmWU5c8JXmzi2t2qvUgFieZ
62cy4niKUUwYV5HsQF0at4rSlK6q9GxuZbcbbZXjPp+j6hSkJAOxFryDaBjhgvsFDIB0l+e+cYgh
DVxzO3gpizk6ZIbereHR+DtFdgSJ2vpZ0E4EpCKztwLN2skwQjM3QyoR4tGJxMAbp3Ry3+ZzQAi6
Bl81ErRjTXI0es5rD/gZPseV3LZqqHu6+UicU7YaSKzKdyUkFn/NZCs/h6yf17pe6g/l0DGr28GT
Fgm+XRA6cBJAk1RxtSpmq99KItchbPbymQKCx9RjhyvRGsq+dDg/6mOonOtqr3bfqNNl55LQ9Kdi
NIdxNQrDeM6FkkuE7HJAvR7BJUMPr1ZexilqG2lRD++zTuxLURTaA3kalTvKWFG2mWocUtICDllP
duLKrH39eqzRerZ1DegqmZwN+Ot6P9QAmFDldxwndTT0hdOkhzofws2A29RVkiHlw2xUL1aCxVDr
GCuKntEO1yOh4nQdP5cBctYsO2Dr2NWEGJbZrhjJX0cRke/0Oe07/IZwU5ug3/fFsEOD8ZM2W3Wu
j3BmgjGFONaActpElVR2djvEGyx0/sbiXoh9mc+hgWrXBKm4gQmbZ9Gr9qP5qR0H6LBjVN7OjaES
2PCtn+No4/el9aB0k78ZLfg0rYr1FyzHsItl4699uzI/BWpSfFP0dL4P4ImuRwpOlxzI40/4LsM9
dFFlK/UoOBviIjxLhKMclLSebiB+lo/RhKtmFbIVYfUkKmSfLHnqcmjN27ZW8gvI1fknWrn5U6iZ
81006r6nmmPj5dJXN7R3/WuaWqln5ovxRZvm5z/f4f7bpNY36a7//fbBHx7g7n5Mz+GPNP3RvN0L
/3OEM/+iOG4v0jthEhCxJMz92gtL/g2Gcvr1i3JOUOj8Zy+so1VnaVExF9EKpAnE8e6/9sJI0tlr
EzuFrg8VHH/9J0e4t3VjmwxG9sAaAiea9LT3tKUW+arQmk9dLXxH+KsulcpmKuDPBj7fPGBP50Rh
kzt91S/4+1KWyTK8NLTMFy3T60vJARqusLExEpbhWcpia7FS60R5/verWLpq4fxdMiZJljoqnlb0
SPqogqQR23rmEaUk10tS/PbVaef611Hhtaj+nasQLgksEo3TokU86n10KvfgpzUZLlikdpkPN7Bp
m2jz8VVe5Fv/nFOWR7a0Z2mwEINLsJp+dDMcuhfINOZI25q+A4IDesuhGTdn3FEvAyg7W2cl5T1c
NRdG58MVVj10yF6h1iu16ldzcS1K9dKaw7uPf9nbbtXywyhHoL4AhkVj3uI89mbYtOxyMtpCKBQy
aOlVm90VgQHyHeu7x0ia2CvgcP74mkdit18XpWGNyFqH2yp+k1iHObkDsR+4Th7b+xHUAUcSQZLA
SLgChrrSG8yKYHIypPbUGlS31sxDHprj1tSJ2g1NlsbACOz1x7/rRWr49i05yIs5ngr0+3yvR2+J
3QZ6oianOZ0r0+QVzrSRtSYUWP8zdqdEZJOnj41+5ZRldN3EOsciUN8z/brPdkxVWJX6cGHHfr0l
/nIp1lrEgVsUSD1gEDV1Pcs3H7vZUM5tiYO0F8AFPIU1ZxUrkVz7uJwzt9YjcUor8vsw587Yabw0
lXQMMm9f82Ba7dCMKnsLa0a/qkfgyAN5SuSxzDG/PT8QqyZtD+ijxyzeOdEn04j00FUMdV4TyET8
UkB7sCz0yhVJbJ2YiH6f8xDA0ESmPMH/0WF/e1fgmqrSGg2+qhA82lD1OE/YO3nTNPxhpvTynaC1
wXNEJ4v25IuA7dWcV6dTopaVFrqWCVociHPPtyvyUyNwmW6OniChfajbBeRk0jGPpiOtK9swVnmC
s3TyQzSo45VFS3CdRDY7ytJSN6oW6Zuus3AHwkqDd64JEOUD9pfL3l9jPB729HkQhJSrcGqz6zBz
RjQHirED/veV6kzEfkbpSFHy5zX67ObcyEd1ncbkGvRBReE/tU1i2vz0xBzIyvnbrZnL0oRviwGy
VIxeL1BqT7IzHO3QbVMdi7VlN64AfutZINjcDgE+dv8O1l9zqg/3ztinvLqYllTOZ1I/WhlFrbN3
xKEELFUPd05F7B0sscL7ePJ4ZyJl6TVQb0O8pu61/PtXA4R6RVrnAvhHj5KKNYvc3nnZveW9Y7pY
sMMNLJfqxEXfe6bUh1UVnwpqo2N1e2m0as8SGbpZKDnMjXFyoTh2coe1pNohu4g+dzqsQdvKT6Wf
v/NQWZvZZiA743Mwll/26nYTvpF5mHC9T7ivXSWnxNNYeGU/fqjvfOAOSyOKIhYKNlJHH7jdynTB
OTMhA0xn/hXjzqrUySs5TZwYni8bpNefHns4bYEz00FhjFBYfHtHYgrZhLSlXCW19hUDqhd2o2cq
CrR+zH2k+jR3QA2bjWIz9091fh8C4liRJSq2iHzSLboAVHbwa4jTyOP9xw/i+HH/+nHojw3wSIjk
j0aX48sKSQ4/bu6M8GbArX/pgwQ5MZ++lEt/fwb/XOborRa4HU1KApBoQjzXGl5eUAalARJmmp8S
1Q/3jeE3F2rRT/dVuhz3aPUSZBR2NxF9YDqn/vNIXXgVRZDea0frNsqUPbJk2GvLHoIbUryGlbDi
DH8BDu8sBnSndc6Pj5/Wbws5+2r2wmKZq/n0cZG+fZdMzFMKdZHmIdlxthNV36G3OZ/4cCPQpFb3
1Pp5xJ4HHlMByBLJ3MBhSkVYy16rbML0ESNEoC2dDlNbUQYIEIhlFhzRArpQSltEBTBhaJXbOS1Z
v0k0DBCRZQ8JNCDxUHqC4+IKAk0fuNWcnIppPtJL87zQhiB3cpYd20tF/e0NVrOfDRZApVXVaXjQ
Izrk3Fa6HqPQOWPXQYoUvnmX4n69Rto93EaL0sjJTYqtips1hjwxEy1fx9uRgxvWQD+EzUYsba63
P6ihfe8kEhirbxfjp9TQf5KFQtAS6Mu1KdPpxOWONGgvDwBNhY5UBi0aYdJHXyt5UBLACeKkYRjd
sdco3pmd25Fw4YLsq7fJws+aG8LZartKSMAloFl3xhOfpVj2TW9vm0+CSZ89LLMvrbO3tz3ZSb2c
Kmzqshn6ATUJ6MKSscWWu7voOOd7I8yHS5E2xTlYIFDvDtmFbVYQaTgSYgvgW/tWiozpo8ySMxjx
7SpVpHPfJ9R6WkP+QF5yQpJzPKlyFEVfJOn5aSbzytKlfD1146AkVdVvQTzVEwFNufKcBthVkxw6
5Mff4btXIkSaw60K79452s20VVXWfTUoZHzlP7Msq7alkQ9wYlXlxJWW5/zmPdBKWo6LqJiwZUux
/JJXy9FUykmDjAiUqtKM3dc9Oj9jU2TD4I0RdeqPb+u3sY7r/EVFDkqdpdc5uhhd964Cj8BOppnF
VoYwnpG1bAncBKt46rD0+53RZAOlh5ic94W79+2dOWUFcW5gsvJNCD6k1BT1Gt57tVJTo75JiPY8
xwkSn1gJjmRUfF/MMBQnOBNbdPFU/WiQUNmm8qXkiUsP2LPV7r7PxkuA9au4ds7jaDijiLkF3nDB
vu7ER/XbqOFzwncJtW9p7OEOfHvHKZi4yRkQTOlhT2iPXyIpAULKzpvMt4/f5G8Pl0vRiDQMySUp
nyzKyFfDJvbLtiIelP1FkBMjSQ7VKhxLa52XdNCIX4QzWVbt5uOLHglWl2dr4cahr6rSSUSwezR3
9aLOANKSaBdxKNtWcFS9WMuDs2oYgm2B14feuWvFenlVBq28IC+7vdKCztnTkXo48Vveaj///i34
LoRKzWix4b19AnbUVwjiet4z1GNPWM1IpFXVqStajKRx+la5LelcXpXmhthL9C35uKJ9eMJg9ft6
RmKVw3Qkke8yzI/9P+og8WKCF3YVdtfXTCXlpSnKgoQiSu+6E3xP6DptQ/xlNPtG7cpE4LNtacxB
1VaM5zHTty8P5n+ULP9i1/BqjHjf2m9/N/8P37If//Gvu6Jrw//1nz/r6PlIFsCf/S0LsP/iwMER
hzwTbfGtsy3/VQqFzYGIZDltLRUvxtJ/aQKE+Av1+/KNIctUOavLf+qg1E8dHP3LIsHh8KV++gdS
Fhaz5VTwz2LAAWwJekGXsGhm0Lceey/ouVIt6GmmRCa8Xi9Q0dAZLMFWSeum7ejySyJ1eyVvrItQ
B4dUuXoFEXnlAwHEeqXNprwws67KvLqsx8LlxDApQDTTcD5IwKH2zVAxKJ2VMbeBf5tIWfcXeQwT
f62rpVPv5syMt4khSUwUQ6m16UrLkbUQoiaH/s6cVYj3q4moPQiWZFrQ629RhH9LNc0aBMxcEWi2
B2wpuCFRdB49w2Gp/qo2SUuWqsNdB9skHm3DWM3ASMYrJLUjpjhUnH6/HmpiOx8GqzQtWsOS4/9o
T3N6lRUZMH/Cz+z4ThWKkdzCOSyzJ5hZ1g0JLaZ6Y3TsqM/MompAZo4FeF6hjVm/yfqyKnZpX/f2
PdiiwmjoK9vsF5weqvlTFrR0A1ubWZudb0saA5GNkK8v+6KtCZ/oZwscKaBYI569NmMhN1b414bg
oNlk0UUut1dMj0brKPMZ8QJt+QNQB8EHq7Yvmojo+SKpgMRnC+CeBhjyvpUx5Y3YJSFd15tSC+P6
K/38qDlEpkK6LwrGAaJ+qcf2TxvOcbfTumJufhCBqeFRGPUkkurS69UV8X8pO68luZE0S7/QYg1a
mO0VgNAZGakFb2BMMhPSHdKhnm3u9sX2i+qa7SJ7p3rH6opWZEZGBOD4xTnniyt8KhVsOXeQzKmy
jiJ6jgd3rVeoHnwlX7NObiXSjBWuRFIbNV9bK+giOQqNJkgvcrKZX0SLVbgcV8NISlb2Rxp/zgeB
gRxIaiu6qr8gYq+t2zGQwfqm0ToATpzJRZ6TAzGaRv/Nno0+eVvNbG5f2mGq6zuCLzcQYNod0flP
eA7sUzlZJatSJCbpFExkN3skPLvNT6MukznSxvGNlWsTJ0iH/7hw77OyJNDIndM4I6JhJY861eCI
piky05nkyLsirT3r1UKQqd5bs6ymk2N2Q8g4hQFUTM49TA6ghrbyY0+N0kEVS0rrUzXXsiC3tai3
xbiu94k2NPBOSI1DCEo24JW2w2VsBVkV9jDPWUwb2GijAN7pe8ukvTgEDlRxGYlgynXQ4yzb7yYt
SNIkSn0X1LPu5rlL4CPlnbrJGTfou1wz5/XDZXx1JV7MJRZIUET1eqlMluevHulq72W1IFyw0TbA
11x4NtREum25wxK4crW5KxplEcFumy3kjJT/zkGVde6R2RrOTmQn4/Cg/QnUGzIQ66EOTWVEZVTb
2ls+Lv34sZBeMP30ydj1D7oLpABoUzXl5xZ3qvnV6SwJt4ZGTB28hbYoNhnJWCpkJKSq4dL1wJ73
q9aLB3ZDCDeGpU3otbsWNN+69AAfVN/pG3306C5tbxRlpBatftfGrM3iorQAA2WKo+O2SbhnmLIT
8rkGfKjo3DUCb4Oy9Pce0FNvy0aCaPsaxUAUeEON2tWvnQjOL/DmTmnFTbmQPByiXiitU7IOYt2z
gbQz9keEm4V6k/rAUaZavBHqRiDuQpl00qxuvKsXoVVw/QpXoQewqz6sLEe+KVOsn0ltuyfDzddo
VPn0szb9cQP2x30Qmf+2Js7ykNCFWoecN03ELMSZ7WT25U6QobNJ9BXsytxyfvKLaH64enp98Nrc
2BGLQB4nlkGkr1rfv88BQZBhDuP5B/su7VXaY3oZ+JkkCPb5plqs5cGR1/kM+stdm6jlRpqVeEoL
Md33srTMY+L1X8wsYdMnubS3rbY2WH2D+pngY5+hPmzDr9E0KpIYiK+Gdu97Ybfm3gSgcDCeyFxc
EcTIEcPTYHlvXoV2OpoVGvt8IdWtGyAFH5XbeVGS+86LzW5+3a2JgbZeVCBnzNosb/ANeVk8mkl7
yQLN20BQ8suNQWhtFcremj9VNz4P4LWAsU6jfEOi0j5xApCXadgayHVBKsFB4Xz96cN6v817Ilh9
R5LDKs3lTHh18m3KstW4qephIrSt6sbQN6EbeG3h3fMxzwdXBOW3vlEAKq7B9tvR502FMtXtDoEQ
g41oZhEaydYwGsQMbvc68bBHSjybbrvzRtt+qDTf5VT0sjepe+M5HUki1BPDfoKu0r13+qQI93Pd
LfPS/KGxoTReWbP70dOOCySTa+LEk17O7e1kB1NyWdCO77tigTnRCHQoyA3IwmNKxZ+HfW4O5jWz
t2v3apGg0ojHeO6M/MNuG3k05vSGVFLiSqvJGV6MpgGFQ1V+9mx1KRe/emrWdY0XY+wi1a0ZpWSN
NiBPboYa4Z2j8FOqinC8YL2WAhZt+nue9N6RBYj2MPX4EQZZ1xcd53psgtNAHjJ2u1Z44wYZoPZV
rYjSIqhRqgobrbbvZ71uy0Oz1HOItt11I0DZ6VbTi/ymWtVXmheXgDhg2bbJe2KYd8hw+0e7bbVN
kXf2a6thlLXyBsPvcO6MVh2gXcB90WqhfyXlKMKuy0DBIH03Wjt70TSdTGZYDLMU9iFIR8qFvj+2
AdMroV8Z5aiBiUGZOxOl0TolTzMR5luefD+x4+dj5HroBhuhdgEejFMzya2UXdHGY18hCWzMroQZ
0eisQvLhInt7PlHk+HsO1OBGrAUqEpE6L5RBmvutrbsxZQy3YADUK9k+lBV7DvDp7QrxXCPAh43g
8Ao9WU+wM+RBGzt+3QsQUsQ7N7GXdljgfYdqbS9SqpIHY9Un770iq/QjAydAeO+SLfu8UDJGT6HH
8EK/mlTlIMSI7PgseebfInR6rWpoRKLLOJ9hwrOJ0EWkElYEJ6sZ830yBEY86jm4V1ZLHDDseULp
6e25Im4VqmrebL0AO8i8zKDMmsUnL3zUlk2hWc6utizFQC6r0m1NrfkyE16sHYDtcWwrI0V+p4yc
aEyvW5YfSHeu+Y4jFsCLbSftjqTB9oczS3ODKgdrjDFV38akEOCNdHeME3cM+JI1M9gWvddvisVu
4Hs1F7MoiG22fQ9xNjlgsYY6bgk7wxY3+Jr4fdIC1PS03jjJBLxBNFLeLAntbQA9elebY91EruYZ
W82Yxk1SapqJ9Nqs2pApGzJGl3j77byaatOPbDgtXChRk8/Mo2lJp59BUcpHWeby3Sdu6m3RRpuo
0Gx4mAOQJGHqre12JFb/1e/6YT+OpdzOqv65Ck/fE7tbxVB9sYgZUpxrzN9bMt2rn2IyrZ0ie3yf
lRPM4oAYJhMn0aUb9Sx2XEwafdrnD6CkZNRnmsGCRYhntgnrkXmd8Zp5zXOVE4ZPMru+q4t1/DQd
Flxz5X3WXA07gl6BFjnElzcZkSWM3B6oE3qepjnblLYNHML9gHSYZLofitVLzx3bAyq7OeVhqyfn
su4/88opmDnmAwg6224fOr5N69j3+EwxyYhX2xIaiZ16tRvrKvsgaNndZ4vPHdcji3wGOlLt7J6s
4xou1jey2CuUnoJ4f1oRIkUBQ3m7YW6oT4lGzS721IEwMwrQGgkRSihOhxKyKU0fubxqHqfIKcwv
mTvqUK0UGEijdG8zeQLHS5l7aPidEvEzwfuV2pjN5LItJDQEfZykaNBM+4DQsis2UvgGYJm0S7Qj
qx5yyBM0Vrt+SMxnUWRlwMUJ2br202uiOBlKb5rZOV+Ou1QfJgyCc05uOTBou/u2mMxWVrJ7YUEX
xM+BqJLNdwQ14mhIgFDMtdQcLautb1KmPXGrde14Lyovy9ABrCk1XX9XmZN9ywyq2xlAmzaCqJsH
zzAdkhbABUW9ZBYOqGpkN0viL7YbBf+nwrNxhEyOiKKCcmmEVudJL56HQsFsI3g2Uo3oI2MGTh11
GutjHz24E9tmhUfKy9YbZruefq65tqtYLmbHWyJDwUKTYdEKcsVOt1Csy6d5nTi2NAJUm9PsFN4+
Y1/z0BKHuofpYhfHscs9WJGO3T9PDZOhEOquES29vTiR8qAo4kwsjflV9cuZdVN9hfNCdKTS1rP9
kklrQw3j3Fl4vXds7l0kzJNuYc2t1Z3POXywl7K4mcWafni98PtDqqemtykBDWwm20HOWy4uh1YJ
AjLKA2xLpHpX3XpyangVodXnI5JTVb5ryG1OSeV2T+nccyvWFI5hhtvpy/YHgS4yKQ4ap9xrCpLr
YwSPvKmHYnzr6l5elM35ZLiklrCbIfAC7od2UfCrL9Mw6shbzbp6SayiC0eeMAsQ9iW7tctAbYBM
OJsCqAz548wjb8nF826D2p6+G9SUANRc+8eIOa+OZOHokDsQWVwqDsUDgWX2DcE98kn6gURumVJP
NzYzdqTxQ/PQNIG+bWVVnRZ90L+5Zdqj0E/cg47iDgYCu5SfNnPA2BCI/32rm+5XiZMqXJZ+anck
MPmx7gzGrnTzH4E+py/gBIga16zsPDCKqMMOeWu8tFb/YNhy3WObVKjepVfctLnvH4e+nnaNhsR/
0qVzbF1/XWKoFq+ZYSQHfAfL45JoxaeLSyZaUM2fWiTGodKH5Adi7z4cnD67daGDPhgcijx4ckXu
Nu3SfWYGFRfY3H+vgya4z0EhbM056Deu4R8cV4dvCbIRhbYDxsHn7UdSVu2jb4vk2wBM6Ww2HR33
hBQ6Q3p4bdxAJjtcxZrp7KtE4jvt4YegIEAo+w3ovDi5yG5vyKs2Nq1VP/YrVQsmSqPeBlaRu1vO
7wUtaLHkZKEnOVQfVUUGGQgQsaauerHXfrKidOUB7cmqjglGIHG9z4RxH6Rm/ypbr3cjt14mKniV
lnaECnnlX0xucE+4BFP2gt7MC1EC0V0zPqGqThHfIgB29wNlkwyH69Q19rp5/N52tf2m5n56bgwi
ziN7Rge2SVvDfzHkasNEKebggPC9CU5EouTFx1p7QQCnnSJ/CkRpHbBQttAEafL6HbXyz6ofvTjR
++kOBCA4i7H1v3S/GN/7vNL707z6qrjUhsNAyafSv7o+loq5efnRO908PxVjyY07m7kMy3ZKX4Nk
cff9bPePTD6SXZvP+EdJZdedg+W0pRfpXbrsp7lzbOQtTs7+jq2OiM10QWFfsIo+ao5NPOHEVuJG
KqkXm5URXAlbxLK2AWrvOK9b56eb6u0uIdBp2iC37rvIo5qKJi9h1k26wKd7VaXCnzA3c+AJ6Juk
XZXQXpHbb7jGDfvQuBOkudk3lxsmOwOgSWzwTzWPy4qA6VEDxqQb5EUjlXmeOzsnQ3xA8p4HaR16
Ihc/1GA4xz7DPqY89zFP1Bh3atJ+6L1A87IAUxCrNT9mMCvYLMxWzIAK0AkYulutyIt7o1rlzpxA
+fqd9M5Ks+dHb5DlLe+UTkwT5bvLUY+2PF06GAgCJBwz5/J28UmqhivVbHiuFimQlSDdrM6ynNuB
IOkwYM6YRHWR4yWou+LBrZFy5L0khzpbbFOP6LmqOxdgeh+BG3X0s+EljAZJBFgsioHZ8o5qzVb9
oauCkcFbC7TuxLgD7VeZm7AJ8llhRqCA0KzHrunr9E5LGhBVG66sSQBbKzPb/URppuSHSkXhbJl5
t0MVk0TZgK1127V+gQHh+kTvl0TMIr8s5+RtcJQPYWNsXTDRphgzFSC4klm6qwqvdO56unH7ANKj
HIghmuhkSNAMklNmjsu68QlBdz+zwfFuyP/3v6ZiKIJvs98nDrCZgcNpA1HH7W7GRHh3tA528VwG
kzuQZVPk/cGu/cLfZqpO/HNCY5vcO4mV1NuKtmE6EBFRF9sVtgwqgfQKE77C5uIV0jXJETyZw9yS
At694dHazmFT2GkQL46ZGEBIPP4/GBfdus+IHK72hQFOdsNrD1sX+o+xSdU4EF2eDfl2EjxmHtrJ
G9dtjlAv2encTc4Zn9GABLwsF3vvwBXI9gyIhHeqCNNSO2sGsgGpQ61G8qD5Di/Oal/zY583mu4Y
FS7jIQ16Mdwt2gAEx/LLbNkVIKq0bZnpUuzhbWraHRipQMAwtljRuUtv1vvAnt3kptKvKs+OPkp/
ZpjucuzKQoF56AqblSuhHNpdsM687jqsTGr/R+8tPv4qLwlz8o9uQGJLqmP7e4AN/9jrSbBGICjT
NfaTvr5BeA91WGTj4m9dk+Yq0iZkNIgjhXvXz2K6SZTLjDkxGf613J50JxXcvWTnTlpHgTS4MKD6
VezIQDWjoQyoO0iC+ADXl27GDvoucwxY3nrnHRTjw4MoTePkLisYakUiW2LSxpcj7MQMCIc7mHkE
Mu8trQOFH95szwxgvSckpkRHV5QXuMi9ER4krRtOZfmzTYjX9cXAa/lvgLPnkGiZY970sHmGJBxd
AgicAGAvVVcVjpkMcJ+VZriW5BBmAyOtrMpeu5WKYywawp5bwMXToMFfsFeBvS7Ndtnca3tv7OiF
bUowOcBXLqddD/V9M/jEeDTOOm0ToS8hKWtqw2TcuHP6NolGM7Uwb49NlhycnvQGiJJ6yVSFA3xB
vLfxpZF/74nHuxqQuNFLVCSs7thb6ue1W3HIVN5JG/t0X1i12NhatuAOqx563/meu5VHGilH/H3q
J8Zu1NPy4GJ3OmRLYz4Npdt8LSQH3PY0ZR2cFlHdVavPs6t1OL+aWp0Npdp3hAlDpPdmdaDGB8DQ
8HLf8PfTNznSigX31CnN2/nLlwE+GKfnxnbzEpZKY7gfcK1uxnWuXqB0p69jo7kx3Yb3w0oK70MX
OTNLPtg3r6fuGPssf8SqlofGbIy3hlEtm44dEfKgRm4EBkhG/WMQ+VrabfXat7d6A5gDGW2xG4wW
FGLXTlROMCsfNOU2+97NP+1Suoe8XS4WE0VITd6zIQn9M0qNo7rNdSah40h8Q/JFOkZxMDLhk3Dt
F8Bx67vWFD+XxnIZMhPWvK7Oq3KtIjQ8G4rmRLWuDW1yGr2uufPE/J2SXotkRb7/dT4T1k6Z3uX+
4scukQlD7HnqnhrsA9C9DJsEfi6KuruK/U1IkTJtWfwD4q5L6LWVbQybJm/ax3LIWUvnxVw9rPVy
b6g1oWlT+mbVpuYgVIp6uGJpWie6EZM4AErdKh8LsgbCpA26Lk64ZXdkHzbfx1J/WAcL8szyTA7b
ngxz1h1D/aZ5XX0qhLvPDT3dYzXZZ4U1vUtjXs+5Wo5AqtcN7vIktLPG3iUknZ7GubviE/35aDjM
eybq2gNGQfqeJptDnEDGLiCZDo3psE1b3/hsA4IXyCkyrzNg3ANu66qDZ3U/8o79VcuU6+i1eGr8
ud4DrELQOwTVVm+ptwobqLEl7Lgv0yUe3XSKzN594wwd31UzHe1qTA552Y0RbkZ33KjW9lgPFBDL
gvq4VCiswWRUjBfxpzKFNSCiDeZoXVDVl6RvWIMj6KBseaRzk1lscL9Muypx85OVJO6t5XLZNms+
7wMLifY6Vq+NXvBM7RKDKH4CFJjPiJj9kiTCFJn9IjqkU4587lL3Le24Mst8mGN8kxzfnvEqzNWO
+LKuHVvBRvxKbh0pB/x8Qwf7alQGyRUZpNur3a63XbGjFhCbEXj4jS2V9jNIZhDgV65YM3mEOWX1
c1Pylc6KfVdkMMjDwNib8LULnxlLm74ihaX2m1W/zT0yXtGMtRDWXPE+skDEMwrAMh2Jd2wKtm00
joVzb/X9tBtIqFzh9zbXB8GS/qQRpdYwQWnMJWcj52DDdVynzXFi+Is8S96oMmlfjK4B1ZMyuS4S
iO88deTeM/KUZ4SnzRs9ddy9StWObianLR4GO2ZDuEwbOeU3SrjqyHSQMzxTSESq/n7BXHviO5Sf
AFQSBgySJkXPs2dbqf5mKqryKaspNggGmSVvrRAsGJgOfwFQ8uIaG/GzCS01VnbpMzRhdxSLKptI
zbIU79fQJvvcNVyyB8QV32aGyAeMJ7VNinPWD5vZI8ktQHBFYajMR5ftYYyL+iMztWCNldYlxSYZ
pxwueqnp0F+k7da7iYgOAmK64TVhlHqqFx6WuZ8196y3JeiS3KNEZ5RGrMcEWy3Lte8MMCiitXJH
y2OcTbCQz2tSLFuYyFy0bf7TX5w0Zih1b8jgfrgCmq6VogupBmpsgR4uxnjAJLsk1Nku8H+H3VRK
apDWjHW8yXmBNEuwj0g2BLa0KdVSVzYYtZFoR2bTDCGAXybCLrp3h1UaVa0wLyPLVwZAdr8dc8VU
aEbOPaDnZM3cNdN2WU3OoKIyx22zLMs20yt9L20SIntoz59qlccCgg2jd305QZbWLpzX7m5ZeDRT
rGpx5yf6k2tbAxxA0pX+ojC4+8dq/q8mnF8VP45LZjwR61iUUXnYBoqjX0UorUgnzZKYHktzxINK
5XulyFCc/zc9RYZvkZVJDpWBi4vsq981vsnkYL5MRIHHQtrtUbi5OZ8WZzX0f6NHu8qj/ilBIF8R
GQRKFuS6hu7g/PlNPpX4y1Q0QuakqVWTt6lHbyhC1ivJ+3jlpscBH+pKmRZkT0bqOuM/1Cv/JZHh
dz3N9fUJ9bJMABlXYdzvcddTi4C/dsEy51KzK5IAa9oyJ0e5YGeknW19zQuaNwQUxXjWVWXc6WvD
pMFunSRmo65lMMAaPTiT5Qe8+b8vrXmqaQvF/7rKcX7UzdLlaTb8Ifr455/O+Q9mRvXX8Ld/a/dZ
X3Ur/e9/6ZefTBTKn8Kfq9zllz9s/si9uFef3fLw2bN7/U/pyfVv/v/+zz8FNE9Lg4DmR63kcP1p
DB3kL2ZCi+v+v46Qefrf/9GV+fL5L//kH6Ib2/6fPmtckvI9/eoVvCq1/szicGDqooInZgxR7y8R
MjayG92+ClCZapi2q6Ph+dN+aBFJwwyC+SVGJ1Qd+DH+863/ecf+XYDMr5JIHIdocMmg4dVxO/KS
v2n2PFjSLts8Oyqb4h3H+M1YBSfRNqGYJ2RG//dT+X8cFu4fAsB/3lz/eDEydsnGvooTiVf79bgo
FcWobJ0xgncq1kd6w2tvRClO6tlQtzI0WUga58wJii9aA+nvRGax1zB6IrmYNIBezITLNMU3VNLc
a2hQnAOdetHfma3jyz1JP0O2ZTgitUPbC3c+mW0ytHvXg0GOd6qtL2U2mDdOnw8pxrQiX+Ip6Ob2
lDkw7bYrA2R2ucKnGjKH1elRAuiCRW3RrZuyNenp5q66/iMHQgsTa4dtxKCG4S4fKD+2o1VK68hs
Gn0CqzIh9jbpDRXj0/GypIqfNMxyLCJSJJr3oPTdNoSaaWlRiweDdnPM+CgK1Vt35AxQKkNXc64e
7hWnZssPYLpUsXhENUFNOsKd51nh65l2JixAP3B01iruBvzReEp0pl876daGuIE95OAlr5SO4LlY
3WQ4mDj4gGYtCrLq1FyfPH5vBN0uI9BjIKZCYwHap3yJTB8L1NpOr9KXaeF5c2CRb78WGglfbOy1
D/bxG8PQ7pvRcWPH5DeVJIZFTCm0zZQT4mn2axvibe1Da7r+pBIaZaPxiqOPk30Cm6lJI6oMoObY
jFLyg53boPEeUvfaTiTDS6BZgId1tPEr6hYtM98y5T25S/FAeFZJiWVeuMbNc98QA8Gc6V556XZM
SA0VAMpQYeiHdvGdQ4B6M7xOM0JiBFOqBNraIm+POTVRQAmDvdzcooJDt2INgMnpMMmnixhVXkjH
Y/21TqQW2Xs4pB0t43RvWtmJEVFOfIK29YdquvowpxhbLL5BvmyRJz8TEMw2mLfIMNrjpI8LS5d+
L1Zhns3ZebClyXsz0+8ZReXCpqrxqyYue5aGV6/AjkXLlsP9zh+ruJhVg+BUux2xZ1BcPBBvf1uu
nbZv+uE4EozIiCQNda8HQlp0Zy1BRU2MXa+RpjbLZedNy35d5MVY+Q2a2r2p3fHOMbNPAnqiNOu6
p06NjxY9kCOX2wXZXChU8mwN40m3r0ELxbpB/DTx+SWHmfVPzHDlzWfTgTUkj1dIgeR1rNffLUfA
M+W0Gkt4RbYdUm++zhRJbzB8zSV7Q0iyKQSgUpm92h3eeriyFENg7DymACHWqTjIspBg7p8GqQHA
XudbL2+LXeb0nz12nTBdGEL6lIeEcMVdtW6T1WASVfYsJMWTW9ZZ6LQBmMz1Rq75Xc3YlcxILxpX
/XZOJKFyC0PgQC9tFLKFjJKmJuaPdh91hfFiEtIQ5z7s2WDtd36FUMYd3vhFb0yftxIM+o9AKzet
ntV3a559oRJ7SATxHEYw7rrWPclKvbnWvB8s1jQ2Etwwd/qPrAtGltaW2iobiuFSM8NdOuusBebJ
W3jTSFwCGsz+w9KYQ/fJeijQRd4MDet2AJZ3FqUzqYfNXSCS4bYrRiIA23WvNBYwVuZ9YkLa4lKo
T0uZPtABcyfO7rQhUWKlSqi7UHWdH9WSFVlqwfkxAfJZVomGoRzQ1QUvK0HOg7HKk6eadwJ8CE+Q
0A6r5rPOA3bCpsbQVXO2jq02zlxoUC2gEYKujCvC6zCTUdMyCmaFlJ/6TG8QfrlbSxCxt3gEYFQq
uNi9ccTTd0iT8kS7xzg9GJBMJfd9qVjQttyhpifui4R9U5fTU45ONUSl5bykPok0podwv9HIl6gT
cFVe634znPFkOqV/l3gsz4aGRXxRe09z63qHop32rVMe+hbHyZC2+yLrNv7UHpaVV7M6hm8mjG4y
eAzYsDymyesXZ3qdZFcqKs669PbGXCCy8X5OqA9iOS07Del9OHppufEyBY8zyWAoOvkPUIgxpHCi
IYK5iWSpACy35paZ03xDYgt7DEDcBzlqR7Sd/KbZ0PdRCtzxJRNJtlee2iYp8Ufs9SK7SO4rL2WD
1P1oHa7veqywDGXOJvAJkiF4PfSo7iN9yZ+EHsRmP3ls/Ics6pyu59xNb9mCg0/sUCWJbN7wkJC3
XOs18qSpM85IOYPImHrtoltkZgQK67NV4dG2mpbvdSy3ldsfvYC2sksSUO/BeCJA9Ng2CClZqX/h
BeM0MMqS5yIx4JscI55PKnt78KV2bAupnxx/qEMYqOVe1XO2N2V+n1bdO/m251oYT4NFjIaoiTkn
TY6mcfVeZdBan6zStVtpojlZp+rsVfVZZqoJyfR18BQuW79vP4Ime0LeZn8uosJ1f8VwuWq5L9ul
2s1WvuXh9wE3+H1o6jYMRLscCk3fJ2aFLjdp9pmSZljIxt90E3nBLsOWxEs+ljndT63zNdYZbdvY
+CSIZM3dKApC89zG2pR0KzwiJVK0hCemojmKVFVZfFB8SUQIPbNBNEI1ZpugJ82lcpsHk6jV2M6N
81pXX0Ku/TZAG4MSxbrNS24oYfeKppD+WltJVGIcwWO2UxcV9KnJSdcxTBbyVVKrRU3T+9z4JfVC
oF6SIJERifiIzTJGY1IQFsXY7KTSoDvoFK5RIPJTwbVx1YNBmvaKd3Y76tDozpu/NMFGr9dvaSPu
NY6nhJ1LOHVBdzaFgwA4L1nnWOVKDKUCQmq3WizsYk+g8tGv83s2Lmc8qo+On1u4DlP3+uybNgRH
2Q9rsCShJXRoo6tePeJPfHdmJDbLyKCrrgTfpZ7vtRRYtYE+8b5lvXOyTe3c9E0QM518T7kjQiZn
6sYNChbhNEybYBLaz8mqfqh5rm+NOX9w4BvzxVHyAM81XuAtbOXk5Du7qbWoXt33VYpmq1Nrb5GE
IpcUfO2ttlgXqxt2iLQHCpYSYR3BLOVgbYCEHWxTXYwg+D7Z85krHFH5KMDYY61WVSpCzQlulYDK
Zi3QqMqBh4NgTyuYZSDrTa8BcCejDCSM2fFnrVcbXLKnik0qTrbyu1tal7ULLsWQPzVk1Bp6de4y
BsBpU/0ogzbUkpSnW82iNYcWtubOHYl+9wPD/gW5xgz5PPGoLijkcDL5LaDhSv8++KxScXW+8G7J
nG3nj3Eyn3XWMyGCx5PojKeAC5GFXHe0lTtGfgX2FZ5sfsHgxaUYMOWr+/Ydi+4cMgyF+MAvMx+K
7qo3tpulUju/m5vsPgc4z2OFVvQaSzXJz3wyvfKQZS3azxJax0Oqm+V8Fjx4jCgvHZHF3eowZcoF
swnNSCQz3AJk2p7Rgi6/l91avk6FukLjFziaY8Q2yTr3ytYpCQG9RQUbwSy2PSn7iw4//t9l0f/q
J7p2JsHV1MOrsSP2+fOvnQkmIj6+KtOjWnjUvMVoEuHBRXcDeIG4iwU9aBcVWGgvf98TXZu/v8wb
ri8MBiSwfZ0LkKBy0kB/MTI1qAgUYwAFKKbW2CU2mp0jMRmQO1W+z7pCAxhfRMWCwywqkGZ0oaRm
1Pmcgz7GWFc+OpY97hCOWW/l9XE42YZkRgsKPl7Lwa9iH/2xTkG4OqdM51EtUGgQ+btIywz1ztGf
VMeUMUL+Pd/9/bv710+VztYFvKTjftaxW/765lrpZV41egrfJAKC3gmql1Gv9ho2iXavLZr3RhCy
r2/+/lV/s5j+8WWClXJI4Gbah9f0N5tWiV/TSnUSuV1ywokfk4R1Wa3BiI0tvkjCjgUqa0wn504S
YqbLmNkyO9fzhawQABv/DgD761DpH1cXnDRMeWTIutikfv0cxjRgxc6OB4drZp2EJ/3TXPbauaAB
vdOaRjuzyU5GdoAI9v/+w/iX/v6PoQOTBMim0A2c61f0F6OcgQZbBUhuo8qb0o8x9RuOC7mSm2PB
xWsiggFd/9/M0H6/pp1rpgeONCYKcAD+SL/962tO5tx55Jal5NCsR+HtZaI2qn77+zf2x2/+12GC
QzAmCSLEe+DUt3zntzvHmayVMLpaxMZjsK3i9XAhsGTXhx/fxqPc1m92aNzz0DDaWDejyN9z6G//
/lfg1X61EWOcZsjhIjmANsUZ7Pz+S5TsKhJM2xCys/YUlPVTllB+NSWdieXVyePMMiuuNOc4Z+Wl
Ec6hIWk9En7e75eq+T8cnVlznEgaRX8REezLawG1SqrSLvuFkOU2OyQkZAK/fk7NS8dMR9sqUZB8
y73nMv6XaN4IxGWrgB4uRsEiQT0W/3xjPmUIcOq4nSoKqN6pn+271NmSmBqcsfiEKVJzzLvi4Pp3
FgcqDOnvJUMDb+1f+8Y7B6V/E5VmRzaCQ+ifcPQcp0bIHQaNU48GiK39RBQC2/FJhbyvocvsKkrE
h9CvCa+7e2F0q2+zk32xUE4jD8aQ7H82p72EKiwSmpenxtefo7ecvYar7K3qM5v1L1suv0wlPjM0
+pXTXQxO1wR9QhoIWsrFGk6qNYbdYkQI4W3IkHxHUNLq0j/07nIyreEaKTe4yDD8qWwDHcKIARvG
CTJofLqqqV5ZJz4J19+vJQvhAEyrwzJwofeOzN86G16Lyf8uITrqOj+u2nm5+0NmViI85PIXS8F9
54yfXJW3XrEpxWm/x+Z4QPx0xhHyRYVG15w/FSylVpv/2MiZ3ov5k6QNTlKMyfRj+9w1DnBRf2re
r/adyeoK9V/v9m+c06yqp+2g8dtmBBnFPJ2J0WfvXZijgBFTuhXyLut8KRz7y6uLWM/tB86FMxH0
bHmZ5u+wmaOnxdYkfDY99anHkKVE9KtbvBO6KsKchyd7rT51Xt5r42Ot9L7M1HerI3TdTv/ilPoV
td1uaJ3UlNZvww+OoYyoX/liVbNdpWzeitw6t+6AWEVJ2DWs+LmSfb/Pt45epup++eUdwFcxefAp
02Iy6l8pKN/1JIeEidwQNyZ3EXwO63k2mCjo6To53Vs+r+QJDPcVXDY2P13vBPvRtB6yqj+w0rjg
0kt7kwVs65gtq9TyASTneYk2tctavuPQjLZ0YE6xFeHBwGW26+rpIJrtYQVUBHZGPhOaMD11i0Hl
O1VPTigvNMJXY5Dc8msb7o3CPVe+uNCanqPtri1dg2ovop49M8a2wzw2TmrkdnlEO7pe6148wCsk
um7eGFBUSJ1MXeGdo8Occfwbzrae3NF4d5mOndxhNlgUyX9Vo3DKTMbn1Ey/e3cK4s1Yiadq2+k0
87SlZV/+mqLpzW+zNl5W0EoIGIhQ2AAmeizIwFHsCg6Nru0fjM6Pp6y+cl0THArEhEP+JrEOSrG9
9gqKBfuocqTuM9m5MRIcU7cpHwOZHcHR2x+g0NgIrvNbJHjDDWuWtJ4CcSV4GWKr6h5GBERxT5mI
7QeFUjPp0NmxK7jIZfiX2d65m/OBoUtfpIOFkD4Y3ceoiF60nD8NqV90McbEyWwoU5wqDkDHMtuU
9yW5++WO5nA2huK4hZ1mFoFYuY0eRQWPxAnfMKamZBIESUD2RZzx6X3lXU1fPXlL/ksiDZmt4TAC
irFaD+sylbT0wJEza2Q9/1TO1jWLvL3NnTL25XcvpnMzGqltzAnONsI3lr0I2dGvxDKv5Z+2I2Sz
N48gPW4LSocx3C5yzYFYNuy+o/7A5hyg17dVWJ/zJqpzVE3ueEAPZxSfOLjUYYLTsQsc2gMi7hLJ
cjjt9SgEv3DOhyuHdA6ig9X6//nGHerssnfZNxarr7IqN/IAMImm/iyM76CzGc2NLNf9sepem6D0
XmZdjYyEuegRZ2Nui4tlqO55mHCJmEa5HNYIid8g6w+X3pCbf60/ooCoK0FGXNzZdvVmRfVwY4j8
dzKs04bbgjGKlXiazeyMsyoL1eIlvoNX/bTVGfjScboFomeLvTjmvwXph30uppkBZ0ZE5F2G+YhZ
7tKGJGP0JVIVjzUvhN9texSl+e7ZynoxTWDzzDWD97lE0lVJV4Kz0hDgKwuAjs0veQnHnnLWCaY/
iECHc1WJlVGkGZS7Jq+zuAtWrL3hdNVr0x1Ypp9Yd106ZbqxMWWEJYbbBnmZ7mrV/mOp1ICP0ngI
dXibNGjYjPYoCXwmECDEWUXP1bnLWZJRCxAYpSlti3r8mKTzNeCR3E1IyAATSztGiGeciUV8kot+
XtX0QKibMe8CrHU/9jr9JRhaH6zMt+DeGwyBiZ9numWV2fQrMpGeLMhejT9NQYz0bgUSS9THRDpI
P/wytRBnVWJw3RUh7flLa20lo46W+G5mVe5/FluHvbTkUKTV4IIgI8/YY6KIC3a7rO5UOYnc1rlP
YKY0H3aZXUeaBuPE0VoAKCfjBFNCEyIAUl22lDER58vvsnB/ZsSm7TEKtPU0Re28X8ICO4HRZkBe
GVgkFdIfhAkEXUi0U6J4ZH4CopZ/Ar9znlehx32fZfRdoxa9THmWkYWrjdkpwYL9dd0korChIeIR
EwwrxtCQSWWHJrPyPvwjUeSltWrEyyLa7ISiGKMKxYxjLk9hcTfQKM9RuBUXCMSK+uINOs94HgkT
mWNctO1zPa/cyJWVLMytklBk9QM347TDvr13ZXFb1RIcQqP/UAy0l9BB6b/ZWWKbrGgryEWxWsUh
LPD39KWhPwtvfLGiuY8LzQFYKu0/DwMaV5S/0ZcxFQ4DrjJz/3WO475t7egCGHc2xMXVtbUJuamC
1BWDmY6Vz984hB9DL6ydwe0YB2Mn4mFcqmNkd4HBfLNvXilFmh1pfOGp0F7zErVd8W5C1lrfkMDn
+PQUGO3AXB41kNtPrOQEcbl3rXfr5iluYjY0VVQnHiKfOLSz5VZZ2jvUW6SPbjTX09FzV+dA+zDg
LK0UB7rlgnV0eJ6PCsRImk3MSJccF3u46C/2Yn6ybPMru0TEk5PBCMLMMuYjdRS+ce5fx0APZ4ik
AgQUBV48omR295TY1QFb+L5xzEvtiW8uzS+CR56q2d6z+zqhvz1U23KwcqjtQwCqd5jr3GSePgbH
ku3mf8orugcE3/sqILOJmsdcTuMM+yHnvry/PdXm7h1bNZcFLQS89TpHOtGOF3ZE+BRkxtdVqT5x
tdpOJIw9Z9hAufKNHw+BJ259sB7CrJTPHYJ0vbUWysAIt1UjTqxE0Em5TX+Z9fbIE7LGUHzG1Bg0
I+2x/ubt3x5JI0vXYgj3ZV9/TzlfDjIoLxlsfZOAK4sQi03L6Z3r+T82+y++bUhal/Fsd9WDtjUG
HXe+1WH0M1QoUwx0vCuzmUR5U75jC7OyWrKQn1fJiKcfgDI3oJHrRxOC9a7S0bkyRM72anocwvCW
wzsqN1kfIVWBblbLYXFLlS45Kz12GbwNy/GYdyVK7XnbYNZn727u23fwJgLNTr+h8Qda4CGSd7um
s1g7UENYTBp2Us72b00RVu/uFaWjq+3Ys4QxsbRbOhUDOh+QUl55mzU7V7mRH+oJjZ7UC29jkzmP
AfJs4kA8E9FcM52JO4rdrg12AtdCOg3Ur3cOOi300HQoo41liINt9IITV6EjGGlY8fUEKN/DjbjI
zfzB3lhgSGV39LesZHMwGFdcMe0/N427PJHZ5ryammxukDk3AU5k77Vu9xtHwqOCYkACU3HQjrE9
Dx2Vau7V70NUfUxeSThCBojV2NxrkJlj3FmE5wCzPOewOPe5Hn+H/iTT1pywhSxhIK/9vKp/XT2I
hJPlV1Wp4Fxhlt1JU311dUazsNXlQ5vzHGXmsCI9job9MK7YqCQlq87Zc0m7rBI36wlvcIjqalV+
W+/6XgZiT73ZN3+laJdn266DxApE6vx/2pD1p80bDjVnHlU2a+h2IoDa+Ng6PLy4Tw0l9nk0x36+
Wsx/ZRhX2hIvpdxwijWpNJeJOCG8eYfFmMM/ExoGppgZ0Lr+XpRgKTgVjarKxOOtBxfHd/NXx1HN
64rV4cNXUycOOXP4+ab8vq93YuoMDFVNlm4d5fy8Miv0XV7mZsJBz56Ul6WtsydLV+msogP1tThu
TvnM+nJX9PJKcMx1wXCG3vNldtlVM9Y5mD2bLdgvOIRk9A8+uZh3CHc/XW2gnFoC4PqETYwQMvar
VYq46gUevDVv9rIigcruRbcrNjsVuW4P+UQShl9tMUfLt7LIqapN+xE8/AUmxJnJ0g+rDDflQEzL
PHDT0Od9rRlOIgUUWGI0TrJiGW+obS6z5A7oVQUDrn9w2HS2ISL1qNcEHHhEcgn2aDhVn4bJHm+L
G12iYKxfcMaTW91RO2RBc1KDvjV+TqIbrdc9XnDYzfUyx60wP8t14pTMndOiTCyCGcmQo21/D439
7hmZ98LmnYLKnfSvwFrtXVCOMCg6oAqVbj+z1vZ2ep1+9UYRks/TuKey3N6MNerx1hQU+mAqUo2t
djetXbbn8Tl5kqzJ0s7F3qkYCfhZMbB7XcyEOaP1FHC4xwSTfJFAhpNZEd4Aw+PBWbM2nT1qbD0/
8uJDj+0NCAy6zL/YvnL2NrvwHbD851xGL5nBZR+Cf6NtIUWvoudg8fO0HDxqoZ78RNegRfe6J7yo
9qEJWcU3po7XbroVW3TxfGgiJbXNDiThFmM82s6NKLHbqrw68+yCZhyn6D+nNG54AL7nzRtjz+q+
HelfhrYab3XPbEAFHxOvYFoKuIRsoU+NdLAfsl4iQi7k4R0/hpUouYndzQu5Y7eaPdOjylFcEi4E
AkbPD7gPvENek5enGaMCLY224DLokXl3Ic6rzwvSXcXGW3mVsRzJNsxnez1mKn9lu0FGx8QcniJk
nwl/yvdmZTyXo3eaDdV+gafGgVr16m4s4/ftMEEXbDIFkHogn6/TQI5wmMunppHhm/IqluI1WkJ0
GWUqiAbl3bD1fMPyY5HzcpxxOp+jGqlvL9fuOHrKi4suOyJJ/eNu3fK314Tf6c6Lzku9/TFHOzxH
/Ro3RfVrQFIZb4H41TrjbTPRdk+5b5ywBDVprQuZtLV4Q3XzX1aSwLJxxmIXdb69klA6AREhxvT0
JAt0b2EF33iRRGeK8lzIwd7ZS35DJFrFkPNibzKMve/6T8G6qPg+ebBd9Rou85UrVCIkbo+LIhxv
Zt9TeP7FsYs19rKhPhCRmDJ4vlb3bAd0RtGVQe1vE1/CbnPDd+SD/9g3zljj+xPEuFthKfdo1+VX
wxzwQP9rpOU8DmzD/C5egIQdtG5ua06oTY7I/hi1Be8p4k+pQYc/QjI1n6YanmFnPEnXhVCFALoT
9VUOokX/zPX3DO+PF1T8iMAtThvG1XgQ4qVWThgjGWoSazYvXasO2DrnXUEFeC601f3F8W4fJv6I
8quv2ebhzHXw0POoPjZiea0LZu1DSNc+wyYCXcQnQemcFLZ4HwbzfY2CW45vYsF2zAexlyTzjBHy
i/1G0MJ1xnm+M8zmmbX3b2+iFooIbBDOssbaGfCIz+XFWqYF3XPdjDwwNqpSAFueqMnd4skpPSMp
4I1w91AitgNeWrA1DJlVBMVgvLc5oWfEiEJd6vMsXTfeKCte/cTl3+2abH2Qq3gvhuZ1C5BHDJXx
JhFoA5w4chW9nenxP9bmtojui+L3FA10uPQejBPHpU7Wu5nDZ++dDM7cYh5goW1NBt4A8ar0+N6s
jHkMOTwD2qFMFSM5SfmjY+rjXKnxmDWgTQpzvmWZdSE/+TGM5EtX3VkeEhQHzh6MvwShVGb72Zke
k9bmWm3Fe+CyvhKYYt1+PS1Z841W9r2qzIMfIcoqnfbLH8mFQodJUJ8iLYYL88C2ALemwHnq89be
5ROO3JlodosxI9+4W51Mz/0ZFnH3rlR7Z+pu5Rzwc9WXR4Eqq5oWo63MXQ6xxx78PsaQzQyNidLi
HVibXwn+g7grkc8g1Kbo+VZjf8RvT+VRgUuDFKT4vwxne2G+4lv5GIrtPx5u9+L2YObYQjVpng1p
LXEYozN5rhv1itb6D3mooGMCS+1DNQFLqq4+AUoIl0YwpotBH8hOgfqLfT6N/b4YyxuNYUlHhDcT
4sxtdduBEVPT79mYpu3k119RBZ1jIOEw0RxB7sqKsZkQLDt+O6SrgccAEcF3k8sHxHvqQJu7Fzbe
/pb4kKRb1G3wh3bXSO+JEcKLDr2vIULL17ikgXD03Z2FG3mMzcJ8ry/5g1XEiA5eKqWzH2FSQHGh
3XH87S3jT1NE3oEOa+NUXAzU2DkjmcaxMzspOm86a47ixHbwRTO2uYW03jsngx1iZFBIvOZhNdUD
K6/HfGA85YwzLgISp14Cb33Xix5Tp5l/tfXdHUSnhXj7jKYPbtDGi7C3KOizOcC9GRZPxaaIDJ39
73C2Vl4d/NgWxmEazvrZ8jxcSgHqK68Zphi9whmz3QdZ2m+48Ih2HdoHHywTcdr1G8ldGTdEdyT0
Z0zmKvNitq+MRfUjRs8noUPgQM7F7A0nKRqI7/zkn0lyBBRz81p05qFx2QNuKqRgGtRJu9t5qCU1
VMEOWGXkQDWYujEPmB+Ty1u9CDEBVXY5xXodGJXbTYKiPtgZYW0kkExnsjYRO7jseRcmNGYkj4uB
1gQVyLO99UvasEF6NJ3udR20x8syD485CX/00uj2zc32CFhZeKaaOAzcb3Bh05cJEJU3VcuB5tzy
qHB3K9zXF+nypkMuXoKNWbK/akT8YA9b+2dpLeMxmEQTz2aUWjq7oMRzGIB26wvEc8bY0Xzpx8hH
7gT0gtio6FJgZzl0whDgZcqrrEzGY5nH3LHknFmD+U2Ctto1zWygIyTC0xix4AaWuGbcrUR8+RDn
ZQB6oAhR9IGiEB8oZeWbn/XytjZmBtTK6lMxdvPykPlIKCyrnoEI+LPeLRMxZpccSEPIyXmYGIjS
l6t9GZWcPZRx/fDH82c3dtj3PThFFO3H3sEJPHpbm2BrGx/WsXgpF3O7Q8m+G9DjR7WF2ZGSjzbf
/OqW7EcavX8aPO99GxCcosYadlbY/K3bvIQ6xcCp9vUvMnmM3Vb4t3qBsW3Z8weyhs8yImCnooAg
N/T+yBB9QP5r+7fN8aVY83AVPsWI6Vb2kYU8pkljCZJJ4n9ZVvs3aFlAsxu/PrbNoy6Wl9EonZPJ
khPHkv1fVBO6rWwsVlCXscptnN8hsisTpcgusIbPgUR0dvw9jpTwsjr2dhZG/u7Sw++RHKZDvXUp
m0LUkRYV+2wv1WH4v8SFuZjMECBngUMXYTx2W6Mh5SuaUDLid3BjTm3BN1UHHI5Y11NYXe4dg4Nv
2DfDZDZBYJHG92cuMqh/GrZsVQYJminvaQIU/gilUnNh1nEnvYJrZp1FOBRPxDkMiZOPTLidVaHK
rDuQnoE38m5AjIcDPycejlDl66C7d7/3NAdv0xhVwmdr6v24DZJ5az70se8TkxZb8Kfag6fKtktH
HFb5zhrviySftryl3PH8s/QCK84hAu2z+wS7ACXH8k0cB1s8dVtb0d/6fboNOIUY9Dvx5Du3QbCx
4sA5qS7YC7yCT47Ktn3UhSSvqdJr9w6GSmExUVEWrW1AQ4iRZk3tVp9ZP34qw//TClAHfDtDLPro
3SaS1wqjV4PpeZO/M3+4RnPbPK2IbJN5jSD3NGWNRNM9Lp1loskyKGMLt7//MvdYOnujDKysjOET
BJpmG05TJJhmtL+8LDowCmfc5DWPneeSSl8G3i4wplO7oVLDcIXgWx/GPnrD3IGha7N/GVp9RLp7
VD5NhU+bxMBinTPcU14wIYfKP7OCIDy90cYxel9IQsHkF70HjnzV3LeBmNeE0TvT2yhdOp7OgnIy
l79x3JqsuToiOzSQxIk0wsoFFTZk/QdilXRS3WmtssdZmT+LY7+Mi/UgnMxmxCCzJFqnPG4c9dSh
L4pIQwMfSC7d2O+8vn5pWknew4S6kk/8D7Hsk1kVErebeq41eWidX5vJ1i4NP7JJh8g5YuK6ZCPi
NK+iOqtr9e20hFQUygLi2J2ywWHhtjB4EurmFL9bZyDGYjbOpNGlIQA3Ptkn++a3TP6nVxpeeqbC
aGN3/MmribdWZOMrLotjH7hfYI9f+mBg6ZY7Ca/nS87wVNryTEN5nJfxt7VtOMa3VGwzI6SJpWv4
Mg8V1LJpeqx9oItBcV2YDHDXnGhZDp4ofwebxJKFluTULMFx8ixUmsupgDgAFK04REXwui3onjBW
X6aMEO4B+dX/A9xQw1X/NVn+T3gtyPHtlnnulXr8E2LLxRL5fYztENnVoCsNMlAUuUvVvhmIVoLa
IqwFqjAlMcWea+v3ql2fqb+I+i6sPc3GJWqbxMUxiRq67/19pf2QC8PUN67N7Wq7JSbcaWW81ioF
O9GnIZjn4cXLRfbKGcV2GnZzHa+uda7FyGZ+Ql5dOoKs7spgzL+ERO4ad3J7Y0z+P9nY+TsZ3Pm+
3gYGdJig4242W33KzC7eIHen9tq9w+3EGd9ayORY944zughtBiJxsNInHWkK4MiK7qB8Qe4a3TuW
tizOsuDnHif+CrVR9bu58DOIpp5m4GQFc6o2L8U3wK9bCScmsPw0jQrBtwdVs4tRxyy4BRnINFoo
3OLmbwalI09jcQx5t163AMNZIEzrQE33I5sguoaO+NpctjlmVj4RNAThy5gk0rSw2pv4rPPCNV/K
3PYSYmMeNmQGqCDSla3P5ILad8QoXsvBr5CUtzx5+OVNjEn8e+OvLcoQOyLC9AiS4m7xRP9UYGem
FMGJinLaXDbiFu07RJqQwZFm6Unl7luQFc9ZQBE3bj8MMT1I2sDVNjxR/MY5g797++ME+d8ZGXsC
FzU/rQW2gCr/CFb31ETiVQrvrMUc115/PybN9ru7oytInrTBhB4IYAc4xTtuJ9wRslkT/VCbYACR
JcMiM/ybN0b2p9o4y6POHvZiACmwG0C7IaWDMLKDgcGsL5TPbrPyEfKpu+i6ODamgdt+LR4wPxB+
hB7a6FHYwrGpjwWAmH1PMxjPVfhlGMb75ouruQY6Xmy2fO0Mx3r0vdjrF2yhXpCSIzWyCIjkTuh6
TDybDmOLnqkSEjYrM/HhzmvbRCimF5XkRveZd/JnqFvKtZ7VYADdzb3TcqvYqnlm3ek297OdEgJm
7CVgqWbjrc7gfd7llT9CbWPVSR16qcQ9+SEnWRb6E690dzxjk06LrdtbU7akk83KF/TitpfQ7dYQ
9z3f+7lah+E09gzIq8x4GlV1Nlzns+0QikoDuk8p89vmzOrRWKtfYzm99zpYT5MMIQ6FVR4XswfH
zpteAshjoD77uJHFEs9dzZNiuvtR1EEKMKVg5wftYMvQG8xquJjW/LVVG7cafw3ALX69BFTsGGsw
HbsOi/wFs+ZezB2RrGuevVphMN99Nl+IaeaYmvtWNdZe136Gqsdd/pqz8bnKmU88e0hIWbPs1swJ
6A3L4sDVGAGthtXX4pr/FaMzvbqqw8jQSQ7l2t5YyaMOWYEjio7ra4r24lVIm53WIG2z3m5lkTsv
GF4p02vp8bZhfR2PaPbjZSwjUIDiA+X5g7fdqxBJ3d2HH7IFKCZG2tU6qtmiD7wZByYY7JxWCGtR
eWr6gljTbjj7xuaf1pJKZZ7rt0Dbz/ifAXsQ4HOYJzJBJ10zKEFbdNe7z11Dcy8LCCezEiYyOsNy
7QNqTFuRgEg+7IXvfov2pQhQNIfWKIOrUwCgZYaZ5xk4G2tdL8oNcqaroeN4l6a4T7vMuZ4TB8X7
GhPKMdpXuzG9+nEF2TKm3bbgmjFyyD4CjHn5ttgMKNOlxn1yZtsfBanldZA5FRkJPDQOO/IaO1SR
UA6t34EdrH069ZbwU8una0o9rSruhtWf0y3M+/qqamCCaqa2MQbB8T1M/KUPpResMg3gbd6NNjUP
pIwoM2ijKshO5VJ1H93CU75rqeDNZAICOP/XNpKXPjwx77ha7jZ+joxbGxaCHwxHufr5PN3/mU8I
LztnrVfmzx51EwBOwzkubWT0MbO/v+7s2GxxKirzu5E6yVTftg9LEarxzGKIL8bK1+hXPkJ/2C++
ugOn0br/GaypWn+0rVT4syA++Sh0Zpapy5PAx3LhKW05ReqL0vBgE3tr60fHUsEaW1XTH8DGZyvu
0Yi4k5ByvQMqkjsDIQia/GHUWEg2QvqlOrbGpjZfPUtNBzsL5nGv5iKsjrw9F647LJBsX4/+GpBt
SSzqpd5MIL5UfdC+JPrOPs4ajs6djkJtfFWyFETv+uwWeVwn32TYUDCEM+TWO1TP7ISTEoV96qIb
A+vGMpjqbHS2Q74CYjpkUltvbpBhjsXgYZGzTNrbBD9EzuWj8AOjOEVgbtEOYQNs/zKTKZZDwWwG
lVHlz5S4hZ4FEVZh3anszGqd9IWl0cN49fBNta/S8H2KK/bFy3Pfspk+SxfVfdIMZHKcoSyX9qMm
/spiNsLCIxOwpggdcgxAGqu5eOliafXDFKvTlFyhMB8LFfyfQFVXzK3Bn5gvlr96X1M+kmztDDOK
BUeyAH62R6PpENNVeh/mdwwbmCcLOcVg2cl8146ezVneo8GyZs1o8WYoIrvQVXaAz4New75aKNrV
i9+AQD/KvOSbYV2M2HUWYR88BLRzpw017hhzKW1a/0WsKjFQwIXsuJrKuJYdtftDjfeav2sM1ktv
dpt98gy/D542v+ElwrGOODqyIPke600iHzWVZLhqFKgBdmWfcXwgIyxe3XpjDGNCQnnvxrzwWJk1
W/84mII0dPQ9f41VzLw3SUo8slgAfqW9x8pmAUniiIHqRBlqem5FK4u4XzrBPtFbp/cNFivlQo2g
jVGfgaA/l+Q0W8yuz0q0CmNcllf7FvoTa9D72jIEuQYEgsnzboE6UyXoIzoKIi+vSsW9aLV/UIxY
f8qKF8vOUf+XY1Jbwf6AXeF+CE+Z455OjVwDcvDKBbONakjoFFydW8tRdh9Din+kocO3Ik6K41Kb
C1K1CkGvcwqlb38aHk6GXbkFeDwKvSDUyQluBqIdRjTwFSEyKPuqSXlHEZY4G2bfWF48v3irywVx
7mJrYyV8KdO2OJPNq//l/Nz6qWNswritaOhbRreH1NEWrKtwZ7pvknnHgFKr9qbUFquxYY4oRyYX
nlv8BMsA67ereLPMnRV+tzXJyiT8ypvnGkx1CrtiK8cMixnTkq/vQbXwKEdA7O3rUvFxYhZdzcmr
NNlvVeVOP71tozkfl7mxQcc7wdFtWow6m+8HGOC8djpTNtRsZKTJ4QmKrz7PxVhrSjYHARfFM/Qf
dPLsX10QGPgkzIWj00JXhc/h/6p3v0SMv7YWOgXZZew+xruofc2WGYKfHp7wNnNEslp5nyaJ68UB
ZJJKsL3DsVxJg4kjsZRobcPJePMwDeVJ5TjOMXPa4mFi6HvrTSxQLm1CQB6UVsN+gnD3RrDkrPiw
ZolNxWhOMtPrK0Al68ZIg4E5eH1EuiNAqSRsSpGfesvh0VRMAcGpDYzZDv7ccbLBSlBXhFn9F2Jb
jhAmS7JmauHK9UiUQTElENg5H+mjMhG37er8h/vEKRJnxCc4lbWlkipbjYgRBXJuuHzVA3OfbtwL
0+8fxnILSf+M1v7UWr768uFK0P56RIEl48Jwue97XrgknHEEw2r9Pfp91ca+24ZETlFpaGgmlnws
Vt/8g86J6h/yMTMMt8iv6Gv4Y3AsuA0YMfWIMamPi91AwMi/Ft0xaHis5XGmIbbtworMQ4JRmWmm
HC/LuC877GM72Kn0UM0cKT8VHdXI2QyB6ThoSjhGC2l8N9sdxkc+QuKHerlhdQ7DhEq/+WBlCLNI
WxK1p2kgF2XPm7tP9exzhluktmeJkD04PykmMP1YxiiABZoosuD3jrVOQPaqNgTisIg3JFDzYxng
XR4HboQYhwL3EtRczKplLv1X2fkIPhEAYuNz1/A720r3C4Ud/21nU0HcAF5TeBCLUbN5yYziJRoF
xGVPBs1bVsgHd2pAm9CLU63LaXnrprX4iuTAtMsMWhelCYiX7luadve8GKb5x2tQHZCY3f4h+oIo
s8rDtm3UFu3UtIF65LLBTZ54Sugn4MKgbCIArRauOsl59P+VQlBIrbBSdziQ7T1TuOYDaWqBD8kr
yCDSG9Ic2NGmk2hr8V5hyAPXclm1PDGFUamtBaBjwM76hX73bWo8IKuU8AiZJ2+t3tYx6/6bVfM9
I4pPfSZxW7qpF8r+/GbzNnoO2RvWlyoYEYcvcAN3kFww4o7+GA9sRv/H3pl0Z62kW/qv1Mq5zpJC
UkgxuHfwtW4B4wbDRAuMrb4LdSH9+noE51Riw8WXO6tVlZPMkwcsSwpF8757PxuFyerUDdrkXZvU
w4Vb12qXF0EGkb23+jdLWgzIzRMneUhjFaEb8br6Ni1SDpgL2p4trb4cA/CIw9Z2Fn2FTCL8ym3H
V54bITDq49q68JvOvtVDkD7UKE6gsXiDCg8jbWHafFSlvR3+3uE0DSmbsxuw0kMSU9tFTmgztLPC
Y0kT7urJLcjtKFGxLPpNxrFC7xd00OZYUN7gg/pmmljCYYRE587gYJzSeSfkwrhkt8e4d8xMZNsQ
QCxxw2IFF3VAMs+svvKfaNBDaYmLjKK+PVL+/vb3xlTRvMUQ0kLSyZZz1F3q05D2zoO9YEkDnaSa
9wmMQABPvaspoqA5Ol2ROPYmBR/LLFq5DOMIlegRmh1ymy5A0N9lLYtPzQqN5sjnj4EyBxoWVzV6
TDH7p8Kmuz91I8VD9I7orloOM3EESXKfdDGBQim1AlTvteMjRcmy/AvosH7nO2CDbOiugGsIe5w3
CYWxs6q1QnatKLYezDy63aEf/OIbG7J85HgRXdY4j3cBmYMHOw7yXQbCYcu2gVYgYEBeo7FJxiIg
wKwHcfbMLXXSKjuWSowQTTHnVnt8mcWXqeL0vqOvgK9ohu0OEhwv+l5R9H5CqCwkZCVH3k18yExl
TtFOxwq6WLPloJCY647MG1p4QKvQk7Z4RNRkj+Jr/+1h9T08yDuqKcUdHzChyg1HkXgDvN1QfI0w
ZREoMrB2sn+WOiTQICWChKMBxS3+ZxhdohW3dvZEQEqllHkHpwrK0gZdNC4EfjcwA3lZ4ysrs7hS
tzKMY5henXctahqnZjD+XSJdNpcluy57k3Giu/ccA8V98kKUS7JPrpLOLG9QWAlCJWVM4kZfrYp1
3KPplUQnC1LMt1tvr6yYLZKek+QqGIioPHPJiTgMrW7uC3pGd4kKsBWk+lbXqJTXzL2vztIS9oGr
+AsVXnlJD4Ade2qjWcU1pgV/W2LVbfHTF4cKpgK1MntkuJDdyPezRJztNnVNR3BTL/XwHtCmPmuA
ir6hy/ngQP4YtnbsKIh4I9SNO0IU4KFi2uCFFmXOOpLrXngntkosDS5p9bxN6YDWGksmn1aKwH3X
eLN5twxJ0mzDSDPCR+os47kXM0qBzvmcKINvvje1LjWXBD927qFkpECUrhLKzN9+AJVwvogady6S
g6zuzDvZxmy5XJBqa5KWzyI1iZr/xyNwZQD6oBiXGOcde2tknVgA/Exvf8nXsYLKHoujb9vzARJ/
Ji5loLz8sp9DEx0WkEPn/tAriVVm5I5AefFDsH2yQE1kmOcnri5aBXeo8pFlLAMnY9FPY34C9o0/
/30WoCkTybMQkkDMAQm87RYNK0hx7LJMYNgMAnDaHATScBv1E4q5IfEiSiQF/MNtgkQWQUxNChAc
Tj9fSEFdaOEM27AaanjtaDjR06NXsHpEaBOVtfxs8XPOEiPyOhtHoixnDyhaTnV/G37bEHZMPvZt
2S95c06JwC3foU9T2bYfUCRCJ+PtHmI/8NSJSkjqODpy1UNOfKgkaVRMXjMhHBVK5yK/s8q07bbU
fomO6VD3MKrRaT4qzXq6MWg5IISMPelIQ89GiozKaAGMnHCu2hIswpuc7aaoLprZONnJUHDtjbZy
uHOWVesPjCFJYbM2frw3BUA3CNQaFQqBdmjPhafi677TBE+SERCfNWmVYo2QnY3POs1xc7RCgAPu
fHTRm2WpfOuYOEDk5w3CQNHf+pxAwj3bIkyEQytRSoFjY+RkwVjcfX+HmkJ8dyi6OB9OxionTKnl
T0PGxp30QJdydI9UgugJ2xDi3onULwZmlbAPt3Zi24hYiMlkh5hEfnjIyBTagYyrmivOC1FwlCa1
MSdMZfngSoqczPlQwLZimSm5+lNv38SV9tprgzonOuNkz/DztKEPgygqv+tcxZBPqbxUuzLII1RD
2STeorOICs6JCWAOiotFR4cwx8evBlOpk8447id2+eF93kb7LLTQUKXYa1Y1rxXH7y0i+fwpru5i
eF0sIcUb+GoYPeDWZ5QiNmou4/dxRhcbp1mPWql/Elp9xD7IjOgDpK0PvW0+fLPt/Q2K+htE9J2B
9PAPourFP/7n/5MYqzUr8v8Am1ZM1vP8uMfqMf5cPKNYrX/jO8XKcpy/AL3Z9Ix83KQ+xsd/MFaW
E/yFs/UbO02REe6uPt+/8+PIlZMKkBXdmBVz5QqssWjP++Q//uWIv1zHU1hiJcGmIYGmf8Kxem41
9ldSGh4zTJgeOB/lfYtu/MHnWhMLbCh3XGFXc1D4uMXtgJUChZ+HBG7r9aH5UnOyOv7whP4eST/y
71Zb+L89qN+vKonZdLAaKxtD6nN3LZrOOW2hBXLklptwLtPrFsrq+e8v8tzC+/dFIARgTidQ2w1f
uqhJFgrjHsVP7Hn3YHnLO+Zn6pPlmikxf/39xZ5blb9fLODggl+bq9nBizsaQrZ/gxfyHKP4prL8
jyqSel9ncrryyJzcx2yUTuwq+PT7yz63DP99WcdmhAGIgNcD7uxHyzCt4ylYhuDKyR2q98a9jifH
v+iGcHrFD/2rNxb8+0Luauj9YZzISgmMAMHVVGhIswQlosfAPPL7u/nVYCSN3IUkAOss8F68MSTC
Y5kk8qqMQvWeP8Re3BD9fVYsDbpnlRVIGRCEvWK7dn552UAg8qcghTrmxWWLbEnnpAivOuSftKZ1
wvrSe5x5Et89LLXKrweton1Ft+cDh3Rij0dXIQoHaZXGEnI1ByniS4rFgxcyhHBHCzr6RQUO8ZW3
8MvfdDWJh65PeKn9cpRpPaDgR/hOVfbg5jnQ1jDzgi3F4vRJuIt619CpPPn9W/nFq6f8Jhhfdrga
0188npnNopfQ+zBZ75wJnJC7hXyYVz7WX14EZD0xw8yTgXoRTKstGG7zYF+pkmjW3tdoJcZwOv7+
Tkjb+2niASfIJZiOgzAAw/Z8GDdJnGng8hd0S4nf0JRvEO2FqM50uBZ00lDlCPCcLMAdyQYv25OZ
QO/Ya11nOAEz1T7h4cdHRzsTy2/HwYgqfcUrIXqgC8pdhob5QqK6U7sJzS1g2kXJ9zmWvXkjlBu9
W7IK2mmb9CiLlEqb20CWza32Srryo2n1UzIS3oiFMMTQ4lsuFS8qQkBSBOWLD2bUqK6M6LObvmHz
FVITObVBSUBLsgcaD3aadmInORrvu77F3sJnay5ia3KvGhMi/eP4mn/mDEpF1guWbLXOS+cYtq57
G5ErFG6olLnvtdu65tABgEDm72iQUjSuFqI0G2QE84QsctOBFv0ERhq3TtFWtg0zrCmpWXQNgoF6
TvkjhDv0j17C2ZbUgN56QBxunjSFTyhHfZCxufJhGobIUa95jupUENulTp2lVN7WD7v4XLaEsZzW
c9LfANMR2SGu+uiUnLXJ2jYdoTGrEKmNyW+qp+RY1Q4+KPJD8ifc4shpY8sRq+6+X+oLAQkXTzXz
GJWhxAfpHXfaeiQxg1QzzcRwoiiJBWfR4E0hdkBffELcv1I/lFlwV7WWKznlJSueHR3mtZv6LTLk
uH1Ts/kmaACS0E2VSTrMNerQ29bM8ZGfjl4ubJCahRZ6+jAs0Gq2bo7KfOz889ZWAOwUO8ZNliWV
c5QIgO8rUhgymP7+iELWM8NFGnZjvgephJs/WZoJ1L8d5w3bTTXlu0RN0O0Sm9Sqhj6Mhfl9DQP0
EUp+Tp2xmRBhpR01zWVqvhBKFCCdnX0YQBKPwdbNjUFFpuBFbhYsaLzeJY8f/NFgl4MAQk4Q29/5
wZ7aQW3KLoDwanLxAaUQndAlyYjzCxB+LLj+Jrfd6dqJAOAMorhsJ6RCm5Ki8bQL83C6phjbX8BP
cJ9sRuj8LvcdAADkab0BakMmYjWI2dvlVYlBpJgTjlmYJwEeVYuiMUB3FawRGXlkkmb+UlAE9iYO
vVOvATaPJSFz26Uf7PerVIZPzNbTsHWA+US7UUEr2MwxviqUBEnwNFHOHTbtGMqD1dl8N13rwzH0
JPE1tK1s4itBzZmH1DjeLQGhHb6wNr0OiJUCv5jJWW458LmfJ5BZt15Q+qjNl/SLQlA17lJPdRpp
bg17wDCa4Scm5k1r+PSOxC3Wp0O5uky41+ZLSv2QBx/65RfbjuKP/AYkwgDPJRGmwtg/CpCYtOBr
9UkVKDugQGnJaUX1pd55yzB/jIADJnvBs42p5ZGCif7Hti/pP+pPOGsBCVWmzB5B9uHfB5Q+3jgi
qx9kbkUfQ6RvsMGIXvmE4t+7M65H8EausuptRsSbjRIqt5BR4XtCtuaxHJJbk5l3QF8E3asqSD9S
xE0uRScSgvrw68hNQJC5BLm26ImMitbFsVG5TUWHOvBva28cb2xCtukh2QPGjcwCEoQklZ5F2izc
gWlnG/CVN905xElcES5aYH5IV3wFtaM8paKlsDBX05ggrE3R9gbEWMzwtKmmbUFkxuF2bGMnO+R+
6jwRHgYIlLBcAm5n3RE7wQIGqDMR2Bf7Ji6upnqeCT7xLedCsn0nZ3fsXRuzj8AsAGmD0OOuqPKJ
xzRiKmDcA4IJOS4Tc+n57zq4WmT19PFy68To487GbMpP0RYF4aVhJm8+lWCCkOV4uJMtxIaWwwzU
1tS3kODUfplehFrHdCOZjitKZpOPqWczBHpyr/1Sh2zF7U4AIWFDzuTsJuWORp+iJqoI67vsijyz
doDJ+HL9RpCWTDpMhWmdr8JsAhU2DAi1tOtiFyPjbcQ078KJsvF+tAJx7rhp8FTVg/L2JHOS0ulO
DQ6ltAWiUCAEIwYmGosTH/nAuVVlnEZtN5YftV/MF15jh+Oq+B4rwBLS+opSoLsDfQ9voDPz0rP/
tdNPA5k072xSCB6txHce2ZN7C/KKlFffUG2eTocoTjIwH11h8J6G3lUjkqTauzjWbOcO5ot9085t
hm5vpkN70hJHBwgE9429bdwaEYuV6Nls6InP8DhM4ceHAHb4V99k5KVbGNLMCfRbxDuGUBjS5mn6
mxO3aHJrL0MdvCk6E6PCC4vMwdbc4kmyFdKF/djkhbsd4Xx8yBAGGti2CteZHc6cI4Js6M8jLERc
QoUslJW3jixPtr7atiWN9Y3nJpHc1WYUhDdV8rNZwef7SBBVvfVySsdbhWt2jbqhWAAFpiV52ngl
Di/TdzQ7qEc01t6GoxfvPdqbDEXbkBoTJkX04BrPo9dSIENBcsK342gWogNbD7yJs4gSpDWKLvs2
UCn6D4+ssWgTlC4tUT+dSjAqI2aCLabvEeMkZwt05ylyue2UMur3lDIGQUHFz701tTVut5lFMQWx
T9S1l/RJiFHonCkkVqOrWalkEc7ZSRrBA7ywyaVLzgxLAU5jn+Du07Kr3Q8BO7NTYlFBwvWW1Pd0
tcsJsxdCoq2fA7ncjXHaQTog3VXdlK7H+vN2cdoCEQn5BVeYl4NPop1G2vmqndmfLL2FmC+PMB4E
blmwY5pyHBRt23Fn+HOXZkNAifWWfFqsB2HnoiCD7MzGATwyLZoOTIZ9QHXilOjb2O9tWxL0MPUH
5JpRSptQ9gdEYk872GnOkxncYTgRNMg5mDgiPApyzMy7lBxsc+AYnyz4r0xjnUxIs6+l5YJf1vMU
wClOQ6QEG7yHYjzT1DqT22jGXE6xeSFHRysnXrYDi0h1KHo9kPvJh+HtGrtnVet0GqYPK+O1Bpk7
RYITiKM6+9iOcYupDe5joJAS943JD4MD2+ztnOUX1MSrs5H2znhqiCUEHKCIJ4UHJEid8oBYPXY8
aFwJPsV6EHgV/kSaNY1mqvcLAmiH2bkYELsTh8lOZdiyBx4cmGQNKL8FJzIhnf0i32YO6yuy86W4
xYCfKUSeaw4jBy4vwXTLPhu6gnVjfEfq81KOY3/aoN0Yd0uRYgBLRyyi3/b5f1Sp+u/R1N82j9V1
rx8f+8vPzf8NSHXJwei/rkV9fCwfnyPY1z//vRLle3/5AMspKoL9Eh7H3X8KUZ6zktFtmvmBzUkv
CPk7/9Sh/s1Pp+7k8K/h/Dk2hydX/EnZSbxkmrvfyhWhE/IzVQjTfD0Q/lBQaHocXqmfA41VVmId
XeCyzbuF0PR018Q92b34T0yJByum4ZpeCLQg/tEPyuVtsPApncqAxBikPMJqjwxoxMNpxheAJqIU
zi4oq/LjLEaXYLIknj/kQx58BNSwgKvltPABIEbmb4ZpqpyGDKXaQjo6xHUffupHt0ZsHOnQAziu
MTmTSKFyMiQ+kNk9jreORBR3iIs2cRsSUnRmPeXFgLEIm0VCRgIuqSSltZBbmXDOZisVSKvo21gh
BsSmzi9ALw/uoe0qBBToI6fLYiLcm6/BFhML14yrw3eXEFWJnUrvNKYFhbwMp6c/nzVzm9efw57z
/jak1xWDNQxQO++dgPRM5i3i4VFGgmQk9B0IWXSRQFmPUCLbqSaEcRr8z4S5hfYNcjDfrC0jd0HI
nJKyVyXnmc7q8q4C9jJ+mk1n6G7lE7GdUEXWVWmqiJIgdISjGMAw+onI7OFOzm+WohXJlVoiktTK
0jSnpMOwQcOiKcnbmqi6ZHrn+hYRvIeYW8hgMvLDnJjY+6UpvSNkN0wgEHzL+KDR9omS9tJEhB26
hazRiMzU7GTezIsJACEB/RTLEjXjk51asw8wFgqMwGRSNUlya01RKdvjkiW9Qs3rlhX7TXATxu0v
QNnn/FMNpTh/gKoxmhO/ySrBEtP3XnmSsSFIn9rBs8R17MXVkdhzjUPUUvltZDf95ypAoO0nLLs7
xWnUIo07K87bYmiy07ovdHkJbQgKToaT5h6qocauoJAnn1VT6cQnXcKaAV7Vy7cLQsKrKZppDXiq
vUKOSWVf0mxaD9fSuSI3rz8lFWjat2E53IpmUve9XTZfMpm9FboJPthxZsEJz13vqnZ1+SDCOGxR
6w8sCsIe9L3bpqlGe+QV941t7Os2Hs2uWmloSyziyzgWmDn8xsFBzq5llbcP1YH1/9ptRgT3aHTO
57VHi83b7z9NvmmuiKjxPglPE5GJkYXIsmpISXgpFvcAasjZ9NZUbpFSpOd5RWZch8gPgTemjMSg
4+xaZIZglDZ8zU8sSkhPR/Tw3WLfjAUW53AQ8kL2KGxKT+j3cYgWk47WBmu/eaqbTJ/D/SIsuoo8
Wldevvcy1LHXHfsLlFYE0bIfFW1jALdkpdyzcbfleYDdLQE3G2X5WeungTpPU4ewq1BPPSoH8iLz
NxjKDToL2STlPeMgm74K6Su1LTs2i2/GsSyI1/FjS34kNQFcezaT574d4AWC0knoyO2wW4FeXsA8
LMgadRq8VVZP4hrNSFABNXafp9yVWMvoRDbvRzmqd8ak+gv7FzwnSS6DBNldT68O6np9q7CLymMm
sB3Tq0Tkds/yXXHqsEfH3gsoec2unjGhcQSBhk2So9N39IdtcT85I4ldjuO2GIwmGrZ85dQnDnSl
0+oz2sBcn+Ue58ETckWJNS2oYZaHckFMjbVATcn4wZXssrH+j7VgHxBnyQXS3xqlktGrcpAIWlk8
BhOArndeg+v70Lu11kB3Wz0v1xTl2ZipluS3c131JU+no6LJhnZctwo/rHCv9hIC17Up3ALaD+g0
OiEr0/OFJBGI1/yAUGaNNB0cXJDZ9a5pdP/wP7gOpWlQUq6HLPcnbibhY3g+og3bUBzygJK+ODoZ
/6gE/v1uyGoN4equaEz5osKL43As5IQHGV2he4K/JT2ouqjedzLHFb9C+mcSrd7//tbW9tQP/Zjv
V5WekOwNlSO+bQ1+XIwLSpghbyjaCCDP294yLgYfm1PWWiPco6tJj/ShAM3UrWr3dk3bfkP9Mbj7
/e/xvJvx/ddgW0gNHlUORvIXj1gVdZC5HWETcRV/CO0svmCpjTcqnPX3HeJ/mRf0vNy8Xgl5jscd
CxU4Ls2054MmZN5Ma2exKJlU6sZfIuewdGx3//R+aKsJDuPC9Xy2XS+GZkVhb1xW47lUfA+dEt0O
3VR0Mfem+eOvAK2hS9+EJ8dGWr0obC+zn8U+PJIN/vX6PJydr5Ts41fArT+/H4aIECGyA4/ujLd2
3H7YsxV0Ent07ERSWhGbH5TdAFyjsH9HiQwN4O8f3i9eEQ1OxiLK6YB94osNYtYlEgCwrbAttvcW
0vvdEufpK+PgV3fE0dah57Q2VF8Shhu/pTjqTdDy3Qx2mz0MfX6ej8jXNlXdtePuz+/JpeNJ35bD
Lu2O5w+QuiHD3uGeVqvQQYBx2Ueguva/v8rzxidtQDbUvpL2OiNyEe9Fr46qsKKUT9pa4iNW68Yk
P5fAaNF0jMNZXdlf//hyHAto5xIZTJM7fPEtBX3okl9KuQOda/rBtJ57bhXEcuhB1W/cefZeaRU9
b4Kt365NF8q1fWRL61nmxUOMlymz2w7iWIAyBsBC/FkIuwGL6eC71YQhjeUrV/x5lHBFGOMs+Exz
7jea8Q/jPk5jNx0rrtgKEK9L0JoNS4RCvpy3fzz/c6l10nAlCG6qUs9HiO/hEyoyEyDbMeZAWM50
kEhKbyjqA5elb3MbdBCcX/nWfnWDDH6+Asfl6s6LiVfLImYGAdgQOnAprCaFaNjk7aFriu6VHtx6
A/9u/X+f4znysWLTLPd4kc9vEIFKFbHpjTbOGA/nqRWs+8xufKVn+fITWDcFSCqQb/FffAkvZ94e
kZUJkLdptLxfcp1bR1iQcH3mYnxbQpZ6ZWb85fUCdB5eyHfABPz8rjKSB+YwayPirrN5l3g6Pw6p
N9+PTCvDBkdX+cpj/PkjYG/gQvGW0MWYJtc3+sOQTIfFGgOpyFqcsKqLSrL1FkkAJIPK3JlWdIa2
s2wn+5WR8svrMqvY6316JAY/v25vRkfPA4Wrdiq9m6KZ6S8U4LYq9J4P+AXGa6uGFv37GebnMSPW
tnCAtpFn/NO+wEvVHFidQlKd6rGkHm+7XwQMvt3vL/PzVyAIlLNdh3KEYvZ8cW8Fey/H94QC9J24
p0gsvzIH1WBoTPTKDf3ySrwSCi5cDMz/86c4YlufW42TsUZE/JHjtG42HkLWE5+IqvyVi/08Ntkb
Uwhx+BDY8bgvbgv2mB7Q43GxqDjiJ5JbqwsecK51R0oYZ79/hj+/KoIYbXYJqLERNAUvZpIsqHW0
4LOntgIxwCY5nngfjMO/v8q3Cen5LLJeBnSVzTbZRYL+/AEiXzVFUpHKNkdU83eDnFSzGWYBvgBr
VqW24xzyTLMxSO5pl2BMbm1QxLRCk6BBSqImaCdRgvd1iOknvzKQfvkQ1i2FzTNA1//it/M5aUad
y10HjYQRFOF/BZZmXnkIP3+Kvq8Cz2e19xiX3ypsP0wByGajJBzKEAhobl3Uy1y/i2mT7xyIg9dz
0Lf3qSfdV5JLf741f90z+wFCDZZV8eL9ThZMgXHJsYnxWI+k/wHYxWD8yuy2Ts/PXq/jkn/AIu/z
hQk0bs9fb1A0Vm6Zjo77XOkHmHeY5dIipxKV0hClywxy23qTtFnpXfhwzeUrj/anTwZpGvEb6O5I
XSSI4cULhM6QAnQCIK/RNFwM8ULZwtOOgeIxowBYIPDufz+i15/44o4xAzsBIRdU/2X44iMdVNSk
CdM8VuTEq26hZEYLyuoh9k6xlk/qlfXxp9fouGzlXWI1AKV4QojnD1g0bh8ilAHrDRt6pyLaq3Vt
/niRWq/CjMomnjwTJ3yxChd6GsMmcf1NQVD8wUWgcaSdhDmqFrQX8rL52kZgdn7/JH8+zK4pn1Aa
BNsnLv8yLZOmUKRHUEs0skHHVI65xxt0V6kAtHJ345fjFy+iHxuM5DMDq3rl6uvu8/mLREupJMUh
tqg2iMznT7asRUnoKU5wiYT8EBLMSPMrWLb54q8qecpoQdtnV203TEcLjsgJ4ZRIPR5+/2u8eL/s
Hx3aY/wa7OjEuhF6/ltkTl1Vyl3AvAFRglk69Vtq4Wb751ehKc5EAF3PD70X91oQfr40qSoB6IGu
TVsSYcIFrdLvr/JinvMYPzRn1x0AW9SAf3x+L2klJiYiKEWEHKj4gCxHfe67NKTdD9IQo41Osio8
yLEL2z+SV67XEuh2190OO3GOieuv9sMU64MJDVHc9Fs3i633LBp0cmvIIAIkFikKf3YY5Woubj+2
kPgbUPe93PtLqmNxZWRP2B4diJynDmI0z3D3kMMaZrvfP9ZvW8QfRiqXQ/JLTi5dV7KoqVA8vzmk
KZFOnYZmtwujk6kA4/xEf7cLpiMZqaY/G7JAiV2HGW2+aRW/EEwhivIgAQurfeNptYBKH2iKyM8E
nZBR4CFea3eBiJ0baLmYgAC2Bk1+lVeTIbQxcYZgJ+gVfcJLre19ljuNOsjIWfpk07Npru+jDLDW
5293+v/bgf+iNPLDS/9Zmr4qxv/X9fD18/Om4Pq3vjcFXf8v0NZoTVjlvsUPMZFMj13/H/8S7l/I
z/lPgJh3nUn5uP9pCoq/mFNQOlNCDjmHr5L2v8Xp/CXl+lRJHZv0Kik950+6hC++fJcdlEQGjHmY
jQan0hefX5wwfQa6+Aj0w77x89jdV6YoKGHM/Q6nlowh1bfeK5NaYK/T1g8fBpf1mNJYODwbEhBT
+fMPw1el53JOvKs15KD9kIexOdazH92jjiJij/TgacKYWBZXagyYWctkCG4EoUBfXLnMR4ax65+C
rUiJ7JJp5hyboffFnZFZQCdDdubrmBKYE8ios6EQe/yIzGkzf98NvYmhqwyiOVKOlZdxPYz3UQ/6
npbCrP1LFAIu9uyQ3BUO0pjoRSb97ghQCXJrVOThQ8XbhlohOBNv09DA1UQ6QRbgtiYwC9wd6SFW
8dRjS4s+UjV32c5kqbBDSMU8baQFAOYMfZmqSoMUqqv0uuIUM7Il7xOVI1ZxsJnaSCQMqoFs14Ri
UA+qXjNz60U01ZVIa/vLhALiY52kTXUkJ0z774mJcy+RVk7xHf/KyBUrrhbroNvUNdtpcIxegXb+
de0M5s4KC7hE09wtTb5JRrc5AELUiL3aYSRNnu5RPMSEXGvzvil0FB7QSIV7Kok2FdZksE9aBlW3
Cp+iGLosnebjYKzGOQK4sC7TDBf8Ss6jyl1UfozMpavl23rSUwkOTTfOiYmtRG3DGpHfOi8qtSd9
LKJP44t8sLddh0z0CiYTELEkKL8Ivcr4WB9Cko7V1OHKWeSnJq+RV2QsHeMm9gfqi4E/0KpJMGwO
Oya9EKKjZfDBRyW7dwDsTutuRFPm94knx499gOWQU40zhzs8/oSFVr3jNXvbGlDXzsJNFwRzWUOt
Pl2IDLX7wj5w5m9uOSbLj5wOZuilkud2rKu6JxNv6FtAB1FB3UyrrmxPDD/jVNHoPF8ITFgrCNkj
XfHysRzyhbxaPFPQhFDZPnYAHLwd6knQfnFV7dqEb3G7YFc8aWrgfVsosGg1I+HFJHLqEriUiMrp
AkUrpWFg6klONIY0kDvSKP1ql8aIbetG+n5YEBbC85iar3EHRnAn7ZR2KTmRt14j2vZA6JDwNpIY
sWEDGmwKTqdqqo4lR6N+SxRodAwi+s/bJczwVCZzY8f7Io9Kb+cNsf9eZU33Fdlg+n6KI9HRny/1
mzT06zvPHmVLYFc3XVg642sK81y/r5Gl4hfPp54osJbKzdg3+QGFbTdt68YER0djuNqa0iwXqsxJ
cybfHO1R4dYE5YZBF9CKXLgejD53cjcR23CJTT6FjZjPxOJuynzq+k05jSDCEuS0pFLbPgou4CT6
hv5zc5XlMQDk1NLLZWvK8aPxO/9TTSP5g8tJAQWiyIZ3yN/T6ywfqjdLacGHnfWknsggWdU4xgTg
vmMSSzbh1Lb3RK6HhD3Q6nvjFGa+mWfDRyzHXgFrl/NdPiwgf0d6+/so6p1oW9RWGsNEAr9Chngx
vyPcFywedAQc+o1lOJGt0CvsO6ajmY0aO3Zw9idY55QzJmIfZX5ONtkQtqiWZEHI8LaIAPZ5+9YW
aYOdG0lwDihLP6buvMD4Cpb+UsnZYbuFBbFHMFBCg6I734wb8sgErsSB4Y41L9Q2YdNd6SP986r0
sACKQsjR+NofDhhBQxviWeP7X0t6C/5ZF6MIg/DfTBg8CoQDZoauaSYEJNjmGoYqaA0vjQ9E6DQE
ivjtGJjDiJ/zjpeMHmzRYwgBT7oJCAZYb0Ry13TmdxO8AZi7QT1XkP9w7fFcDtbUhfKLHKwlOUpJ
5k8O/zzNV2J+E64ERBH7lo92epm67LLWC87BjlY0YbFI8bqTpKKxjhcS5i6wVXbWFdvNxnV78Sb3
QpS4OMTlrI5NWYZOwtOwkAnuXJFEBynqFaSighwKu9Wbmk0zhxzvbF2inG1HA1oFJy2JoRK4U0lC
1ZZDNNWoi6BPl+kSt71bQIrIuk7exKVDtXPrptqx11m1Co6NJDG32rJ7K8ebaMwT8VHbhDbsAXmt
lYe+1dEHJ526p9lvozss2wCF8Wfaj7UwjUC6j8AQQzg9++2cTf5xpAbDWucn9j2zXfS0dBOqmMwu
n7I8Ck+zvm97eGwWxPUOzztAoppYmI1pouEynHMv24ENM2IfT1X9XnIC+dBAjzqz7KT/PHCEJ/Y+
yNsv3oxwc0v6KjeMOnjGMrA0Dh6AbMoIaKtZxzdrbgf0Zt3Yt0weaD6QD9VvmLFoezJ4EfLPVtKd
6oDj+J5FSEBQGtsIxD4N4/OKQCyyfww2tE0aVMHn1kTf4AkNDrfSuM5yQIG9PKA4TOdNh5qTzxuT
+lc3TPTNUNmoSlwWOrJHoDi/j00NVU7Ooi8AKzT88osqyANxvRqbdlPE10qn4otZGNNEv07c6DA3
xu63rUXz/4iBtkoOpAYm/krVRK9aIty+8qcwJKi87YkNb4vS3+HWHYM9m4VZH03tluNWd9/85Fk8
dcgnuvHjBLeSxi9BwtCsuzWEqWjbksafkwS3VumD7lVlB36KWHen36m0x0ow1gF5YXFYZx8RnKKR
cME4fDV81qRhYz//HEu+HzgT+Mq2YG1QbNgFAhhkRRnu44aI0QIacBa88VAx5jsbnHK8FWFuPETZ
bk4ITdyjtsVNYJ+rxJDONuh0xSOW+TjsKpw18rIcNU5GNmaIA4TF9MUWZ+F4VVrrtbW0G3majZ71
IYffFWz9Bdb6btGhFBtpPKfde6as25MwTijlCZUzo0s9k6i+5CJpNm4hzaqlntsZlRAT02EmhuMK
4XOANr/rcqg3E1ShfUg3dTjOiz8s296N0wPqtECepbBxTjj5WiNeI9IOSfwb5Er9ZcbVkxwBFWdR
dIGNDHVnTliZs6FvMsKqRIjLI/b/N3vnsRy5dm3bX1HcPirgN9DNRDp6W66DIIsseLPhgd+5rdd4
X6EfuwOs0hEzi2IG1T5HCqlxirUJt81ac44pfGsb0LMie2Ea4i99X0ZMvnpE8gtU6PqpbRShrTnn
zZ6hHlfzMsuBrS1kNpgEJnXOddcNylabKEK/eP/XdjDL71VbsS5qI8y/41zoz03Q5gDF0mS64NUc
vlsadve1OXRkdGMwV06crhOXCJPBiFI0j57LZhqu+slSmvWAxvoLV053EC5hd6cQEAYmdYQpstTq
cIb6jo75UIgiZ4lyjWdsbyVfp+nD++MImjHbhVlwORD58t0htOLHWMUBNHkU69VCAsn6OrBbAHbf
h+c9wpwvPK12V3YI1hekQIKbQAhQ/swBiMYeIXj6XSUnDWY3vCDpYWev+k1BfWbjU5GxPMgFLuHM
hRN/69uU5Bj4Mdqw6aDmAOIBsTWRIVZg+E7VLsHnJHMr81R0PiRGgmvcFEBGiRVHT84bmgzpF4et
ylz/YopZYD7DoD9v9ZnB8NsyA6joHhfMjbFPEk1H6oMojcBaGJYEFx6RWnjWU328sUipCJe+ZtL9
MCZ0BIhCouQKY5DykyKFcjJ1bBgXfa2Jrzkv/FWdxuY1fnxn14nMqrn5iaktQ0zyAAF6pa53xCNT
A6/8wKCIXk1E/cGDCS8sEAXPeRYY39FfI4QH7m0razU3gUxYbMGJNlRGE6hkkkltx5ktOYuHYV56
HPxm66xoY4w5QJXIok6YHBaQgSHswX7NKAwoI7tQ2RQA+R0Y7jdwADIYBD4iDBwL1vzHZVsSvc6G
rtm06I2vcI+BQGQnwzsYIVG7RAkTAzuwI2MdTzlTkwD8cClQRH/NUJWCWYgmw0A1kEsEeX1srmPY
RMVaAkp/zoUfZEsnCtrsjHDQOvRqxqPYgva/9/j+QvvWUX0jXzlsE/EUxAhOibLNiKaJIjZ5UyUD
kL4x9q2zyK6wvfjQ7HZ9FcurNBgVOHFGgCquTuzEXib6DNEzJst90vw0+prxEdwPhqRZweFmcBel
GB1ybxU/ewwcMXyLuprbjd/HeHQmHbljZ+pNjT5uUL/nocu+tdQxnDIDmPeVrqG/INavuOoAQCHo
Lwp+H2hr8SM0EH4JHSvGjVYkqBRJS3DuUqkJ4fVVKjZm3VmIZSdwWsuwVDu2IKDNiSbVp8regnWs
bIpeJK0tU0To5DZKZToL2CNnhLK3fbZSmFZzEi9rl2RNvTW2OnLFkLlVdkCmjLBFH8KmAzKptOul
HOZpKsoLVsPQVNTghMme+wt4SyfGdGKFW6lZoHylnzFexz67kBVfVNKtGoFpCQ5TKSiGtQq8LbaI
8bgGPEdcEzEshIPFPfHBHK70YmO8ON4GoZGZRNe+chaT2k2zSygcvgLeQMX6d3GpGXdPVIDmrtt/
1prfRs9V9fCPs+cif96HH/Bjv6pLiqZ+oveIZHyW5r3Izv9VXlI049MswtLRqdBKUqmz/FVfcj9x
oKZjQBWGlogzd19+l5fsT+7MPHAd1BjCpU5jfaS8NNdx/l3nmdkpqN0pX1H6JKTYOey5VNDNcC04
xM262sOYEXzCMts2j/gWiiOl3f16/MtQyAKolmkcVW3LOCgp1ZoWSymHXWXR/uipx0IUbJwjhfK3
B6FvPTf+5y7Sft1K57A8J+Xs4EJPnqVH/UqJMbG9eshXv27Pa3TDGzcN3Y0FtMGkfW0fasCwwDiT
hM/NzW2ebOKrt4Vu9NeDKf2L90c6vBx6f8JCz8YCTZuX3v/+5di5ymfdF7sYy3UBFoV2AwnhRe39
N8M4SOZmewNVtf1hmrl1LIJyR16pcQddkRwPNW+O9Nvmv+T1q8b9Mqm58VZbJtdyiIeI3akdRngB
VtaPm5aQQdJJa5sk4YTfajcapfxQH54bx4DoDnWX1huNzEOBo167VdUKY2vbpCc3Obs6payc1fu3
7q2r4tMWguIxXe4/tDwNtmugCVsiXJOlzomP5GcTIKKiRoirk2NP6v3hbPPghUizauomRdsqGQZD
NdatJdFDzWU4teaaeURev391L626g4eGFFenicYtpA58IDSb7Npuoahu07HPvxdSjR7LdmLzaRLh
0dB80lAxJcT+XkEYtgNPx7UGkH1oq3s28cHkUfTqQJ7mqfhWZtpoE+HsS2ULhLvHQJUW9j0lOAjo
JVmz27YABvaQpDhRr6sBLug2rWupHXlih18vqBcmO4O2LNpiPuC59P2qocUp2Mfb2W5DUM0bhILV
eYZ0ZEsNLTqiff3zYSHVge7CVMR8hNpxfyQfHwVVI5JAg0ZdKUYAfKoau2c8bAjmEa8fU0O8dWUM
Q68Z4ZyFBnJ/vFSOWk0lZ0vZugYJ2pF6SrIrGPkhuXv/vfhzXuLKEGcbvPQ0TeyD13CI69gOWrm1
JwKX67wAepgDs//wIC86AMGBBwWxcfCg2iRnl+MXW2MQysYUCphg/CPr9wd5455ZCA4cREGGZZuH
sxIFZIWOXLbtmqJcJgN1xTgIiHiRlvyQgnKejrgQBnhxmTEfzff01XtnBSjelaHYcoKLznAqKGuA
huUq7UPj8v1reuPpWLMAif/wojPh7o/E+VUfYOVtR0789AmSbhkJToTvD/LWjaPFLiwQLLPY9uBy
8K0hJxLJts+hNmJvQknVaCwheWtevT/Sm5fD1kSHuwJH4fBy+gz1sz/SSHKjcVP0JGHBChFHXrb9
Ptuvp8NmDMkpSwZdr4M+m61OpO818bYQ7oNVpuN5KdryvM90+wZu6/iklUN5pLP+5pDYt9lAIPL5
A84UqoGlEzUNDptsljgI87Xaa9mW+kq+HceGnoaiZMWR62SrxdPfn9LZi6IIZT/KioU0Yv/tEKJt
ArNKN7WtBc6qs3v1R11ENo4rPjYOgAkN/rgZG2jdbdl8M9QqfsSfaOG/MwpiatjJqhdlkfeXY59M
44KUoerEHmzMzI5D2J/DFKQuQn7/eNGbNQDAVJucVZgAx8eF40YYrUrE4df4wEwO26Jqrwgn6aK1
hleppoSZg/FspIomLZ2IyqaHoGfA2imzhQ/0QYkC0yNTQW3BS2Muban7eMG0+GdkubI+8bHjYfX3
leIOFCi+nE6vVRILkn6rTo2OAG4IVdzbLfFbteRmLIVGupGhT2IOyCLkbVVnfrfSyIyLdh3RmxeF
FvvfMPmBpsu0jhouUWc/pWnV5mZu7XzF+ygaj/IQR35bxsEzmIDc8+tWJRcatxVeyUDrEi8K1fHM
KYgaWHCEJZWqyAfSgolylHLrlpKaXikrlxSpUMAU5/NyiHiSI5O4BMneewmYDAu+rRgpDQk70peF
Y/XhyheT+RXQCi5tPPXZz5Ay0AWefyLRfKPxb6UcfZgSkU+BbgxQbCv5oD2RMh7Qwqjps2HOLKcV
MqkBnEJjxlCa8/EJ1HpFxS2rIZC2YTY7/eJUnkJ4VCle9wUwDl/mjb0NxrbIvcJt4vk8jDUQKyfh
a61pt9+Q4TaPPh9Y7UFMVu2FpJVwF4+iuAlLalYY+IfMMrZywJDiNXqvkVsvI8s5gy8QxVu6zMn1
ZBY0T6ewB1cQaihSK2fAnz3ZwtlUpbxD8Zj6W2dkzSslXKC1tHpwQmVXt5vQH0QHc7Qfb9B20+kg
g9E4aWh0fR4tZyKuLCOKYhiCL+z6B/x0SpzUBGdl1hyVmWd3FGpnCvEkxdcMKmXrCVZ0nG9jw0mm
FJWSrXViCKniOE39OPqB6Lwh1NLIM2I7emjD2HqC3oFOGEo5ebaEJRLjEZOoStvSqmqE4P2Q/gzK
mmmtTmHse3GThQ8Q1Att15WWH92XSs3dpoo4QlsiljTyzLSKb60+M5qlwlmS+I+GMvWyZUqpQbz0
uYo9NsAcKS11Og+EjvleZiNnoyCXA5oVbRg816yUDfuhQPHaLlQ+GyKjh0Vu4ZxhPxBBvAiqZpzW
juKX38POjfiQ1Hbc0Jw16lUILi1dAC9XtWv8Qwo9Eseuvtga0KKtTevF98YxdT6nlFvLRR6O5Li7
IFvCld0l7mdgVwNdGxkR/1EEKoRdC6hP48GKzO5LwU8tGnfOboZFZQ4rGYbZj2QYo9s0mqx6NfZ8
6BelEOQ1gZAyf6ZjMQeXw2zif7OSWHVwMRJGOc8CqHTmoHnrjISpJLJy/4ddgy5DkTPj/IEMUG0v
7Vo3QBun+I+FHXbkmVKY/BE7RjOsy0hQ+qxGfYzmmiHSWhlaaf956Eq6sB4ZAgVwmLRrYv/MHw1C
YcYg1Okya0SBntt6/Vsr9bemh7ILi9Y7ZZcie0gjFFDPOQ2O34UafuJXxcXSPlFzRcnjUvefzQ9s
Tn/peUz1E7kInDzRu8wGrlny+S89j8a/wjmJCmxuyBmz6fB3wUXRPnFSUFFRIr1jwWRp+kjFZX83
g/kDgavJ5gxVIsoiJNz7yy+NNnqjnPgXIhyrx6gHyRW3KsXVV3fkjRrF/ir/exgD/izbdNw0h8Q6
UKq1708mbZw0rs8UUGI7+qua16lByXc7itv3x4M7s7evYOakxoVckB3FrHo359v+en/rY8ftfUBm
C+nCvGlY/kZKtgviDUCJhxmIbcL1VNkGM7C1ZEVBox3KkwjnrZOA2XQLtkF5ZjfXlZlnzompDaa7
Ns1uLJxN4oTs26AU56DLOTzB8WdXG8VUzGdiHdOxp5ihoZIiKEY/N5ZJgPTWXfSl0nbVpolwzqcA
BFqad8vKaIWAGl6yNPenVZeM/Q8NFSDG1gG65SxnQjfodkuQ94BrPMwdI/JValaZbXyrkGVEvScj
1eRENwDXpbdm1alr09Zl/18RvuJGdJZRSuOnIMM8yQ3/qzXS3v4sJFFSxnKoUX9vmyrizy2rplYD
kqAkiAB6BZNw4X0loORBevU5IgXPoqnukJjic+oCyF6IZJgWlgXmZ+FApEx2OBps01MruC76KhxS
bMlku2TWYNG0i+gvOoRnsXsxw6oFL5ZI3UHN7aRKdc1pRA1PMpJiXHo0XLiPlKYAxZ9ZWvrFxPRt
7wJYJTQwSnDeINcsoQXf64DMix3C/BH0N+R+vfg5xk11p2VNru8U1r1oIYdJr4jYMELAZihK3GUu
M0e/MzmmDrPBNW9X8y4mfirmyLAlIGqhbrjnCollNN6rdemXbvijT/CKPecQA/Dy8Zpp+O7j3MhO
G2loijdxEiYc1cjNzqHqr0GNJiu+Cdemno2onFJ9skNlSWixll3gdBTWDInw/dOBBl52U04gnk9s
wtpRKhFzQD7QQgZSSc8IUmzb23k7axPL3ebyhqo7AyYKaLGLtFd745ScXxfpB+yIIUIwoyc5gGek
CqsM1I49IVHqO9NgmVejgswykKin5MBL+3IIwhKUTJ3lZXGqxIWrpyxLVtPstBFwGRWCNCvM1dC3
dlmtzCDqshZ7oV4CNSJZXGCFq4Z6+uZ2BlzERZWYcN+yhNbQkhxJ4OGkhsTulVFI3b2ogoZESxI1
kuyWKNaovbBQ/mt3ZgUliLqVkys7xZ84MqKjXlg2DK1Qa5JglXfsDYi27n0yhkhQyKJzmvdksE3G
aJU7icEskOfE7PXIGdIKZlS1FH2kppQepnLcsYky7JPYbqbxgtWf/nkrSlvz+poABEBjqHznzaKU
PRrBqKojsS3J4aq+sZOv++ugU/3U8Ca3yrtb9rNmikFVkUVMmHqbJt8LK84aEmSTxLmPA6owzD6T
5jfYYQxVlnzxNtFApFEAJ5HTTQ9wpUZXXLfsrLpbMzOVCp+I2xiRe8GcxYZlWeEZTttrX3HZm59K
ulOV8zihwbCmHaoUH6VCWXD6uCVQ3ixJAzSMAflEVbLdxGsTxCtpTyoy8MKtJOlgkCpmSmbc9TS8
Qppry05DhJMhosbdSXyUFnHgomsGc25BWU/Qyk5Q5hBkQF9nTbPNrzaiboR6ibEOqDzWIkVZGXXj
+F4FiVPZDg0oFg8KC7IKVVHbcmczcWj3GEikBTQwEumidYRvniQNWel5oBaJl5g8DnpCHG04UJg6
AjuMRDM+AAFQTlprgeC7I2iumslgC7QHAC++oeMj5/20G90OcBy5sVXvnwdd5odKgLSKMsOR8+r+
csmq4hiCojGG09lSiNR2f1Wx9aht4NUSsNQCb1tlWUuLIrWn6Mv769eb41DGoCQI5xXJwf44rPtI
B030K0VSSmRoadndxmRGf2hZ/r1IIuedfbQUjQ9NCRxoHEk3D16bVFx7R6TrqVTljkDw6swMzU5f
v39Z86L778P+fPtUFQM5xTpjdoMcNhD8QgTDZOvcvolsZWRWKOmJFC28XGg1B08auYU5qg+Jj+jr
/aH3C0QvQ7MnYBah1MqjO/RmFYglbR+YESEwBNCDBEzXjSzUtapWvffxoVBH01dyHBbow5IGsaq2
C4owXHSJ0BZ2kImzXkvCM62IgiNX9ecNna9Gp+8m2A5y2t5/T1rOM2SjTKjS+qmWLHGcNVU/s76a
ZkPto+C8nI9xuO04w/x6ln/v9xHaswv+z/v9uyIo9jb78x//tdnXPuHCQ4dPj4diJJ1Mat6/NvuK
+kmjus+RnX8cYMds619v99mA801Tt+St4Qv5a7tvf8KOil2If2yaA7y5H9ntU0be+wIFRkGT9wUJ
v8NZhL/voChfqrjKRfxTRIlpb/I+Vc5EnJvjeYsAsV5Wwq2mhxL15IUB+Vc7C+shTuEPuoSK61r2
UwB3SWadlQ9qd/A/x7qhficuqbwHZBNCwUF3ENBJlfCxwoBQqJXtds1DgTYPsXOv2CwJesie29Uk
syg2q/ayZPtM2d4NG7EMHZFXC980iysjhZC31SVyxtWoSOMbGmBz/JH7Y6V9AQzoh5uqRh67CeIo
HM5tdJg7sJqZigZUs+U9HLHCDZZKoNn3hqInyaqE+LU2x6SXXpcWybDqoLrKeJkXpWasRF+SfySI
Qml3SF67chNzdECtZZN0elObZUV4WTAgO2kV0z4jzyM7D8o4qdZYbBu2sd3o2GTz1dWjEg+TXDtQ
k0ifTQjsLCzT2PSgeqOrTjNjYqxGn9yKlQsBiwybHnX4eFm19RgCGhPsPRuJs8qjNBGhBSLLE0IJ
yn1/aUrR3qWahebU1TEWrCfK62iW9SLr6qfCz0B4aopd3lv1YF1EOaGBkD/DiMMA+9KgvZ6Pak8u
pTdMRmaf/2SaCE67TBA3G1cmYKumxMYlzaQv1iXm62zhZMETWBEXrJWw6mTlAmgEn5almoO8Dr8L
ELK4unUS3QUHF7jd6BFG5hvsRcBALhXdncKd61uTuiE6SJ41ZP2hvofkiViQOOUZs0l4duuTwrho
k4a3AEmfz/4bHd6wsGOXAlIhJ/lUEzcXbnoSDOJF3cSRyQEupLAxqTWFvlrW7n0M7gup4xgpCKwy
1DoTsklKmqX0v9YsokBz0WE9CMs5jVziGDd8kWCacx9klewKLqxOTAqSPaRK5P+WSC9cS1G/6E5R
F6dJ2hHj2HG6Gha02MW9bbS4+vtRIGLHixCOSwMy2pONwKZDg45cCC+uPyCQdqogXc0GVvLBZPQ8
RU5McY24FNwZWWTMeeXFY+oE/WkQ4upY+dS4M8/ILBBco0zzr4OlN49xwD5pWYSZeNY7wOK7Ebzj
Y+DG4dUIpTmis9LHsC0To02xDigk2HelPWL66thjwm0zSYJJQjvYdQlBJuiKicE67SMqwQvNqiZl
yekQOCfp9q3nDjFk2tho+l086d06DSoyWTM1DJG2EiFGPRPO5hLjKv6PhlBP6qSNnX43kJ1+U5qm
QJEfJUBMDfZqj+loZObCzBwq02pBHt0oMkGNFPwmAqZgyG1EYLrL+QkzCthhRbdvceJQJ7ansnms
oKjKlYAACBfIZQ/qDh1KWq5BWBunVysge9ijajLGmxAWaNMo942kuQsuN/KfU7pGcg0VNKhIYVM5
fOea0ZQLdtXZ9dQq4bmJwzn34imNn4fQTO5D8m+URcl7Xy1oamc3AVJshJLlaMOxg1O37GinPrRt
KL/zxgzqSmXbX2xzZhS2qYFfnogaZBr1/cC+191YQpUunIEIDyu3dSr3uXJqdr713L9UXbSgs8+w
2qBtN9O0RLNch3mwAmtc1VsxCRoPheg6JMiECG1y4sI6z+iGcJNaqZ3s7GImjr4sa3+v8KzwrIv/
eYW//ef/Fv8gWOef/+8fD/nTP66qf/7//EdUPu+v+vwVv1Z98Ym6GfWmGWsCvArqzr9WfZt/Q/WO
JZ8CCibkue71rxIfcTImxA7IHfT/deIc/lrz2SvMRr55T04VEEUP9asPyapmkOirfbfAxkqSho0t
eC7lwcs4OLakNFIQX7aLggBOCkrljkDcGpOXaWzVNKrOEx8h7rJv4qnEC9DOkUmORQ1jCo0T6vBd
6mWJyO7xZMgryxcBzFk6B99H2Skk1znFHSEgdOhe3fM3aoYmt23/tzY5MGiQ5/l/dj/WXFR81aJO
kH+llfiGLDLRF36naVdhFNBqapI6vg4MEMPES+fXlJIwXWQUwS+xM8mfszn63EgN88SodZxrdAwv
08EWDb0rRzsdEljbnDS7/luXlfkd7woOmIyN0aoB73kG/UBj9YhS5UflW/2zGnXlTZ/D/rFao3uM
zS46VwKiyLoQie+iqvL4DALimszLhHVxqpR8KaakxuYTTPVPC9fEsiR58MxIFWvZliTcHzkE7Hdu
IT3pwuC945RouxRKnINDQAN9KhXzfaLrB8XhImxlRGuTco0ucHppWvX70fw9M/wP4otXb+kf/t1d
tW/cffnjv2YBG/kkgjI4HJbOuc/5997fND+pBqdrFZkhAj3kI3/NAob7SfBFWnja2Y3z40wqvwv9
uvWJ8wM6MdPEhT7/2Ed2/vvvyAuQxVZ5c2cvNyCmQ9VCPsU0aSV+cdLAS/+kq8GBhjHhytvB6Qz3
O4fwUmyxjM2L+as79MZ3vH/y/jU0WCmIKCp4Ilc7mHwId444bfgqwPQIqHwej3c9tvRlS4f4t/b3
P1IEDy8TqAWnLGZjPoX5jMWdfj1ldFnN3ji0AT6B2l3XtfEU9dWwntLA/qKxt71A8d8f0VW9OSba
Fo5pzCzqof7SUgjsKDKB8WQ2bApjkM8Ke5AvCk6Li0SWNzYF0CNjzlPfvwspgiXFNnWWGpB/cAKc
lwn/1dRI/CLGWtMdPbMMsHH6TWxcJuQ462RADOltVgXF9ftP8a0RWTk0dz6gCu0QADM7f6s0LGZi
sUxOKWfGp7aYyOeVRv9ZVWhsf3g81kdaUpTa5vipg7cGu0TtTJrkMGEEpyERRE4XhheVHUQ7ltpj
1aE3niHnb07s1NpYjg8LYVXt1lE06KMHPy6g1TxeEpF9HmUt9uzc2mIJu33/8vYLfC8PEFYSVAkT
CSoXOa99rx4gZs/AScdk9CId0WEXuyeYnY7RXt4aZIYOElg3J4oeLvu6MgA3rKFM0w3PAw/v08hp
qXCcI+KrP+8elEsmOG4cOXhoiPYvRlKjRJ1MskPQV1Ozsausiy4NuwB32So0BFclKMf0dIrrbLCO
FNsOx2ZapZYhoHNQCTPIKtsfW8/iLJchOKmuG+mqBGVzj2JDXfu1hoE1yqcTrMDggT/2+OZR54Yu
uyr6puYhzW7CYyzCIJy8aIDA7Zk22XIUL8gMWH9wIGYy5GBIyCkfcaEHt3ZOZShCYU0e8UyUtEnh
uNYzVX5Ioge1bp4vaX3AkJ/FX4e6e0EWEpuTUPXwr47fk9itCdoMQs3+0E7lZRx61lwLWxIWhsPP
rJN2GcRwlDyLuPOnWa26AjeVXWLnaU9zasbLmDCS4MjDellhXs+WxIrRAwbtBjYGGfYhPsJp/TSo
Y/INbH1TYphykpWoh42tG9tasbZ9DPSzbGn1HXtN/ng5AWXw/NiUQf6Zv5H9l9Nsx1pRknr0pDCC
sz4he6dx6BjgOsaFGNBAJHgDe/XV+y/N4YqLjwLAE7whdhU0zg4pHSJ3u15ntvN8pyKQ2KyMyScV
2B9J2U2Rx0YfRJDN47H71OlCg8thqtm/zKyoepXweNULKnKuUhu5je8m8ZFP4XAFwnpAzwDwLLsh
WJXmwc0UncY3TV4XFtnROh0iMV6hTZw2iqoMdJmj6ciK98ddZDxUuECrhMqm6ZCVpVQm9IApJEM5
dBFgVe4cPRJSq1tEDcvFkZf0cK6er449nmrYFhs1/BX79xBFEXnXbPO9WqjJrqKdtpjCofqQ6pcP
cB6FEGC+QmOW4rLdfL3slFEcWsrkCE/4pfiRq0Xxw4zrnGQhXVGOzMxv3T8+IXf+5gQM3IPn1Qxi
KKlNEMpN13Ql+zo6h2QXnUzdMB554d+8eZyCTAA5gHYPOy7kr0+xPXHz9CAuT52ZaDaJrP7oLDnf
PD4qJLLsylXnYHOp15bbY6Z0vEx0xV2Xl/EJTe38yCN66zV/PcrBI7IzQ9aGxWuX2bpyGsTcrNFo
SaMABk+vP0zv358s/iA3vrwTVJX5fpkgZz3R3jtRKabfMX8Jj9Cj/h6dbHTbB4VxCjQtWcOTAPTB
9792klo9qQyF7PCupQmut70XJ9g+gi45YpWZR9ybr+cbzT4M2c786mgHi16YoKIbM94cgXp0jc26
OssKTazrPg9B/LZPal/pn9+/DfudtN9fBlKr+cSF4PoQ39pmOXnaxBl5AwQ5XDPWtIGplW1S0Sqf
wfDfBH7bnzeYlLfvD/zmZwKkmc250NFHz7/Yq50g9iZQqqhYUB52xlYr02kVAXRcImMUR04Nh2Wg
lyf9aqiDedohECHqJ66xDfvhLAy1G72NwPnkVrnQjGzr1Op0KyNFXxdkqx95qG9+o5SgMDeYyDbE
weCFWxv4nHmoVdxHVPEnY0NF9aPE2F+X+NcozsE0CknCDvsOTy0ZKsOpidgV7TBiJas0qyObmTcv
aJ6ymREQ8hkHFzQ7dSU7Jx6c7nabnBSU76Jojx0U3nwvaRayriI7YKe2/3ooZHlYyJF4L4HJn0AQ
JILQ74MvA52+h0Kz8hPO85TApakfmb/fHhllIsYNbqtzMBGFJDLOhgNk732ijYtQFtoWEJBCHawg
S0yacIHIql/3SNZ+vP9NvHVr2fKySeSToKZ18BSnSC1pFnYMTRje7URE4wmx68GRme+tL+/1KAe3
doTbTTz9JDw4VPEahb65lFpdraPBbT/knPw1u7we6mDpaDI3A+bFl0fwTb2LZeyv66Y1j+wh3lo6
KPaaVCIoRjszBe71VCJyqFklxgFEbrnrQQSGFuCyI9NER5b9RA/ryCvy5h18NeDB0qEaFabZCIE4
4SPpj9zSsU/iqv9c963xX3xtlK+oh8NiZTdx8LCkE5jt4LIsdlVl/BA0TFGQDs2RJf6tC6KaIqjG
scqbh5hZWZuk11p804kJdYLjrn9KgmO2Lnh6q/ff8TeHgpWPXZO+gDaLCF4/rArDTVgWsePJ3CkX
UaYUT6K1sm3rh831+0O99TmhNHY1jquIfA7fi9SMp4pDgfAaLMRLlXiYVaZYyZGX4e1RcFKrJopn
NrH7F0S0IfTeKnA82y+tNaDCkrp4f8zodWyUg1lppPbvg/3gHa9iZvmgU1aRQSbxf3PHHECLnLo5
Es8P79WiLH1HjYaOuY/Gs1jU46AvNDAOR16Bt67Fxe5u4XHmTTh0SCYdkmhAYcLjpGwSDB1kzO3G
serMGy8aRVdWXejXkCHtg3Wq1i3IDn2peW4cg7moBnh+K3+0qrXl+4F75Dv9c7S5CISplSM3R0/3
YEqYLJNkN9/SPFxVJNf0MJumDYAmVdmphVXnR7Y0f95CDMFU4RGzaJbFo9p/UJoeOYSAh7qnVJgx
2UqBEQwc48jE+sZFobyZt6Mat5CVeH+UmhAsDKGq7hXg+rCwwISpFlYVdPFCYtxJPvxeYK/HE8el
YZzFL74/XEdIL3AjQvOKSLWeKHCNoFrzoT9Wjnn5vfc32oiV5pr8bDKkjnWw9yxRCo2Y30CfEbrd
P/q5tKVYkVynjrvEHZtRLoraDMqHmuA2SEidAfS3y3REFrHuc5aYVS/CvKHorUfrgsO5XLtaQpxK
4TtuvOTfaXm2FoIAOMrjyKI2bevExzqFfz4ekhfog7FRYOH74+wckKVVNJXBeaHlm2U4qwugtZky
WsOqKm7enxsOV1ng7tinKScxndLStQ7ecJ7YxLnH8r3conaFewC5QyvDIvUCfs71aPL78Qe/KsZE
UQaAGL8Ggx5WsFpSdsmcMl3PrSfXOS17ZDyUkshM9KANZsfaKIdfFUZaYxZpwlnWOE8fnnQtNxqk
m/DMkHwAt5lAG3yrbKyGH72TYEbYrvDyuZTltIMVQ3Fy0g2b0PeUVMgYJGEpnseM1yOw8HdZSYuB
8P0R/7wwRKfzf1njqUm4Bx8yleCeWjEB5HCIqm1JrPuuxABzZLqYPx8+0ddfFsc5/vq5gU07kHnw
4BOuq77O6QIVq17HRvqQQvCSW+GwebmJ9Knu14GcoxhIS2i/hnHae2GrJ5eol5zLoDMQxyrhhFFF
jORTe0ERNrcS/t7DlGU06isFDhazYfGVZPhTN9Du8qAwtxouTmdhwuoxeCtd/0LL2JkDPOyv2Oim
IIOovHwOJwkuMpriW2Iw6hv0WUD8Ji2sgtNYncrytLeSyhvYW4XbsR1mipGmjRe5qBCDNXaU3VkN
pHT4BOZOTZn+VpGIrS8kQ1Wb1JcjQkH5XKInKBdOO8EC90PtKZuxJz3mue/a6NanZS3SK0BHLKtK
UYV3RhsxSxh5C3gINXLl+KVnWuNjMuRBtGiBBd4OZJERNt/BXvSGONf8RScVMRACThaaN4J3KEnH
6+1gpU6YHRblBFYXvik0voh4663dZ86pbJQMgpgh0mWooM2RVjNdkFQYr4TVVkulqxHejJVUjQWn
n/Hc6NpiPZrgJWCHgYRdGGamxisAvA4oUJ/otyAz4qVLsOI3HLTD59ikIgKW2yK8uIbuSaxuuyaQ
3Xg29U7vloOCrAuzQNQvqqIsiFfWm20cst/93MCqRK6oWfOdyoNAXIRx3xN02StQ47OASuTat7PZ
qRSFlvhiGGlPSLAr1c99YYqvfdhjii5IM89gAGvFQxrnkodX58HPtNHy05pH3N4pWlo07qIiHQ1+
X1HQYsSM6GC/XnQgovrnbBKhdlUH/KBnVLp9KUbN9U/4a2uKk+TBUjAYbL1c07+iPYbnKdXOpdHq
3Qq5RrkleMesVjJtSmTeRTAu9MzX7FMMOnF3ohVhV15KJh1gF3iR1aeuzaJynbtSfEmMUDmpdIg5
q9YJsi9A2G60cCy8sWjrr/qoC5JmlB7FX1bEeFqCZoLKOXSF+2PCHnI1AgNZd20aYnnSguS8V3Qi
PkSMcNNUiUO7rmoV7N2kYo7wKHoirJd5FAQD4fUZqc54YsdgC7+5t2rEcra0im4dCQ3Vm0zMsdyZ
5RRm6zxy04uA+Eh1kRQDCNpe1uVFUzPYsreLiMSIAvmIF9t6g22VdXc8j8GNGtlNwTGGWssQ+Mlw
b7SDxnfUl0UNyw/z+DLL5BjedFrVxmtdh9e3EqBy4xvbmjK+7N6xnCDyAjPtiktXxkp2ETRE8UKS
jksdtZ0V1K03NU5pLdxEEBPeIh77LHtHOktRu0rwPVdxf23BBRM+aYNBVv6PvfNYjhzZsu2vPOs5
rkGLKUQEI6hVkswJLBUh3QGHdnz9W1H3vmdVebu7rOc9zTQyGBDufs7Ze+1zh0n4Hl0uyjuLdWkk
ALvQZsnIswcpCRGRmckSjPuSRjABQ+id08IvtgEfHoJwrAMc+FDWUoc1nletUWD1KujhB5d3dU5X
FIbdQeqwfwgX3qQDdrD9AWxuiCOdmHrmTJum1HJU4f8U+TA6iQFMqUwly5h1EOW0MfpVa44XvdAV
GfTmvBJqAO0TE//Y7F+Mgjib2HAijYa3Ihoc48dW3ldQapHgDLL/5jamfe9t+Vqls6kMnXbWeFHu
BIzlS2uvyB1d1+YU2EUAOrGyip/FwO6XDqDXwnTX9UYWB491RIQswR9pQKDO97VuTMSPMlw+lt1u
4LfVFkMWoxuLb/54iQoXmIgZt5boHGKFdZy/FxfAmz8YyowdtWIeZ8RvVMgS3e244qorE7My8Y6B
ifVFPOymmuLCUfpaTxAjkwFR4UyeFbDNrDfxcyV94Qh7y+QUbnVa+VsdnMDurf4tezs9Wp4BYZ3N
zgqbgwn29qbRlY4Sog/nNZujYFtT193sNwTZUXXEdrTt2eZj64t3uehPE7FEeSIwpAG9C6jwBtsd
WxZ6LNPOnHCzHmzVYz+2hh08QDWVwedsNdEdRyfHvSqRHn/4WK3MszMNkBn6DSnvlduPC7bwTrKO
dLVr/erXatkzV3j9Ryukz5dakRXHri6C4AA2bnrbowl/YFjtTX81sXU8Nn1ls0F0+0zi295CN0WU
BnAUwWd4kzO3+Wk0XQDl1VpXF3jKNEIfVHmF3LfTDiRpDOU/eMimIg3Zh63M2kFfxr2jlyFBATq6
MYrutj6Wy+A8ll1de4cS6qGZqLXbfnZQUOc49DWwwrkNhglbqCzrVAIwDqBuB8hLGRDBlzDtEchw
6NacR7Eozl8dfiOUhC1v14T0D2fKymE0PszBdb6ukIYYlgjhvNeuaDyu6Ng0R4sB89XoBQPcc2Sm
PFFiRepp9nZ0Y5Ex2aZVP+S/lAGXNQ5A2gIJH1xPJcovp/HQ0OhAbepX831otRdTaGfQy6BzN3aZ
q902TEhG2sJElsXmpKOhm1fIw62ZDsJpGnblVc0Hz12373vOYn2HfWd+zXeSPkBOlutXAkmbmwbQ
uR27Vc/zgaJc/DJm1sakn6Yyeuz8da9R9xqyiC34Cdi/xLR2iTNuOPA6s2R/WwzFDYxEtDqpxjdj
HDudiyVzZK3kUXcE8B5mLrYHcEzzFVer6M243lpzx9Lu+T88QoydaxUQWBr3UvZuTGj2Hp1hXJSA
otc27BJesQpb5GbMQAgb1ln88U45shIUDizSxuruyiVHbNjQYQAFuVdFRDURefpq0HiFiB8QVnKB
NM3vds5KDw0B8lSqx9Wzv+Wzrq1sd23Cizsyb/hDOmKxdAbRd5XkjLaOetyVtzczfrmurL8HdlV1
P6fN8HPaj0E1t0cXzOw+vlJTIkC/W4NpNpqDnM29AImpCreWj+O6rzYcE28acisj/3cF3DAY1kDn
pbFbD2w/16+bM7PfFRTRzjf8sU1BwC7Vz4oc8uY9sKTdmvE0eitLEQc2lzeNbIVDL3ytD9CTYCV4
6CzJcC/E1N/nyObPJBMU/mWJrwn9Ht32F+v1VGQBhOY5IeZ796Dc0oaKl0iBDB6qFUh9XeQA7u1N
PZsCLdPB9XZMgEwa2kPJgLNCOc6/pLzA9q1grMOmunBDUVCzJSQSeHRwO7gALQ4agv0HQHRlZGHZ
E1CvpoXEHlLCO9hmHEpjMYOFznKxrY9tPbn+NUBx432x2CUPuKOtDoKL3NdsFQ1RbwcCHraBeVIx
PXfk+s4ZorEaJK8RzqjdcQ6czUJZ8jTDmN9fh2EpCTAI3T58A8U+kLfbBdW3BS3gnpAYze63R8se
AVgXeKrXme5osu46fN7aSaqL8cDrsX4CazlgI5nLxLHzEP5Lhb8kC+0leoKtou7s3q+9a6MylmtU
M/4WM3MsP3TjOB91Lbvype5lo45uudf35TayYpHYMJ0Hva5zDBvJcTMjAhmRCIZdH0G72QLiMr6E
wwCpBEv3HEKLNd0hfJB6bD+tRuiAVO2R3J4lgGTBOmgTQeXWwfbUBr38zopovwhpgeP3QKoVR6JZ
a8I+Hctn4Lr7ayLlVOLgaAty4xt7/qmNESKvQTJtmOa97q8wY/d5hg6u/Yw69n3U/wOR8UMzLQ+b
C+s19jor/1XbPjjatcf6ESu9N7+2kO0s60o13AAN1TKZcfKQazG1IzUcHpqzlMQ9xESSkyLXsiMc
jIZ+UepYNfb1JnJ6N2soeTC9Vs3y3u3eW75rzOtt8c0DPp8RVM4Xd/1pjFJXz58Tkc7xmq/85pxk
SivYqvshnH/2U1Th7df17VZIvkA1DmEBhzzvxgecS/VLv27VZ1559nwq/VmmYTCrA5jaYWA9CiGm
shWOR03//8BQxTgQKHAxQqpdfJ/bRb3Vhvu8UQiVAFU4HcU9Us4g1rJxj8tCsmJtjjue+koRL+fb
uBLmwjdTzuPUMkvlpxZs6iexhqZmX1XWTZgbp70Oy3TVG9ZqPLw3ezP0+Pt1eBuWgTrYOoq+RAwg
ryPOCMkYyE3Hs7kaL0DIjQ/hNvJ57WfjUNmD+zLY6/KI5RrzTR5VsG8FXSBvN1YVbzXV6+W2DWm/
h/u55Hx/rHIoEixYwVsRjuszhMA9ye19uXM90WK9HzhUgSWMfU+87DD9rLmHOxtO+429+EuywrGZ
4nIHULOY3Zxw9JmTJazdt0q11ZXVifp9ZwfJjKmJEpfsycTLt/DWN2iV8Gza8GkA8VpJ1+jnMWA/
LNXsnlddTaeSDjYWERMvUnsdSPc4BRrSqAuylhj7jq2QVl/kt3PcrFYLxLmy30xKbGIFtuZILJv9
sbu+Twewrb9I2WwLLk8zuCdAYDkMW3i9AX141YYv+dth4zSk4F7nbnQ2mMZ86mVUJ1wp75FwyzvH
NETSuybonqpdYyAKxltpOuqGcBn5ggp/eoJVof3D4ubwb9Rqm1duq8HF8yg6++IcnAbtN+VmvGvz
xJipextm2rogj+rMngwMZMS5XlOEwitbiW/+qFQdgCPYcnjmwIIx5QzhFRhF8irWDhMdTofrdhT7
ZxgazlWjWo7UDSB2WDlX+2p+xcVkPLVRk1/ZxWRcY7+rrqqedkRcGlWdWFvx0E3e+OC2VvVSVf6o
ErTxt+W2GSf6EtuVDnrWskX/mlFqHES+WbFX+/M7/SiR9XjA4jwcmx95U+znjrHjTet13yRnLyoL
J7jYmNx0XHR1vQpZfTMK0b0g+7XPMBPGDIN6TjKA73ONQ7NFIauWQ82REviUa7SQk+g6HWqK+njk
lTkhxXrE0R9hxkH2mrg+BsR9lzzAslnBV/iLn/ZM+M6mlMYZWsB5adf85Ppdcz033hc3d4yHPbS2
WGISvPbM0uR53LfuzS/74A45zhMLRvBL1PBDGr9wHqA9fE7u+DbzHb5RfpAJIby2+7phOWrhYNR+
5kHUfrZ3MZ3bvRquHHN9aOXs8N6wqOIIzGvaqb7zgByDY5c7rXCqQVxsOxXwNucVRjToaHgBSbDB
G9GjhI4p9Ak+b1yRv1uObkqKKPpkiZ5HEsdse/KjWLrWftVilgP+AEqME3o1bMNxMMdlSzi/zU+l
7PyUYtR6WorO3DL+fI9IC0lXAYbT3OjYVa1hsG6p8WlbPU6t4dDa14Bm6DD0OE7ee08QmWAUvv0d
RbY4lG4Elg23R2Ak++zXd1sREQxKe6jN41AVa5Eq7lad9CwRMnFaNQle+D78YbHENrx6vnfU0Wy3
x3bZiBcKCGm+8M4a8PeEZPhOXLmSluxa0u0pI6gGccUzpOLGWE33AEidRrE31BbADShWfVL1zmyd
Ghmuc7J7XLzY0JvBTlwuYRE3Zrl0qd+3wYORV36YqN0A4tGEjv4waltDz6v93I5bo3DeOvynXcxs
gnwlVdvTBCLFW287VwWajCkR/Rw6Y/zuT9P00C6CoKLccIsiXVi1f0ijCpuUvU04h2kAZsHZvxuK
BO+gPWaV37mvsjdY2tBUVk26GuHAxsTZsr+daaPAt5uw5h4WSqIoHXWr6qwe/fFZLhD24gg9BqnW
bjPxKDC3+9baunaZRA6BAwVtImO3qCaPhtgqG/pQ8Pm8x0m7+e00WkDyJUMnEDVQb/BI4q1lTS9m
Gk6+6l+DSdM3xmSUv7ke4LfEHHRVpC5Hsc95aLw6wbDaf+uaRYnTBm8Ynfea28Gt4VyKZrJSwx1f
bt6hJnYbNhpb4rGJZ47+M2AIpT76JeQ7CE3XNFroHMWstFw98gEx3uMqFDqxt75XqbKa8HaRbfi0
qyUaDgLKvE93Z9BbGmzU4mngVoZ5UgtnbAQHw3ogjWpvEz1MdX2w5oUlspLI+lPEHoQNgZnwh7MN
XkQcSbkyrnTufZCMY5eZ1xZ1k620YSf0yK1WCRlhy34FxY+Aj5Z1+4tPwtKvombnuaRBy6cQG2d5
Y3Ooq1OKWMum59OGP3tGk0tWBJPJI1iU+VOXL2GAm9YGGNKh/YT3Xjn4pi8G3td2yelk8wDWlH1h
4ZcZSq/uQmycBHyjosFI604uCDLIGk5zCPNoud27gYIsWkYaSH0oAjhkpkRKadNACpOxJ4Hs0Ihg
tl+60JiLz7pumimbW2GPJ4um263URT8/X1CV/ZGM6fpShijUsBnZBHZ5CCtz7emQdItIwVezgZjO
4gFI2nu/SzYSQcLEyVfjmvFQ9xNaj7NinNK2jK2hlmaqkYfcqUbW36wtguSoqlLfY2S7UFt8kySe
fJdSkUzhTXdzGcjqQmozeCJLYb0sc1AEx2m+RGQh6QMh2PYodBO3yEsdE8iyrGclLW48uVlrP/mx
lbszu8/Ub+7rxASoeQSYItVtjbAHrmNpt+3O8a1lChw6K8BFckeKbI8EFKBc9JAEC9Fju6WhPevX
kBiONpOsdfRr/QBn2MW19tDNrcnBWBFLE6vIxok+FTO268hf2/xW4c23LohGUH8loZrjEXYc7MQY
Kb2NMqsf1xnIw0rabazrOeoegol1NHYXbw8TsYPwwwdsDdatqaUwubfwoFkzhtmkN+4089FHfE0p
uiquU+5ApjhtZEz2iCo4Kbxp2oNLOq+cDg9ehwpNxmQp2OaXrYa46R22jYHANdHf9XamkblMD+OI
GDdjybeXZ28Mqauy2XYM7qQQVe0fuyof1Evdeq7gyTHW9REWnVl8Dp0pjDMpLmN/DjeIuwcWFjU8
r9Fio0zr6zL63pVO78Pgwtsyi8SCsXnxl3u5JMQlNKOLhdfvyXLwRKXuKnp+nYijvlysLjEFUySo
Tf28dmYykYkG7VAwsP6cRnf73nhUagnl2EabztSj37rnpW+39kR7ZopeW4eBFysZGV5Gn0goSQom
HxAmWuXtaI3+K2BGZ7vfRyOIniqS8erUqqqFE9HslrpgNuw61AE68hov2yikxTv98xb8e+mOhoiV
VYectWtj95o7X6Cq6o+MKx0m5Z41NFedTbcoKaCyUEJ6K6BDaku9+ZzzJNOmmOb1iGOfnI1aHfuy
C0jPAvwYnNc8N8AvOdrBuXyhXhbii1BQm46B2hZO2wZbufG02lVJiBJ+HmN7RXhclyo1YRcJA+99
1K1H6I5d9CAAr+rrvIuq4tqnyCeeaV7cBt8xEwwG/MtQt+xtIDWvjHaY+iemU7l98CRch7uW6CsG
8dGs+vDc5AhqSc4bwfMCfOgC9U1aDLuedWsCZWK7u7BRj38M+/7Xpfgf0GX+NPf8N5ci6VTV+BuR
8PIT/4KUWP+4WIsZ/HNCxCRwgUz/E1IS/MNDykiPgIMfPdoAMcW/3MoO/3XhkpAKgcvURJ/7/32K
DokSOIpRXSNQ9EGK2P8Tn+JlAPunuSk6KAd1F7QTuOHwD3+3LNUbJ2dTM9BGiSG+EgFTnne3itKS
kPPn1WhbdD9kGSF1W68tjvv/fGT+S//gb0oCPv6iJPHwZGLo8xAw/FV5gYFvUlXrAqJQvnXp4s3f
qzHfnmE7DIc/3ZKHf36n/zq2IYCChO3TR1mJY/AiHvlN0Mab4jI8CljAZN2+bFPtJySM5ZxX2uhv
vtW/XVRUxXwrx4K/hE7idzWTM8htGBigxqaHb2Fi5mDQGlkI66Nn18EQsdoXn9LeOsAIjX4xBdLO
34z6f1eZ/wF9wobuIJ6gBfUH/ebPiioOGQWUhgbeU77U3dUaEVSQeLIl4kmFG2RwXOULhbomXLZw
aQOCRu2/AIGZ6gM62/2nz5jNzuQ69OJvxvW/iQL407CuYRrAxoLYFb/hX296pUOQ0D5tHxns421v
MKc0iAH4G/3z7+nOl4/x+CAEDybSVkxBf/0YNdc95T9uzcaQFYlB7AC0OUmH5DrQ9/wItqK6x3E4
gp+UYt2PwP8iPF+BcH+utFrLx2qwy0elJG5IBa2EPmhRDW06i9p8rscuWGmPSTrca9cGh30vxjsA
bjTUgnUyqOIabTsHXToX1RL1z4///nn+TRZjwyRFoEIiuIcWCkLbb0os9GccxjmXxvbM2MBvzPCg
eNPiVYs1G6dy/RvPx8WY/Zelgg/Es3aRal7EV39Yp//8REE94aTS7SK2SvPoei3RkY6fLvlM7kPz
NcyHZ2jUQHxIUuvcj9X0z9QrqQyno/QllDgu4mgsf/Ocsw7++x+FBAlNOIslAsK/3uQAWAzYGs2M
f/Cq555FLBO5/rWPDV0hgGpJq8b2b8RBvz+/9AExb/CRl5ebF/23lWRfCH4tXHh9EQCSU2mbTAza
cfmfmbwu3UbejZAPwvaIFO63T5krj2mvDbVTtZcqfJ2cJPdH/2+u33/2XdgAEFGh6IKJ9ZvyW29Y
KReK9VgtbXGyvMmHXAiF579/Vv+TT2F7o3mGPAfXy2Wj+/OjoyIpDCKVeRUr9U24zvrVUoP7828+
5A9N8p83MxutMh9jQe5imUcW+deP2Sx/7KzF+zFEM+u8iUCjuUIxH/W/fKsFqUks7ttYMMO6KlzX
gOxKwq+XsQ7Cv1Zr36530AY7+86rKgqY2WyC7u4PJNDV6Ne6SLZ96tRpcqeCNMBtAAJubyPEqAp5
jfcoFojZ17bfhs5NwWy7u3NnpftzmXuXY7M2LVqrY17PV6NTk+goh3IC/1FK935XsNgJROkh1ed4
KK4KSPnREbXEzPyXG6JiLTwQ8gP+pO8Tkat1OkyrREgkSAPkxerX4r5fCudq0wOhe4bnMGTg3GeM
N20p5v1ppvNtvuZdWaAvmIdpz9bIGn5EKGSYVAyCgsac/FpcBVVLkGlTDeWSkprDQFcFNtF1U2f3
RjosoxYHtKZhcdTuPrzhHKDenM28mOgs9t49nebGzMBmhvOZWLNlT4mj7VDPMULQt4yjFS1ye7s4
2yuXpBKCDsuX0N+ZCkxeGVkHQxOXFVuuzteEFk6ojvZE9Gqad4NL/LGjDHZua/SsjGbxzKB3sZwr
UETmcCjIlHFOiPu4Ps0IsjNkMsfPcLr/2mnRwSSrXHi9feMZ6mAhuRKwqi5X0GtFO2Xa94rHadvY
8gCuenfEYQ6garmkF5jTJa0a1hUH+b3eSSTWffNrWJ0FzCdtiIixSWS9DkRuXtsgNZ8snKbGPb+M
JNUGSY7IhmYR29EmS4IhZZPvb3R5tXm7dXU5ZdYmzehA1SFRQAmZn+yRRfhsh3pa6ek5TfuAXkoN
BwvMbJV6dUlw+WTNxrs1QCjOjF7ReyAMXHyEziK+51W5tAiogKDdYkQF4wqMdKvvrG5XH+a2YOwU
IcfaqwE2lp0SkqB+Lo6aCS8kqPmqspoWgzk00y5Zx3Y8dXspaSPhgLmoR3bNKNQ1aHbSJoFbv6i2
JQ7WEcPEiREzZCKrzfkO5iI0snKaCPfchFHOhzLYrPa6t5pl5Q9a6/PK6Pq70uxaSbcX1hT31ILE
dQYKNU/RGR3rHuVXk1TQLL/pQAEn9dVF8wRU2v5OwPsGMxVn5UZpxMGGhG4x3VGEyeBElKQczmRi
6+XBayOPNwUyvp3YjZ3b4GmIEUjINLCcNFhIXDwsuvSrrJA9wAOyGGmN2HtvTHceapvtKPW8Bw8z
LI8P31A9mZujLvJXi7FudSYsIT8VwraaZIZ7ppjwLbjnxmaziQcE/drHxWhsH/U6GpS6CzKqlGQC
aznAQpBfdVStj07JtLiI7TwIpyxcUcuBRyMx+uCOk0/u8tLjEFedbvYjnj0MVlWzT+3RLhuvS6vC
gkg5mAuZV6Gc9ymOUAGdqmJs5M3uBbQXwR5aZLqH5UVwMRcO+DxMnEzH5YBWrx8h0dqtiCRt4UXe
ES9YdoStgBIgMVO4+4MdziHyCsbXP80aCtDRBcdfImzayjca0pT+fd70PytnCm7tzqm6zKGrdb1h
JKkzS0YjPcs67K99S/kv/En5bQ51oiNKWto5w8l2dAgkJQyjaoeF17YeZBsv4LueK2dwT7RbozX1
zda9xbEoiSrOA7ECjOibIq3aGhMfhX10tsu2G24R5nMaqktncE622efPCCf4xotwCoB8s3VnuER+
nAT+8DUBhj2aKZL+eT82bbSTS+D1q3pY8mn3TxCRXWbj3krSo+8Dy0PfMapvaPr0tSksOHBuB3o0
WZay/WIxk+8yhBkDmbjScuNWlo46VFE4EgtfC0EqY+7HU7Bb9/tWVTDHDA9VW7mzr8WFTZwqvGIL
YdQonBs/MoxrRjE2QZhe1D+2Ql0A14RTQlsQ60oAPdEOa2zXFlK1OqzprBGeZXzyLozv2rX8b+ge
jSFed+V4cSBgECcLuDYAdNhhaN6HOc2WdSt0A4zOoBLs/YIwCzMS80hHJ/C+RugxbaJTFxqUMNGm
OvbQp0tQj8J40IvRNQlDTMNMdj7zhytXxgsKr70VEwAezslIi9vMyJlmvDM5TvFesznJs8s81ko8
o1MQuRFN3Bc5GfWpoOn8nBNuUsa1VZU8OO1cvTTTFtIF6vNPMQMoTAxFn+yGQmoLYweZlTzuZV98
jlBL3JPXOOKL5gRHaHExenNablBZY7/KmWYpowjDOM+HAQhnDhyfl5pWbBP0DwzaVk6M+WK/triC
woSlJPyA/tw/ekYrX7tmxM9D9DF6U9u0e5V4nTQXxBSoODJi75zwMejrdmO4Sp//qFdNvsblgoD3
DLr1XI7I9UjJGMBle55af4jFldwJ31QNu6fRC+6BmpHC1N4ONlwu5OtMvozFIpaQz4xYRmxrNo0r
h1M/29TM4+swwwjAXE/25bWKqstdXWCt37m7RZfWj5D10suvBneL20EbMDZ7Myge4ATK7dkAkElI
NJ7EKTh3/BttJ20VBI3UMtC8ZXbrF7pNsZfP4UmNnUdTgMTDnFVWj87nXLqWSDdVhFJkY1Ohf07/
ONj9b1/pPy6cuf+Gixczmqnkt/9z+Db+lYB7+bF/Npfsf2CMv0TMMarwqPcvkZf/IuB6/8Be/QeL
hhaTE5gXuf//g+HBuuK0fwEScF7mh/ivf2Gwon8AdKJAN+lJcYZGtv8/aS/RrrrUKX86lONWxNCK
3Z1uFeUSloq/HsrbhvHArEgep0pOrGlRO2dqcq6J5maIRN0Uu7sk2VZG/hH9vP0hi/qglpLAL8RU
ttgipvCcNgi4zUCg54zdSlSZjEhiq4+C6/0yYCAaMxts7R4Q1lZXeLoBrOsCZWc+mOk01mgMXBRF
01mvqk9oIFdZGwbqamYef92N9XNp7McVdU+f5kV+T+40TNjIP5gDajVwqXQpbBKbrX69DxcXATDL
ckxfp5Xcw+lp4GiS9jp/1Fq/5XJJa4PTtwrQ0+brwbfy4i2qiMW2AnmjrZKJbrPDzQXN/c6SWR57
8moStlXC19EGUuexJOfm+CqW2rtfJ9s50SK/hNKIT9HC98mhOzyYfr1/ekb1lSNiC/3UatOxa+qT
zUQyE3zoPWJ495qpavNIF846CfZCuuvj8loFgkHFjBDg7OWFSfQT2ZZPLut5gh3zsSfgQvf+14js
rp8AiQPOIfUm1hTGr/nICXVhRDy6+U3IyM/iU939luBV5zYKTIkFA//0oWBo/alKy8tQ489N5k1B
ODAvEMVHF46ccrAwjQ9FYwdvrcKEx/q064dOteLO4a3AlCB6TUJA4JxGj7PQw4ho5bYags9oakHR
5lzChdnZqk/ai4IjwEVfg5OdorI6+kVQrE5SMzlMmPojknAkbi5nJvM9XQsRvdu1G27fx7HADDMq
874XzghveGlt60WZhXm3DMGj9A1IhbvFaQ6/LTIJgi3QWxabwbVTzU1X7UPW1Y6c4qHdxHljqbxf
Iu5G2VQ9evlqv8+H/o5OAtocGM3bHcUhYGaCmM57EXwhqMNusFq78ogx4GrpenS3e64PhbS/irZM
O45sybTBu69yu0j3TiKKhvjcm95R7Z6TMsM9hVG+3+vBL896tzm9XnCoj73pagR68i5f3RsU2Td1
E4AIXi7hbu+4f26LXWRFWF3L2Q6R2flZURbZ/EdcIPEDjjSIyLTSsu7jnkHoTn9l4AiiboOguXeW
4NiKJQkbElfE+AIrKWHi2B430x4QFG5oCqpk8k+T87R0z8objv2ik8L+0ThInrXmeprvplePT3Mz
3+eX6BVXHVmO5sPAbNnM7et2cGNTEy/gyHTrIAD3aLD6miOERKeKoP2KAJiceMsq2QfFXTWi6xBo
84lbRejcdt32W8IokHK38axk3hhJrb5zQj4znhdkkQ8e4lPyzZstNkQRZCpo+2demxurftCFjXDg
a0WwRGnSfUFDqcMqYWs+AZCOo12e9FTfgylGHxswut6vMa+lZfXpsqpQ4pSnEXn36zpw5CQUJcaQ
c0Rx4SZBPmR5GbwGLXKgZhQe69z4NcexfFPWGsdKU30SRvXQ1j0KozoIEzT0771afxp5lGeKt/Fk
u/P1tlF1b+0dug/SkqqjZWz71eRY31GwbcVtu+dOulZg4nSNsO6RbNUcmknnXpCZVHSROgamrlCL
2HgptglLA7T80yj3gVT5PjfSemnK61GU2kClUQ/FK6hpWptGhJWKkJGySQ1TZygan4um/MVg9zvd
Apa4Mmwexb4m+0K1nSM1l76LbQWsxxMl/fjT2YcnYiryp0HkFdYz27irEXg4Wd5GCyWkyajcy3WT
0m4YrnBrICwP5vZUFL31hXk9cGocRO9GJ1HRuEOeGXKPnuAq02pvrP1bM4zRretUhyLHoxFM9p4N
/WihUfBroMsuWVzmM0Ee6Neq8L1FfIoIrN5OjEJJWFnMm6GqqzOz0IiZK6dXtLD9TU5ARgyimBSc
y6hevFgtCiHFWW7qGzTxU3ujkATc5xLcslG+Bpo3ozOnNyW6g9t8q6hivbJ4DipN9FNn/kJMcVX4
+VmO3RXg7qM1XWwljr9dFwt2caNRPwDV34bN/ENsFZjlEZ0caPNHRKU/GFOiZihIn5+t6kqQ9pms
gZ2B2sqigV5ovmGg2ne3z0JGxxmJdFVi0GeiIpQhdixfsBRS4pZEJcVi73/kJPodUM2eNzOqfy6I
t4+cbH9GQ3dem8E8BEWDZMpFa7/MiTTLrM7FnRbVvbpQ5euBXhPFbtagsclVn/YNiG+XSujLvn+M
xKIp5vGg1d8HjpOXh24MujeYWTcXTUc8uXU2zduVZ3wgeToir8MgZe9vQdgca+PDh8c8q/U2cLeX
wliHWA6oM3lKYhKl484LjrMpH4d2ObjddtoLn9eBktsNlocCJbVTzNcVXSgkSPJ7EFDLVuF4a+/m
aR6H0yrdVMv2NlLua67Kd1oa52WZzw0PcYcPqZjqa+lHySwJjnLoIjEWYICMNQmdpAhu92B+q7Rx
tg3nxcCeSBaScRdE8te+PKsR1Z+Fvh2lZlXEuHE+/dzLnNo75vY3d27SsCbqCLB9km/eM2bodz1+
iqC9WkRxi3oVX4FkJTbru661rvp88GM7rB5qOBb2XD7QaXXJ+MMa5+kL6x32OEExB8r729K5Xgl8
ykT7Q5nVqei9zB77FMVIMmtr55Kvh2j7WoUoQrjtGMw8J2OacBvly1EJwzhhVTy1FPsGreEaGgld
krgc38qtuHb0m17L/8veme1IjpxZ+lUGuh4KNBpXoHsufF8iPNaM7YaILblvxs3Ip5+PVYK6KtUt
dWNupyQISFVkRLg7aTQ7/znf2cOpXwwKWGSwbKZYT04mqh7+9eF+aILDMOs7iL1oCUG57cPgi5t2
E7dyH+aEvUwvnI60FlCaOBpfbl0f4yDY8Ybhiq3WUx4fq2LiUejvSzVtU7DHpvvoGOpdMXuQKdRy
lo3ITBpuQHUJsTDRWH5vqWLt/Wbaa47TkK69IsCD2GxEI5N1ZRJTS7NrH98tUmvxmrXffu5edEnW
TUw7tNrDkiZ06hn2EwdryG0bmoygNB+pdPTxspv44GIV7FUu+XhNdxNk/cZxYpYq+8qzravJDNCd
RXTXe/0PumqNTTG+zkUPWyqnyRju/1m3RsoLDaZTV3zxUR4zi/ek4gTVF9fcWivdppshs0/u0viI
1epCPBKJZPTu3KGgXqkf063sHRpq8eLNibelSPU+qgnDGVZ737DRGDB5GzGPRS02Tjwe1QxuPjDb
jTW2ewER0sW5TvMc9mfLWZK5JfdEURPRa/oloDQc5tZ+CYKhBLplEwFz2uAcGFx+7oCbptKG8zjJ
5EVUj8GsL10tH1DfNg71Nb3R3cV+c4bceuWhW46txY4TNxxVUyf0UMyDzZ2tLGxYw4EM+9to+rdd
D3QquLJGYxPP5t5iWNfz3ud2e4W/+hEg67Cbze5rWdB3hV3wPKgGOOzBUp72o6FwzJwZJrI33aEL
EdXhqR3Ev9nfVyOnUSSLnTc90wNBgYGdEyh0+n3rn/KqxO+YHIY+xsDlJWI7OTiBzJqQXIrfK7A+
I/VBbyX4pBnZhJoMir2s/onysVcx+W9WrsMTnQVbph4sARgPIyt9lmW5TWj3oR2Hzw1dmNTVapjL
YM0ojydHQtRIeuF75wwwefMLNI0Vu5M1jqq1LNptKCHpYpnTxXUhw4sdXULs37jxfPsmz9r9QFuX
0zavi1xX5DB0rJpqe/NNRjnpIwIH2HHHaN5mZrV1SBDWc4m7H3W8KvxNF9K2yRrzTt3cHtbZ1k/4
QBzj0RspuErwj7nJnmPrAWv8JrICLh5MZUVt7XHjhvuk4qmR2sRNHXdL5ivcdwzvGzu895q3tPCn
NYYTZqH2vfQLuXUa7NBjRpAWiyOsqPWQOOKYmhTlet4VB7xd6ERoL8ghfp49NVRuJpN3AAh0cSZC
lEb+EYh2bYv31rNvJ9v7ENEn2W5YknFDT1t66sUzE5t3J8PsUsrHRGXxjkQtT238kKkxISTbyKJV
2ci3OBThKwE0HqSlnzbGarSmPfxwQjcWCbhGqQelvfAprhjS8P9F03WrQat0CeW4yu2qY4douipa
akYtbMgbGeGxz0v3LO3sg5HLy8j6vIqiEB3PWC5JLIWQBG7xAH4U2ks2OmkehPao/h7nE02Qz1YT
34+OrZ5TM/tKl2dpmF3R+4zIM+7VnNw5E+XxVp1cwt78ahvyukkh126JGT6jJzZUX409rqfFioUZ
33KtC6OHbZtnxjpgQr0yzWrPk3/LiOsq4lF6mwYc9yxhZNfl0KSXGic2HbuOxe40V0GyHXKMbmKV
poW6cNI1dkMZyCO1G85D3lntLvDL+KXDYfcWou4hbmKsTGyrvXJztvX0zM1vRtTR6DFAinHh418P
sxEcAp9RwFpY9dCu2nB0d10+G1fS8oniY6o20Qq9pKg2opjtn0Md1wPTgXK8ZJjRbiJHGQhmMxFq
tGJGEkjpS5FkJFScbEQfjtWWzEAtrir2uWOzLzOjr4JDWiFZbUKa7JynwixAxvrOEKm9UU/GdQja
eM+VVlBFOA+Lr5Z9x8wW/LYeB3wTSF/04+DtvgSJHDl8G92xU4hjA8J+ucqIPZ98S83RusujGOWd
iB7Di8qm3o4Dx7CCpxVVUOvpjF7ZbCyee9bRhM/N4ihq54Z7mKVP3J8ZwggndIaYStKjpPFGRPYE
Uju33d2YsdkYBYs3m9Tu4KZJbV88uu0sUiBucsQShz+zjQhST8pT56DPA5oWeBKQVzVKtmRM7Ndm
E3FFZwVxtlWpK+8SkmNeJ4jLfIL8y0PP7heXZlxe99HMi0fnr++QkPLJ3zKwGFPCjIbj7hSc/fnR
sSGMbybtGJwggwD3fyCSY9FwXNvYRjg9NeSm5M61uZdwQSzbTnLpbmrW7TmaTR5gnhd6xM0oSTPE
p89j2Tx2HqlqvLaeozJ5SIl7N2QHRCPqa2OQJb3Eic8bdQzpps6v0lHjhg+UmCnWSWcxcL7GLKwu
RDWakUZMz9UPae/k4psDXOx9J2XA8gMlwj7F6LX6pUjm8apbUAUmszkCLzSsrLXyk4M1V664b+ye
PkBWAnEOSXaxMgHpmPbYI/Nw73QUZ9JvniNUYJld1jNCR9ep68OWcqkZx2Kn6XMhGuSSLTIDutZW
qe3yWbhgma/dlnE7/gFjqTPNMueD8uBlxNAFHVNTXTokxuYpPDJJi0PGbXpw9gXJPrIIHR3oTG9M
76bWvlMj7wrjnsAhFZl10H9YtG3dTUK331XHDoXYiLPpVB3vkcDbU20O1WstkIVXOnOs+Tiak2mt
+yCkEbXIJww/DKtxbFhzcx9jMT4NaRjdpWEYYlpvZlz1ro7UzgXefSwpQ1s7TZy8MHxpz4POp7ue
MSxK+OjhqGUZIKgzh5wfskh8d24YHBliBw915/j3TeJX10x2nTsTlD1nt3IUJ9XWPR3zhRM8d2Pq
3DUl1kmO3Wk2rnOnVd3KbVqyQwVVnCe3KEhSmAwREUQSJ7jl/OSAfEjTYysiXJ+xV9kkxjJviVua
/rN24u6nqXyu9TE0aZCXcflQelLeEMA0dg2GnXNhR5wXxBW1qKheVLDbxJrr4uiSjAJ+oExibtjO
rYeM5fIFlEt9SkUVPYQEBpaYRBsgZQ2obQ6b8UtBxc5Ly0SDR3USpgFeeh29l2Ue71H0Z+IBrfjM
PJzqwEJE8ZRmk4PMGFE4nuIzvVBaqr5FVN5wHTHM7er0p5H6ggt1nIeKwXi7uNa7xt25fnIxcxOR
tGR9YdOOV/w+bYhkr2Qb2a/EU0LKUKHY+Vdd7bvPQi81pZHXrqZaDgLpR3B8I06LKaHqPXSLxtEz
mh9Woh9oriNkidEcDiJQZDIqm02yDXQ8Y7mi+2NfmzL0VpLM8K7XbXtAhpNHR0fOrRI+NIFZVkc5
v8XqfsTEsA6hDl+hfE6epx+8QSanhrvwRGeqBAHRVQ5xu4rtsyGSb5HNbHG0CKclBRDdRpFvP4yy
5IBgz0QQMGc+ajPm4IsE3e6i3tHXGANsjq31PYG96QLkI+Tmkv7ZGThf8X53d5IVhm2HKrejfpQZ
CoGFxHDIg4aET1cZ6yh22hU48IbjTW3qM9Ee9BciH7tc0prZyIKre6RnfXBCFFVM8WN8beY8Tp10
z22Vkx7MXvCYPyiTnXC1Bw9/1rR7lXa+b3N7ZbC18dr8WATToWfIxuCXbcccbs1w7q9Gn2Z4XP5i
XVNDzsVZAnjxEJxFpYZrWMnhiYCBw+Enk19ugZ08jSS4DLMa3acsZ3WSYjtYt2HTJS9um54nv1Ef
mjawa2rg5c+RjUO6mmxzYPRLRjmvpuk7t2X+KogunIC+bXwdq60qw2wJ/JMgPQyxXwdHrPZtyp4w
K/We67OAWeAG1kvulemXxMNxk2Wz/LRnmplYlI1kCxoj/4F1R7wSS6ovsjVltB7T1niPVEPAhH7j
Yxxn/SNcgBL/vhEMNxNJ1zvy2CGyO8aUj1TZ2clK2MbyRfueIPXBxLz0VYvcu4rZIWEHsbLhXVEE
Sd1k19zIMgex2jjmPiEwxJnLm/elQRpAlndaow/14XnCw7LKu9haD7GOXyaCQ/sxLqx1YPbluqhu
Ih6BRGoTBr9BFK3CKAmOZih3LYtpQ0qc8ih2a2mw3JI66chY04c7FhBGSoKjuHrOyFqE8WUEFzwX
zIgjNN65D9yncdZbDR0Edk/81XkO/cxVe+7o8NqGfd8dyO3ScgfgbaMN78rDJg6nKXgojJbDbNcO
h3biGSQiav0QRD0Hvk5ehT/AqqWEeNyUdisyCZqsxdatpvnWa6tXnajvdNCbtGg5q8CAyu0SoilS
/NoadLXJRHQauuLJyOmYDRv57k09wlKcGjuX7tC+6ffM+cJj7acIMaP7YxkbXtQQejd9maK0GIXa
oWltp75jS+cbzRqBV924tfMwjBGeT5BHFetq+EHr8JlhxGaECbQ3K+O1IfV9qDTJmYLLOMDtvjaY
DnW99Lb+8JU65J45aB3qsi3WUzfchZFLeVfJ+0JZsgfDZnjWGKe4j50Lok36xPaT+KgzDFuW932Y
tBkoGJwkpT/d+xAImAvtIkwOu2FgZG8DqzhUcnCOIB3FMUDsPUylGl4nTBFsrRVihYyM29x5cfxq
3/bqFCHtbqflcCPd6Q4WR7cbovTcTzI6dLOWAFEy8kOmomRPF7gUshwPUWtbN1K5yMSMyAUxlXXl
g0Zwyo2LUOePn/48Ogge5o7jdX1cuKKrCd1w9DJxn2MV6kyv2FrRQBhXNJQ0R28TY2BUtpodU989
26BozIYCtnC0mKXZzniLd4LLg33YmooD5vWUSq1HoY+t7g65jfaYxom6G0eumCzXF0YKHWudm+7y
os+vCpXVD0FoXgdBK469UTy2YrqyIv2ltXdq6ubsz94V6Jyn4Depb+we2MGbcIOK/K4m0/1FUwUe
hVhdKBU03lLG7TeumeFe0JROsu72ZLny/OwXZcrmgxcz9tV851rZR9czng+502Kmixu8kibV8Rm8
uTa6FCr+Qacb6lRVoN9b7Oz7I8z3Nf7PO0aEh8L3DjG8L1xKmqfTyPYL7nLWkkM3+pvSgcyl05el
df1uavq1VFN5l7aN817pwb/HxJyDXmClY7dk5uego4RypS0b+7jq1zn1hNtxtlfKBeUgJTpmwZRl
P3R5dzV68mQh4q0Hc7y0Yds/BeA7bkKj3TlWl9yLckZy6zAg9SSgVmKgPDEO/PemYay4mHys63EU
qDrtEEJytBHEFg+d+TZhHz+UIlr5NLsjBI77UUZiV/XysWcp2ehIqxOMuu5Dp5PHZjSjaLsv7yVl
uNSQXfnCvTda8WHJCNj2TFM3IwaDR2830Bb/kJVMbSJ4Wd1oHacQInpmH62S/XlQvdVYZaBrnEey
4mzE8XrZNaa6dkZOrOscaZ2FPchBCBFn+5RDualzXg01lF8EEe5rlZ2xBd3kMb3waUKpY224e05L
08GNzXg3WPkTJJDjEFvyR18Ep95ojqSCF4DJb7IgN4KOrfZJT2n7jJ9sm5FU3eBnImYP+XIn8Nef
PdW8plF8tquUYQET7nnddLrfeXgUSHEzLzLN8cVrvee2qB44zuY/eDmgrmjaIZh3xAhKahfFWEf1
pk+jK+mcxrg+pwhIt2Amkl0/OTdp8oXvJk1WOJjsGwxmO68s15oDIdFgS38opZ2bIRm7rySixH3b
phSFa90vSnqysFcMbkFsWAYi6crBKn+H54+cWebr4CniCGKcmZAbN3Lyy9cqcpx3c9Hccn5Lly9a
7ie/NpWxZt9GCtsKrGZTF0ZebIhudmxhsCT3TFPE3rFGVOewHW4sjicbv47Nawqbs3mjvCWhB9Ll
04vZYqDHFN9sRiPmiOmw7mimYwHLRRSdI8nwEjH425yiFS1W24Sk295iY7aOcY2+yn6cxuvQJhG5
a9tUGQwQtViDPpt+N1//fzPIX8SCffyvSxIvyee7eo/69z+2Iv72d353ghi+9VeOKkvmYWnrsDCF
/N0K4nt/BeKM85pxMXjRQGKT/4MVxJI+dUWEnDB9LJz4v1lBhPlXz/QcXOGOv7R84Tr5P//2p2hP
+8uf/+v8jcM/SygG/ik9PtTe4Cv5kwfcA1gU2Ljxd6qcmxVrrPPg2XO3k2GZ/QtI7Z9DAb/9KOI3
C0mYII7l/GrQr1xZO2lC9nj0qmNTdHdpne1j33pkXHjuPOPwh8/hP0kW/eOP4y3nKYyhzFzKpZaQ
0+f7fVJG7b//RfzvrDb9aUzg+7qswXbob6WYGTMJRiYcka/nNI/+R1mm5QXyE/mEMe7g+/mHBsJB
tY6aen5iTA4De26z1QPJ3JzR/z9/adbi//8P987vP4kSGGChXAn87y/OfaeuyAb7k9o1UdgecGaA
nxQdDoQBPNypIl5zXg66j86UQhUsh2M8jQ98p7fBrl8KulvhF7SMPOkfgBGhbkw7rLeuFR5Lp8nu
nb5o/kWdxy/lQ/zGIJdxPTFu4RrjHeJ6/uOnkWLMI9GFFp4a3bVbAfYo2lsvCqarAnzlEOPXGxBb
sNSJcjuP7bj952/ZLzmZv/0CwZLPobPKJS3z519AR8BZKmZnu5RcNZtNDbiisslpBhoRyTMYtwXR
EdVm7fcQGGirt8LgxEn5nefSucJdsu5Ykq2Ko/s//9WWl/6nD5P4G4rEEoryPG7rX27BxI+po/GK
YscQwOm3c+hiFYwY7yBsc451K3TuQkI3Qxl3FqJebct/kSJCT/jll2AhkkvJAIuKlNw0v7w96Ywo
kyRBsitGQu5GOjlv8zQ5MTAyzzwaFhZ+wjxzdlsmDOmMUD2G4zxvQmhmiJdAcbZDTXHybPnOPX+N
sSNV1zvbD+yd9IZHoBghYxXsJz53yCaoq8dqrvAIRdmLDnfWIJkotWGMdOmOdrLVhQXVKjdAPGxT
NiX1Fm8Xx2+raoSNxX0wP9y684Z7ToLiwy/z9FKGiyYgJiN4XVBQzy3/PBtVaH5MczXWl3ZWdAKU
0qPSWmO9v03LpLBWdYCxp4VQuuQviomf37YbUZnl2SmK8uIR3FKruGqH72SmgIbRFSYjBAKVvbdG
Fz6prJyWw0Amt43WnGW7fNplZWPszQRQzjMyk0j3E8KWe3LcIdhrO4Wy6JLzX3m1W1589jvbITPq
74If9igpC3JXpe/nVwxTwFDB7/hpTToF1IFkg/+7q56nqFVX9MGadEnXE05dIAvczyAEkZ/yvsqv
pPK6n7E1soczquCZ9HYIR1cbxUvpueEFc8Z4LbyO+I3IrWPewTNbGbVNuKRmFE65rI/PXzmBc6Lo
ugUtRQ3tocxDYe3ahCHCygEzhj4eNCFcRzcY97GlBwZ4o29bJPIWmAqjtquAPT9KTW61HzVp65uo
d+rpGNclYYsUGJm9ZfJL86zS7gwZSZK5wJkhx2pT2GbanZCv1ZGm9poX6fgZFJoeFWE6Noq4zbHm
cbIJYS461IEn3o54fkbooW5iHmUZFGHQcgvMdLLw2RCllGfQKhVMDeUKAHGy+2FHTkpDGAild8tu
kONFWg/NaSGjudth7qboem4jANNmChVEZ1l6F2Z2jfdgKozHCMp1tlJsZDclHAW57bPBSD6YiZBC
0m7uzrvCq61qFyrPudPGFMZHP+rHS9Um+U/lTfa339Fjwm8LGitD7j3MsEmvG8fvrnnj0p9qGOqt
M/m34cQ4QubRD0pYrnFvel+M8B9qtNUfXllkZyMP+kMiMQeEpqrzdeEr+yasdbEqczS5ZG7y3Qjn
b1P1oXs3BUN8FDPKspMFEEnsWB5m5DSG/HZ6jj1rWOW9TaGKHNQmtsk7pVaab+M5qH5AjK3ew7R8
NjQmCUtOObAcN1kXHLk3/eB9mGCId5ZONCVoU7ieBeNORGLjLgr9Vq9SfwT+ChiTm9W+qwYoCrL2
zqPNCQo+U7+hi1kd0wU3UREJXVWSDDIUma1h9TeT6OkmruoTpvRdlBaauaWCNwjU5jAL/wHLtb+y
2paAlkFhRZkbN2YlO0YWUbzVbSeOY+8Vx67y6+tcJxwQGT6g8QWwDN1BrMrGurXG9GcqTOsoEriS
Tshg3TBFTf97kJx1Si4mmsdrs5TzT52K5EfBuvmiMPEfFemAzdCVd1Gcu4yTgZ+uikWBFolfrlve
EyBKnTrB2eOElfZq31LdwI1rc4uVQz/f6XBSWHUoXEw2Y5E/29iLd8zEQH7EeAHqKghWjhsz0DSz
gl2bBfZP1eKe9nqHEIg/Bo+W19ibcixPZSa6GLNmlHNVMTjMlRHfZwUODDt5tTMLXy4E0rPLzLJc
xjXOc5OJ7MJwJTsnLuqVcLzmNMRdD4LfKlYGVM2jnMYrYm16V1Z5cimL5G5MhMbGP7OD3BJ/UdzR
9XiB+9L/jA1fnnSXtHvTGv1Vl+r6uVcyCFGDZvQwZELCc2it3YhVMei8XVS3X6lde2uGeM2NANVW
gjg1jX1TxWDpIt7rFdLdkvaaFJoxDX8gCLVCfLOfNPTOrenr+crWbnBXIuGehNs1G8wO6clLPfkU
s1jso6hClFC1dSU67a29pvzM6IW8GYUPzKaa54vdzveQgqPDYmhWfeX2K0vqGQkjsJOrpmSnggfW
fsOmNb3kEo9WXurgw1Wdfstzf8YTjVlhlZCTYppVFjw8E54rfp1Pe0ytzm3zm2c0TbrHJTgEXyfE
w5zn3brxZLod0BsoRoym4xgHzjqxTDCisDaHQwSHc9dptDyRkkUIZfyqqETbA6mcgRarqb3wSLY/
dRJUDDVVc2UWeYufwFpmRCHfH0LlPkkK4tWy+RhoBh0q7Hk17CYCp/m65iVUKz/8aFmetig/90EL
kcPMwWz1xDDiWL0XuF32EVGPdVpX7bFW0VYMibqdY/emjseHstXWIl9/RtJXm4Gp1ZaUGuIZwOdd
hNwKXxVP81B7EM9yjt5G8zHlo7pRoQ6OIRo9ZJKTnXifiZhC5saAekmMVgxKxnLN2/lWTHF8Cwlx
XNd1Z3xbXgpezFlBVO4QC+J8WwuebQbMum+3qQUjYhJRSRAHdz2eYBCtvkYp6gMfqnxnw+eoUCjN
moWK8W4PKK1fMRfDtmk1/XtsxaSVJ6fVF+C7AfBmrnWEWmW/sNtwLzN3F/Edi1vmoPs0/5EYXZNv
An8Ah4gmpvxWPpLs65u1H/S3Yef29TbOaI7KKze4UVGCTYJf+iGnCfMtUEZyAxaE6MhQVUlynitc
qOMUB68UrtJDB6JnoZYalvnEnZAccwzkzJCMsvnOHJ9LKIid7oUoYHwnjFHvwdFGVLgUCMArsHKC
mYu0sb0ng3Swy89d5zM19hv2EolkT5fU5LVWVkwJ5YYTaqYI5kUNeL5JAZCOnerWmDW50LJQ1VPo
Gtrc1I62msOsg5JIbJMkj0xImN6LdsTj34LyfJJFabeIhar92fa9rlejoRknycyHU6ictn7MG2zS
aJH5W9WAwHfmnFWoNsQVVYD2JWkALJ2oDvXCE9BD3e7dQjnXvp+kX2R782gbBTGmdMiZ6KKxf6gj
u7sPpsLnLuT5/JyyBqxbOFEPuicBV9j6XMe2rYjfdSVLlhlCF9WQO4twPLd0EWByjerrZOrsjyxe
dpjkq8rgbapH/yd5L4KHrV5mIVF4KCOZig0ZWrm3NHGxlvteABwbJhDzGd15iyEjofY+n6OtT9/x
bWpF7nBP+mwCnpyYBY9A16E5o5N82xaZR/deUDPdKIArscvBIWixyFRdCmXY81O9N+tSv4ixCK7N
piehi6GiM+VKpcxJVrEETPkjB3uKhmQO33XvTw+EO6F7dnmtyOI2AbRZdPl6YynT/Eha5uIrtknY
wiPmoLeDWhaDKkBUW7Nu8BSeqoDPMpyqezhHGTnjpjIuXYPDf90UOt+m1lhiYYnbFyNexqt873iL
flFs3C4f7gRnhFNChcN9yeBnn8ONuvKAWTy3/hLZhq3OXMo0aQ+op8kHZ9z0zCeNaNbOujGDqjra
cPQZHBezxOQZ0kv0BCqajZianWsL0heOF/AhuL4WVhQfbbpjHi3Cy1DFU0ii21H1Nys8IWvocKLw
97KGSv9oEqjMnzrHSHEnxuwIAh0Y+SoHWPSUpUV0C0wSfBXOhey+seh4XdlwXA9jI4d1YVZgmRuI
YkY0DJs57fCVakJy+8EyeAYqqkZXkojrOSpbXiVH8eZhFmP7mnZdoTdiTLyfFpT1Qzb1B5wanEI0
CRNd8MCBej8/43LC+jCi92POZyTDfCamLyGoji6BPnRybR1IyRAC6Of4OlMTERXqiHDPKAYNcK7W
mAiaL4tcWL8Kh6jklunNxzn2+rvfjrH/IwkQDwv//bfl73xCk1JJFHe/iVH/8afr5FNVbfWz+6df
tf+uLu/Fd/vrF/3pO6Nz/e23W9g/f/oDsPeEKoP+W033322f//5bRN/V8pX/3X/5v75/+y6PU/39
73/5rPqyW74b4NTyj2Ifnb9/OO//A4WIl5F8/EIhWv7G34Jizl8tV4D6oQCNsI+3FEX9HhQTAt2Q
HATinwMkh5Ti38VBQ7h/DVC12IJK37U9NoN/VwcNy+ffBWQaHTp7Hdf+f5EHfeHI5T9IhCAiqLD9
ta6yRtIRk0UXtQuO+o6x1FsrnGrrZr71L8Qz1KA/SRD8LJShwBGWlK7tW6iEf1ZoCNGLiWdhszJz
RcNCPza70eRHpzkBcp762LHxeIztGg+QezGHPMZbr9G1irB8rztZXiqTo1TTx8XRL4BMDLaXcW7B
skyA+zswXPtQ1/o5qQJ5avvWuE1YVDc2U/LbLA8xY9CfAi0F/LmAe+5oJ9i2zvANu7BaukjkZ0IJ
69oPo5cwgAa9cmsUNxdIfbTqEmqlV7ZBgGBNj+xw0xbd7WA13XcoQ7YW7KQ/fCdu90nAYzAhbL6y
dXrKh4kcfQXFhsAwtmjVK9SNsi+/Jh9DrSsZmhWsItDgJ0yKjOWnlMOBHcTbntMWRoiii77nKJv1
RhLu2TGGYVwsnc7kUEGm2lAdo+nAyMTWKyIjNx+C2JWx8A9VkTDK3uBZRv49mQESD2NSXU3eePI0
VegvDFhVuorx8QyrgMGZc6PAad0Omeg/cx3xVDP6woYkz0novdWN0FuoldThQPqPyV6D66U3qzNe
UVjcO7o7qi8O38zY+inwyaQnQAkH0Q7dOh2Rm7oZGeGY17iMVkFs8Z6LsQqikxNL72Viu2wAK152
FeVoamZQyo12QrnhAZRS+6OtRsClo3IT94T9pMmwl5sppEdEqxonXAdcexJm8myRK+xO4IUmk3wi
SAA6EQovOFVEs7Aw09/HgT7vewgkRUYuJ+AHV1BBnAauAzv3alc3UXzyejyVa2NKw3GVsR18cpjm
d0Ck3O4xhW3KXjyY6L5JzN796WsGwXDoBmAMUTdmei18HtGr0F5QpwJXXLiyzdayFx5JTB9N5sln
dgFxtcbCB0GfXl7jewhbEKAK0N4XZRQkIwOvxZAlKcxZZVYQQzMBGGisB0asA9B9FZzmMcF2TBUD
FhaJy5fSB2O5citpVZ9pIfIb2wwbtWFappudB2QJx+RYieWru+Zrzlx6iAYvzCryPF7j4qHMe8WW
wYYmPKhg6qK7lrAf6wKL0lS335ny7Xhj4k56xYMBqmFhzJxqC6jLVrpx0DAmdq2S4qF8GZIbfRmf
GmdSUKV5Ir67qczwe7ALhEEKCWQ3iYE3h2SqieMka6OAowlm0pWB1y3cKKZ1d9JJ/U+uCZqY6jZE
wxD5gJpleimYWifX04eKIQ5uO/gS6M92qZJt1sNbhLDpEjiYTePBStENNqPN0HCGcZJwi0o6IexU
z9aezUebQnCKRmgyCThyaM4FBDFyMotVR3ZPadX3P9qyJPbXVVmHHqd8bEqtZ/A8hv+bHEp3pLip
4uH+XboCs8mUJP22LNlgHbpiwDJBCsxpKHYZrPSWbdD45clW6XVcDUQc4wq/D2Bpw7iNRJO80JrV
Ry8yDeSXFk7/KfIuv4f4XMhNNdr0THjGwKmiJtEhSP4V2K4aTIuGBpcY57NVpNtmctvbsMZDv8Le
Fzec9jFfHiBQqHtBDRsFEky0aIEISPAT3Y+SbVoYdn0i11drMMdE0baqyyUu/UJXPUOEaeZ+KXRH
pLEMXeQImfTxDjewqrbW2MQm2abBs04BAPr62EgsZDhx2Ywdgs6pSISkqfXS575FcYBFm3Ck7ckE
KlAuNxJztOhqaibcGXRPTO52Ls1Or2aLMptHC7L/J+VUo7Vimor31tXBQHd30YXbKpLjC4Z6Kz+g
Jwz+ShPmBFxicb6nIaxo/eeWYTd+XGTzK2p9WQdiflka7s18eCoRKKCSmID/r9nJFdFbxVSg+/YV
pX4/G07Q+qMKrbTYZFbTOPg5hBjVfQDEz78jlw/dcm2BeMMfCatBOvRD1eb4EBhjlFymMhGAyGDl
YqUoi9ZKkarCuBxqQpLSy7D7tZUh972a0vGG91kYsDHAzJLGdJfzM0e4OaRlxsj68/9l70yWJEfO
7voqMu29DfOw0EKBmDIyI+epagPLzKqCYwYcgzvw9DrBbpF/00SaWqtfMnFBo1mxKocAfLjfvedm
cgGajLUeC0S4IZmaur9QSrr6OLpMlidiuLPArI2Zd8Ht3ruCjEmxNCQcajHZa7/NRpGyIllhP7wA
SV/wNOHHq6NXyPAF0aMuK/rHDosaZUELMNZjs/itd6A6hbiFdnvEQo7ADosf6mt+ynK7C45+5XhA
onHoouFqBijQtonwvdeMqdqD1TgeURu8pHaS0abGG9WHsMODtoDvCGwBR9xjOfB2HJtSTeEVw/SY
TEcN4hVjm+Ym8wa7FD9+o2I/rbbMxvria51HZ3zupmB2zgsjpvrs+53dk4v1Fm7LBilL3nQDH+gh
nel4erFK59LuZHmzPDiF39Z894MiryFqfaf14gY7GWEsPrP+av2TQp/6kgjKav9B04F0YyTr6zU8
Dz1vh1K6Dr+hwDSPZRyLERE9Db46G0VnixxPyUY+VMCTRiqDpnuMSc6nb+ts+qWAmssPmmXr6exN
VZ/dkI8MnavSasDb0RITjxKCN3Vnl1KEpWeSN+OVoQlJof34ifSy1TthUv5h/Bq92mCSQSOgr4ay
WA4e6VI7W7V0YNLqePWPU9VJXEY1xsdtu5DIdtyhIqlYcOIgBHL0ifcVTtB802VPUVhKP9GOWhxo
PKms6LhbzS+/tSosMyxbG55OKkYaa+VNjrADK9PcqbKWewfUACEWuMfE8+mimGfdw44PLtFkd0F4
6v0tsOzuakaMem3KQtqbySYGFY29TJwBBvvijzmiC6GYc2Ob6KAc08AOAT1DiOEWkuem6cLw6Hau
vrERHvbzEP7olnI+ynEMkhCLSVJSHbXvpz7bF6P5sRKLOgQOnv0pLUkg6nZ66wvT3IO11QnlAPZR
BV7x3miZfjMlbivqOSwwAXPUwAsZKidWWKCcC49o4ZApKh8vYEilRFD4Rw838g4Iw7hsh3pyeKDx
4tIDOGXBNvXiam+Fq/gCqvvJYzLcG4/JI4SentymN50V1o0EYAxWGRNVaifdab1f2gq8+RJ0JwpK
fSC5o/gCmXYTSUaYvSjrLXdjcZfSTZR0fV+einBRTzMib5bk4QQKJrNUcYgG+WtqvGnLaa5ln2y8
YpvFuU/gGOOK41WvpQKmo80lJTRo65Hc8bwNPS9k6gKwqpBN/USybTmndtSfx7FQV03lc/ipsbZD
ZLP20oo1yynHp7FNuxNx5JydzQODT8I8R3V1nswYoxq2iNoult4Eykqz6wfFlIu2w3deXrUNs2n8
ZuFySnJhnLNRfveroRAJevIQbjoXayWsjXsZNy9OB7AFP6Q4VmP6y1tokNZxPm84GdNrjo8cVlcL
/je3ltcqNWu/l7H33eeIy8U5MFdN45Jc8ejH09to5aXeUhkRfFwc+PeuYVsP48E/B2ych87Wr6GB
57XMpKR0ObmnylzQ1nXf/oBmTSKVEd2JiWl1hYvpCdrlkkjNN07MS17g9egkBbCNEASPJ3QCc/Al
RqPKmeXJ9qfdNgFZwiJQv5zBya9aj6JOogttTE2XthrgU/AwDVlqxqgCbT4CdVjy2hXjz7WOpm3T
DGLXzxxPMUy+U9Iacsep/K0g0XDljzFCz+hq8ksjCn3RS1q5/roS8L93zb/rfjZPo/r5czx/dP83
3PUDLq3/2gy0G/QHq1D+J3ng8ld+v+y7zm+2S4MtxbWgYX4fsv9+2YcejGOE23wYeWFsQYz5x2Xf
8X8L7cjBwhL4Ic+Cz+j+DyuQcMLfXDv0aQYAGWVxg/5L1GH4L1yx/4MVIfBhOYQB9DnKgRxKUC5X
9P/gmXGz2XU6k4pNZmUHWGrPnhEQIhrCjctB+ZhmIz8Kd3FGap06bSDWQ0P/SNFjVLfK+LsBevIl
KHMrN7wJBQCLsneu4GfczZMINktLZr5sRoLxhXyLAqZhc/4Z4U/c+4V3akbQ3C5OHa68nCP8Z76W
f2hh+lP0s58CmKZTE18XzvQ+qf7+gkpLlkjKrWeo/3Pm+tmdUitxjfJeaxEwdOAGSB8xFwtrl3IU
nw4c6ke6o2on/aEYWw2E5MaqfTKy4YwnbU4L1IZVqABgPvC+rkiSwichWWurv82asE7wao/3woeJ
w6qPTeFA/In0HFGgPnsFr9bglxcDQeUcWTDfjVra8w+v7yfqM4aZKOVFNINdwaVcbCjqsBnbdTay
6RaioH1upd3fkMkR/KxVUM5vE+69eMchIDjkpQM7sOsyC6EVnBihxm7KHnAb6bPkzFFx9iVciFxA
ZzFz2QiQv0iz59WO++nWNc10AGLHGt9aUXbJKphXJ50hJMZBfdaVfeBrP7DQrCR5wX1QgEkLlSUG
9Mc2u+HR2ekSRtrS4UWA7x9fCWtKXaat6bEHw6F1umlooc0mefRyqD8y7Niv+tC7jn20GnwAXMmv
R1U+98TMug1sWs5G3R7bwvoQ2iUGaJG/rX4szw724IPKOTtxOOG+uAWMb3UJxaDKfouUiGsIILUD
u2asZZuxVcRstKJhplX+H6xm/3ad+pPY+S/Xvf+MyuVFYvvXq9n3vP78+NQ//7ya/V26dN3fuBBd
1gqXhYJNBoHy99WMFctxQ/RMHxdc6IHa/sdqZvu/BfDQ8DWyEIL9vqCB/76aOb+B1LURPC2fP0bd
/CvOxuhin/zTahaGYNwvqiooLssh1Prn1ayPsMjBs4Dk1gb+dKQ/N2X8k3UNvNezWddCHCRYEftc
pEOw7223vSa2p55N08bEYZlHXABae4qiWgYOuW6vYmMphlI4mBoaMiaKYe3HJYze8Mlch4z3DxRB
6EMfgQgIU5IZUdQTyRFwaJhMz0yUyMhOsQ+Nz2u3YQeip9URjY7mFZNZmKjUkuIhKrJ22OCvp1Cr
85bmy7UArfD8X86jUwfsAM5Nwbd/7Pi/PDHEyCYuX2107bQYt52UYDtmKCL+GZWwVHJp0qQ2xg+8
f549fjItugY28sBHCl984h3CFkeoaeKiGHnpfM0XvYfJtCcg+hCq6Lan6C5xczldh0tWhGiR+Jsg
+zlp/ss1lGxsaihFFElRRUdg2VhXrbUOlPFZZXCTT7b/0RPx3BSoYImxvKcGM/2VXkp9GP2Mq7WO
4h3t7VQhwgBG7qJOfvKnkKa+pdkrDY0WnCuzIMw8e7POX3U06ofOWahQBrey4SIW3wZURm6JddD3
yIRkUw7pC3o+RKOug5VEci1gySK0WcnhnibV7moUrrmyLTncoaewftPHei0I04IkKvvEdsfsCqvi
tO3JuD7PUdowPJ2b8Utpe92D8LHfVzCB10sg3e9kDsWhLlR9lPz+riLQCXyAOXdSgImspN1Iucjo
sXbGqeds8XTeTCMmGFnWqyH0qPalLS/CN/fMYxdbncQqgZUiKWOLtkE4Kc8aWmMSje1wWgqsRHUk
xTHsFOF1FFyiQF15HV30Rmv0vUNWTfwOAzDIiT9U4RcupfY9AnJ5LCN0jrUjJuoZt3gu5tAQzOcW
UAbIECie7QkUsbrmXmJfubS6bHp+6tsIJgmoFmpjoKaMcb0zdin2k7S9G6pFxHVA1GrY1tmAC75a
fPuQqqr9WLSeDwss8EM/raqF2qqDo9tHFkfkApFIx3RSV3GKl5+h3JUjiQgXa4Qvc1gQgSUCFk4/
2gFJGn/JWXzazMfCZklhCAxavMaV3QDKiA3yQRt/tM3QvwhPek88OBSArWG5HahdeiBCRGvLQBej
DMfhixuyOFmo2o+qxLLoq/ytqb3w4Df+xA07GhKLembQnLO80ajaDD1pnkLutXf0Sai9n1mCOpPW
HplXDhSZ07sU/up13x/iuPGuw2J5IFgMMRZl5aHxDTM9cacmCaKkbo8Dh4dbo4JTN9bqhrHQcdR9
8xSSpjzwGNxi030q4uajdRQX9h7YUjDCleZ2yy9s/r44saC0KHv0Zu9zpQlmMxWeOkiKeFCL3fKJ
2UXY0qdp36JQvYek8ci42MXebazpiHJ7nMP6o0wda+80rX1rqgokm1i/XCXmTz1Xd7SUPLdte6At
pt4yf9oy8biT6/pSU8VDn9gDLNAP7WTvyxy+pLWCUILVKhrxX4QtEZ5g2IFQP/hcYJhOZdet5b8j
yX6FTorGRYn1zlTZZ+r0d3SGyu85bQSbdq1CpDwjf6ZB9xjL8HZoMSFTUvsGsXS/QhJOGEtvhyC/
hrx0FUjxLmYd3juegNqc928z9O8AAl3nDjJpO3kv8S7hKxP4n60TOnO3h1Z/g2v7ACpg4ArU7UWe
XXRQl+UiDBNw3d4TKfHhUBULS2NIKfazwRH/i5a0ai/C7AnfBKOgYLmOKn5/UqdwWZuY/nFYWktj
GpqbfBzVIdEOzzbYON2Ycrgpwkfzw6PJYe/2uaLxSp6xwbYAQuPqtFBrdKo95zbOJLdaQZvY3MXr
UVX+DRFMsEBr9VXEBv+pOPjCIbLvyXNc9KecJlQugjTdhL78Aop0glj+HM3NMbC4akvP7Ajnn90W
hV9q9pRRhT9T0KXYEYIHqfVzXZF95c3YhLOD8ip4n6a8uKtBFh2NBC8bSudBO+6O+/x9ZQfxrzJD
mvHLMdjLMaYZD7BSkbN7FgFGl5B/gBFIbchztVy2wUtn62jviPN3G8/nPo5cCtB3Da8LM8+JkuuL
hUES10I3sds2RDybcXii6HRKFnLJ02DPu7SIKphAQ4Ujiw/NVfzdxGlJvjDJGQ+2U/dfMIjNBio4
BMKqVD/WAcA5463xEDuiPwBcj8JtNmtZXOuwH3EBQYGB77iOSNIepbV7HP3pLXlMOA/pBYeS9JWu
Pqdxzp+6nv/eKouWDsBO06yPJMcJ8IXBwyRTJiNTDEX64kGdYhROYDkNieiBHuehn7nLFFwynPKm
HvMQqCYMtxIPWRL4fbPnw/ZviwtLXfDC4eChQ9cBOhssKtzhTTMfPYAMCMKja+0shQgMY6OHWx8s
nWNOYBVDsZ1zegmf64BtEINFVvY7pw5GCFGBmUR3b4ocBhVKe90B2SS9Vu+LxkWBTPNjxi0GmP2H
P8kd2s7WiSkRlgJsQvnN6kG3ydnKkqX03kwxjVf8Yu6twccwh3jU0skmmVjovyVjweFQiUTjLmbp
nB0g6cxsJV5uX1vV8tnNy02Avw+2tvXQUUOZyC64t+0cujhsSuA42QVN1/Mz9peW+bL+FVmQAcM2
p/bLbsyWj9BivrfGTB5wwm4Bm38UwcI1NKV7EErKhsPQDvx/DnHGeQZpxrsZuIJVpa32vhafS2uK
u6Ad1IFp0nvb0vsyDTEGVp/4JV1dsEXa4CXvl7Os0vEY9+5FKcfhWgkVY6qtO6IcPKVeyRBKlwvm
d3+ZrzAwucc6B/CdWMSxt6WX6XMpSLrZID4JrqvyMC+g2Kyh+eZeoJAwVwMCzzRn57tOj+lN6+Hr
9hQA3wgXyqvu6/Wa7Ov4NIf+91D2/b5vInGzzOOvvi73fc+3YvFIokzPVxzDgu/FYHMrL7wROKEC
JwXzntkoadgQiCj2Li8wbyWFgfsKP9pOZYiqGJugRwXvdJINOytbiue65oVXLU7pSGKEw1vAJuj3
+edEafxpqXtY1EFIqK9nivLRF2o7hk7A4WZkDlS3XbPsAulQMQjQ0ukYoEP7TMRIH9sBI9sUHMuM
z2OHSCfIyWq81GwH2SL6B5sGTIzKblWz23het6rrdjQu0+nFNpcyx6WvLjWOCy4wLGOtifbayHrZ
O9n0ni35Mu2EFK7a1jIS9TkSDai72XLt7Aq0n/VgFTbiZ+0FA8WH1prD7M8W1/4+uJa56glGUQyu
cpoIXmUxFCgIY13KW8hVVg7wyVvCn12TaZJzrnSRM+Mq1OOhLwf9ox2zEAwaKnIRk+6FE/NmMZj+
ZezMZaKDWCAoepczN2b04Co/oVBgwlKTQ+XbkAYcCUVoBdeNZcn+sxujSZMrp8PouOarLEicijV/
6Tjc0rk6maQUrGcb44L3OKaFOySrNXgnlVZUFlfkGK8HUt9UDy6DTr/DKguuc/ywzEEryD/qVmNW
GK6hMcnnIe9oecAAsxs83Uxk7uecsXpOze2i3EgdHSn8FnZ+XPMTT17Ott/Su7pZ+RIfESjFHv/T
gpgO/CMoEd3XriCuMNcpVR3BMnMzcYSar1wrrZ/hnfifMW4qi93PjnA4rwFTEHfpIVVU6zJQdTqR
O7v4KdbVuS9msqJMAwqeMm064tmjbIbvDW3CsNGgaqALALn1jsuUd867zgZq33D1I/roxsmnrYvh
phzQrwvVHTOjjHgssQLQyGf6aMCDFjA3skMCb1zyltzag4hgHMA7ZiHEBpOeKqoWadiGuRQwgO2c
LBfbZlYEO5q2bRqOAGMWnEM48+7J2NDtqSzJR5C/oiTAUbFyqB9M0TW7jxRUjKY4ym5KyirZ99I4
e8WKaH+M0aVLhOGueonyaqEi0strfaS899EaMc9t1yXMzVn763DMTbvaPyIX4PvBMouFbjvaNlcW
QMzTcr1SKHUrRjZB+Iwi0JgFQX9YWDkKatJVNL+KYbTADRaGGYfV647Ntl64HrvYkMEtdAOALqSr
zYLHZzfN6TtosuAxx2h+ReiHUMhlz1Fw47nNznmiZlNug6YApVYshvqUy/XOcaaraHWt+7C3ynvH
UnNSaRLaqFJpHW7wpfTfYp3aDFk871sq5Qv3Jp5PG57qBhpmyriHly+ZaAp813NQ3Nk5JLjEGvHk
kfsfZzypARXVcjHWR1wF3rK1IoSqAWN9fOw5i79x4xvpROlNCFoHoLQFwG6ZrumeoJ3SGfp9nJrR
SYLeToGOpXQdnvBMNIwOg7l8hqTzMZZOcMYnRMAupZthirzb1ZmnXcUH0GTTGbuAZg5SPMBwSeh3
74oTFaGm4i6LpwKSyq+lLwZUqbaM90uHpUO7gb3re1jvM5MyDNZuNH0ID2j1/9fex+Xqx3/7r9jQ
/p1axenuvzx/6Lz6j3LV3/7OH+K795tFzI7oIZFbUm4+Evsf4rv7G8HqSwjPxVnwuyz/RwzXcX6z
+A8+B8z8DNydf6hVDv48Qqxo9RGJ1jh0/hqR/Z947I7rI+N7PuI/fruIIOCftSovAkAWrVxFwO0O
9ifobVyim7WM1a+0c2WPfCJjBR7CLsrR7hI/80jfbHjpA0Cog2ASvQcO5/uPf/15+rfq539CXZMp
SWQjSnr4FQObusaIz/pf65z//XP5+aeRzf/y7//h1/z7U8PoJXIdGP4kVy/ZTYtH43+Gt63fH6hL
6NiPbMtH//xD44x/c7FmhrDLmAJh3gz/2sDmz6lNcuU4AXCBQlL3I0yf4T/Na/ChpFp043funh0k
m7kKepUMKrNgnJgSfZSTMUUsV3JAM1HuQvKot8GjJfDrVPSI7SVj0uuqGVP4d1y7imp0zvMq3KqK
iTk8eUt64df/+4+Uf2lw+DePUDN+qK8RFsCfVp/LX/r9ubEjPprflxvxt//9x6MiAus3nycVjwKP
amzDAvj7syIi+iB8BnEsC84l8M+f/VOy/98l/W3sBJfn4R/zPUoJUcQ99HcX3BA+qH+e73ULLpeu
iMDhyglMnHLqU1nacR7Z2F1clTo4KwY0FFxRNbeNLhwQMe/plrbFA+VKYFR6ON+qVhqiNOBCZ9dy
qB/E2ZVZByy1It+CMIFLdfXSWys3nsHPhFcESv2wtKQbIEKvnnkaPN8rxG4V/WTmU+MGTS1vM+58
mYaRocB644LglqK0GL07LgO2OXdpQW/PGlsYM8iJLOqHhaGp3i01Vsuv0ZtJDWTZuNSQiVfV7agb
V86hMxV18ZwNx4xO+zEdBEa6tMMwAhHMq22Dgy+NyyIhpaK5IBvpjtaW7kK73CPVrzdVNvflbTdO
Q34itdkBDsR82Ldfg3Hr8W1tTfrIhxdjvKumUG4LWzvynA5trN9oO1t2dkSTvSc1zaNztsSMJUNa
fh/i2e9e+ArNRxz33a2BGKkQQoCFJSTxg/bop+FyGuwVkzEtHGQKOKnMP6rY7cfrhcYguhfoJ+ba
iu5e3HiryA8lVu75fYyr/gphkVjkEHgf5ag4f+SoTpTYuxiUBbEFcsgZdyKgovbrzNUAEY2JDtdU
VeoMSyLd7ElpEMkAi1eaqrQZegiTTm84jVK1bxoE/ZZicVFuU8Ly1yaeCGqIle7QvR7qFNo49J0U
vJ21s1mmlmPhD+QXjGBy5DwpyfPzOqyrKH4NU5RJOMlCuFRaZXl4JyqI1qw9IuwT5bJcXwV5MRV8
0m4WX6sIieQTp3F9iEYbOT1H2F4qlMbZ8fokM0H8NE+c59kyITBtZJOHW64o4m7CibkdnKhOBgh3
m4j0Fql/XZIk00qTqJT194iSk71paaJIiIxam9Vrs47BpH+BQJcOwwjmy9DJUpHuy3BxrwyO2DdO
lS1QbXSbcZOyaL7U0aDv2QJA0YCuzp9XRToaILAazS+YyN24891Wz8jDYUlqvtUDwwzcxQCOHZI1
Ke1fOpW7Rg4LRLGMMojRNXVCKdpo30B3o76NksH8PNcV3PiAU4B13ZT8E9c5wFHYYlJkwmxSOcRc
yEvB3Lvb1Vw2mkTlc/sakAebP3AAu3tLWusx1aT2cVVL6hCJ86fOT95gqigaWMo1H524QeryhiMe
z9njmRhSfJROoV7rsA7kvZElmoxK3d2AbXU/EFXpdn3nzT+137pv8ZrXRwe/0vs8TWVKlHFlp8Hs
VZ1pAsAj03mEv0lg2Ns0xjLacq3l4ZwcNKmQCPldKRkYXkNCBavrTKmHE2zqcH/SiesXW60pGd7F
XNr6bZg22ZqsWdHiFMfFu5smSilWrbvdbHJMqelE6IzGQztDGLAmjUfJ57b2RSmPeoMhWHXXUUsZ
7zGj2K/cLyIU5W7CpSq5Rsj1qC+yeYJJwklvjJdX55kQ2qOtTfvWz1n7Mi6OfiPjFW8BwPnWlkUi
S1zllAEDOcb7BVxgj9F8Q7h5Z1MAcVpncmcrAur9XNGYfMimIcgS3MuoWqLTwIQKEd20+PzODqfU
MZmLWJ2HOZ7fIo1SjyTdjeW4DSVdlKFbk48KgEzdhsxr5o0CqwqHag7PgxyifuvVUdOST3J7rtxL
mCYkh7BdRZOKEjopstuIC1+1LfEd7QEHU3mivBWXAOhn0eHYYu2gMFN0dzPxeCJ11AXvRG2wEZeZ
5qbss5du8V4V4Vn3s/+aRizfzELWecAcBs5+Y3pnODfCjvFGG1Id3xzVFvdrl8XTNsVyvlDghasZ
PWic0xuRmvqpDZbhpiAe+tSGMaUIdPa5YOB9+xGnrnfXiCx9bdK6F7/WeozKLSNcZO6lr7OgYb1d
1p10aIgjzM3kI6lX3IQVO1kO+YlLfbumr9S6USjjLbHV3/fwa3o41mpo91o7TBtD3y6Co9Mw0BpI
Wn9fudR3CV9D08nG2CzeI7/2x0aabms3GR+f2zByBWwsPIL9nnBjHMyzMpgd/TB/DEYjrle3a0ru
wE1+EsxRGN+kbWiSzkrbh8DvmNRRMTxuZ6yLD20EIpTEqu89oPmykkfdkn0L/Ua/0NPjwIlt+mr9
CbjUf5esS7B8HGPxMVcVBS68TFkZR/V+4PUsd0UkHQS+8UIiK+hhuut8PMk7bJ/ynE3exKw1mHUM
pzIcO1CAKzzEuK9a6zi04UjvZa4kyZoRn9tnD+SWLzHW7L5OWQBbKFVnH4cZQz45gwmHXcyfdfZG
ND7G7N6xC7b3wfcGpKYiM3kdP+NPIdfKiBydQIUerBFnhAvdDBFRAb41ldbw1Kx2PYWhT1A6b6Nm
mxJ57fYm8JEsook1npPuSAnV0li1ZuVzcQbZcnT3nJPW/TSyRNDqa+/D2uuJ04Xg6WxYE/Z8iobB
UEjjiCC7yiZLIkg7eIY+SUJYJenxmg06SSsJKYQ93r43tXVRI4Ys1HecmRaWv4JKgnXkt5VVOWee
gljVx1wzmz/Idlq6zWrX5Eg2pinsI8WOeUNMgzjCpmQjJIrbGFG9xDibza7HVTMko04L4gfoqHuf
j+xWAANgMgnsI+CHInqLiJSXzZUti8zacHwc9IEtV18JdGt4A0gLO/YkPqa4An2+SYH7InaQZFan
nmjzeNX5q02Hl2+8r8ZeVXaJlquuTQq8vPT/1Lo6W1YM8CVm2du4TtOZY2O5hHZbpl8Pjuw6P/Eh
pDKzwEL6RuvOSLLbY6d9SUnXPFvdyrfGdDJ+sdTK0xtWVfMoZR59Z8wovhUuudZzOs++usO3zGze
G7XedHVRgApYAXfvHMeZ73u91mzGpXahAoRlmL8xhMo+Ifd6hK1g5DBRK9PMu5kARKDLrYLJ7KwU
zShNbxGkjAH3/uBfijerD/LhMWp94ruG5O5ydCLPe2+1sqx5A2kF9ibm/Kba4bkjUxWN7oJTwPLp
DhjWSxcjHarBBtcxTg4RrwWISXa5790UFmjnQ2YEmTVh6scZAwF+rDoy+mklNfpjhUTyvtgNK2Qz
m3Fi5N+jEIcXfQpxLA4eZtFr/zBIuzMvJEwhMtGVG/P4dmsR71NYpaRXtIpv+IgJc2p0xqPipXpY
Red8GJwOAOBmrsNJObVqTDzMd3x/FLkCsdBMEDAfez1RWytkCc89byYsC3/L5ZxbhN1JBaYGTV5H
cXutwHwzOCMOvgZqM6HYwZXpHI2mVQT6eZm88scQDuDKQ1OJLaidWcDclxGmU8/pOILrMXqanVHY
p4bSxXxbWgx6wNYD/WLGhZvodlkv5OxqkIx8YlLA57ZCTOesS9DpPNpe+zGpkn5eSBGxTBbbyT7n
UmXjvd9gpz+Nfke/CnbfR8XTg0/QZ5L40Y+EWDLqKqNmJ8BA9Y8mmNb+oVqDlUVyNaWA9kp9cRxs
0tL1X3pgU5chkKJWiV6zKJkDdNgDg1vDjEZBBcQ1EOnPtBG+fTLw2pqk6xsiQlM7xy8jDSnQ+O3G
ufE5crmw6jM49MEqWjoy9YyvTxR9AHkfxAWxFLakcp9lvlfuEDDz4zJXsTlVOcDI1PW70NuEdKgR
qTbz+gjnAbNuI9boCrqMZTYc6kEI+4GFYN17rPh8HLN/k1aF7fNYOJrp0Jx3v3KaBrALUJz8zDCN
RHpMiOe2mCY3pyR3tTHteQ2eycjvJOHHboXFnVHnRq6tcaLPGk8kUwY/TU9hVcO96dXYZdRWGDAv
nijkd9o0NA2o/MAd274Kh/sot9yfJC/KZsPheTr31DirK4at4XRtrSL7MAzlEalV8FCjT+fwQzw5
X4gl+ZlrJ4xH/vVxQ9TK4bVgWJdBNliJS9JAEjX29VLUxCAn0jA/Okdiuo6mzCo/vUo18w+LktIJ
HrRysZm0uebEqYP6k8zMgjNirq5nBcs6AF7BQS3LPsPSv8T5htp/c000ervCEvJVhGtAE1vX1g/B
nIev/MyEgIKO9WBDg22/sDYNMzbxmlpZam7b8WW2Ric9Y36Pwx2rEsRWIpe1e7Zj4S97pPuqf0X6
HfJnfOKzZFAE/PYRz1StTrjl85a4SsadL2nwvVRXBoO3ddaG52HXmQFzU532nO8wGUnSXu2QHcjN
Ls9es1rWrgPvAHpdRcV8C3cg/T5R9cMxd5YObbDUiy8ZZbeOb8ic0Dj1U1tj57+YoMTigPHIvnhs
5wPDteyRtlXr1Y4i54Us2nRVW/navXq9gEYZOOM3l/0peiggvACvjHzNMx1EFhjOkj6NSwoAlvLY
5upACjOLKOZx6fFoos5L8AHWdybIymOomuiQ+4KBvifDgyKtdbYNdWtQQexXYdX136ykPm4G2tNY
dKh03hQzR7itTzYWIAfXt/tgZRy8U7C4RrzIHmQScBMMt8vAWPhLy8HKLmbZGENsNH3jGCqzzXSp
+bEoswbFwilo0zRkTOHNTM6l8wN/SdJHKgiTdBpln7AJ8kY3sd9Wb3Tx1s25Ax60JubSunaMa/z7
G6zazEvTelj2VYeja5x0gKkJ5sCBVmxzVYuo/Go582/TNKufjNWk1m1hcMZgigjujLb7M1a8hguE
oaZb1BerLaaZOv2IqGwG+QrF8K4NtE3XRZQ3J1JW5lbbNGd8a4kpn4g89pgMllBeR9EwX0/VsP5Y
3SoMdyO2ndsq8+aDibOuSGhgppk3atB9tlii1sfGgUwyM6aneiGAfvdUmoJxrcMUA6NAA26EHjk5
/Fh9qV7o5p2D06BaSc8Y5Q+a62MYvwSky54m6VJZVnJ7udSaWcSDBPGWw+Q1y4cvFvtJaM9+pYgr
SzK1inVXgX84tJEz03OgpeZo2zscypxivR1gbo8buFkLmCTce5wuA4/zWpVxClaXaiSnJ+eER0Lq
uwWv5yGe8Qdvw3wUZB+WIboapXFpIEQ7uJnIS6RJrjzGipHvME/iEmEneaFml9FSXiVWN+CWG2Qq
yne/EHxwVoQkuqUpN3IYSHOKvedSHaU/G0aR75n2uXMantITyfz2sQAKr7mS48XYcg4cm7uWcl6y
6qaKHZIVlnVaa9dSB84C3ZdNTD98H8UckI+ZosC7EVnVXa6qzhm2zWQe2dH87/gsratoAbu/8cYc
Ulv8Pzg6ryW5cSyIfhEjaED3WsWy7Z3UrReGpiURNKAHQeLr99S+TMTMrkJSdRHEzZt5sku26+gB
N/IhXWDYFPTj6Xqs3xLrD1T9bDBUzuw+8Y7a0ui7EMAYH7aBnXXJ47b7tCIOqZ8fy/y5oJiN6Co9
X+CQeJFwQ+aNf4a0k3ysKQ/XYTJia+5qTHILLRKxQ5ON7yy/CcIHD0FEz5BHZvBRlGb5tmzpm1OH
pkTPQVrg9VmKn9RdURyngc75e3bv632xeOF5HiEq7Ynhhm/K+GNWxgUp1JS97fTIlTg+8r5PvVMX
FXbHwVqoY5krnGID2bPxxcVQO2RWA8V5a6qWb443O4ag1TZIw7t5wNmLvN3OTxLs3YOOWAC+lR7A
FI+vWPAbQAWO3aVMyApVYRxfvXZL3kjZRgeelurkQyC8CKgyL6GTJM9ugGmBYkutojOGkzqbQy+9
pmEF5j8HIHlct67+oGJHnZXS+DRtwdB71CYmxhZG1C1RsNp4P+YoNv5dPyEDc1jQug3Q0cwXzVGl
9mVzkyP2MAcTfqsxzU+8K9M3WVkHCFHVdETKQcW85LOsfjl5yHl7kxseWPMz/KeYXeajM6dYbdzI
Wc4OnDg+LpM4X1ypWkoxorT90/Myy5pW90BB/ZFp3XHGqxQ+EDqw5SlCSZV2+XVo3djfIyd6D7LK
l/AwhF0P2ll4TTt+xNBi9BMuydX+ox1pfU54K22PlSWmvota5Dmj4C5gapLLz6py+20P/4nyvth1
hsMYNmVdZVZFhgTbyBn1GFcBK3KcRc1DP4eq/QhkKQaMOust7MkhFW1ciacNPkDpRGi+fjRivlDu
L7ZfiTz2VBOu8FUnuAG7pib2/mIBH1dAkFmPPHe9mOcMEN18LGqGXPxWMvyxkdl+DHxgF5CGFpcq
GBoNW0iUU3sfKXBRe8+ApwxQKf9UqCxUAMbMv0ejLQHvrkrTey75/Tnyi3Y7lqjUTzzK24fKc/OK
dQklYCyNFMzk8ZKVdF40R4/KodPWJuTOI2pnaX90luKA8Up8rnEExKfUt1MwmjB1gMHryoNJZQ22
qIe/SfVlQPclfmfCpCWtd59DwVZ8tzjJ/Bz42/whG0NNBnWror4kAXnOPW1f5buSC6bRdaPqJBut
t63ZOKpouS8lZbj94rq/GrrAicK31AJQMLUt5mPzEv1r6RPW7VRj7qkjpgkQwhSXVTZGV8ddqdOK
BqM/5DZzZrKop2EUGy9Vr5GoceDiaNlOHKdtBxuR3lSSIzKuX0STIr85RcrhvaZD8ruSyC27jgLe
glOg6Z/8ujcnFfXtL4vN+t6J1JZV0tEHDNrBvgYXgL60RCbAzLOF51J6K240tHAQDX1c/9GD8o+I
aRLHJr6MJJid+1bP63lpdXiJRg/Wd5e6v+rRLPf8vfoncrkOfRk2vKs60vqnVnqOPkWbE/5tk44a
j2aZqf3Yov60BXnxtwQj/lEPVGE/QIzFkD+ZLf9ZqQbEX+tUZ6BLLcN1So+eN0H6oEwXSh5GICvo
up5MTB+DUyIoBI2POWtcZfIdNFb8N9TOdAmQZy9DFHPZLgnfHoN6q36UA83bVF2YZa6OXmS7Xz5i
PI9R3HkvYx7K8oqkCQyrhAFTUdCjYyqXyJEnmZqr6TwnCzlnyFI1Pd0ypbll9uEvnBqxYAHN8bcG
WQMPgZd/123c7T0h07ucgPPPltyR2K/CGqQ/v3LudRUM8V+ERqoz8jVJKSyFpLkcVa2RnkdOM8gE
Jj2ZlTtv4Kz9Y0EHHSAx7lfmCGFgRk9wAsvqQEQDqxay/PeRjoqXBT8hddNRu5iDteAjGSNmH7k9
8ZvnbtP6M6dr5L0cZETtK3hKVt6jSaIshEejn4XUVZYsXPrWve2FQl1rZFk+L56JX0LJ++JR9AqL
3zht0v3HuZd/2hD8yDUCC/GAH8t/RmHnRxAo50yqlT5K3wNQgflQ+NewxEPyBSkh+a1pEnzImy6G
lFkPnwD1a1xXacIN1TpLcvYCZbBnc/FUxwWPWLhzJ2PaMwcNlr16UlTD4CfcdhPlvE+RTZqXZpVb
e3WGhIR2GfXJ74DH2zs0IeYyVlPuCoItr49UhyQZiybLC3xyBGWuZQsQ1s5DtO7quk54t5AjSfbd
Zgjc0V+RrG8zpbAnglHhFc/c9NvSj7TnKQ00zpfISbJUOsE5TOlywdrtlDis81vLZaOnXxKjYDeY
A27FgvS0P3qYGanZTFI4oTvO8O3YJ4HzVwcbcgpGXlStckSUYczWA/SCmbgA9/3tv4RLDlVNk4PW
6/Trk7c04rvwdXe2g6NfOVdWWBuNyo/54uT3oe/AFo1Z3sjTVA3YDi2Jw+oQYgre1w15s1dr2io+
LAHNlcdhdJEJbLNW+zVxm48RS12mpiD9BzDWfS26sPvZFFYeq2pJ+5/l7C1oVspR9cFdietPiePD
nOs9998oou0B6TzorsHic++OoPSvnIaN6M5DWtRqz6Bj+z1sk20gdZGuI/cIWTzHvcRJ12zptN7J
aZHywl1mfgrg6CTvLYyj4Tn0+jnnvY/L8hnQWErHKq6f01bGA6N9F5q7WYSAVosEiskpKWhlrUTJ
FWDVRBGykbULhuN5zIvTnPCwcAiD380irHRHl9xO8CXTdYgPja88Cg8wKPVZ5zmBoCvEg0eH4klL
yx6pIrobYczZPQofsDNoSLdKA7H11C4b7sjfuU2GEjzoQsQJ9mbgZszDCQklqidzjrxa/kzFQN0o
EQH9FvTVQsKIqryMgZKpixRzx/d7YzGEgap6k7U03i2Q7nHnrZIli3AYHJgJZ8IcIZqczRLVhWjS
Dqxhfwe/KxckWaKtwjXqpKZc4NCi7u7pk6RIg6f/zWLywvTF70/rytKOVK7ODnwCRNT/UsIO1W6U
Q/zJr9Wvsg76y5qgvbJb0r+tP/s/Xahw70l1W1OJfPBnQhvFrPd+H1jBDQlL3LWKBtv8wK1mnPsk
buXwEoqCrSd2Qj9iURd178A0ohfKp5b2WldCtZm1U4wxFyIVH27e9S8t8J2YVmB/otqGIrSbn6KP
9Vc+5X73SxSTVX8t4EB60uKY8V94NCBTI0U68iVITYINWsL84a1fz+bP2KaAlG2uBYV/q66iPfBC
uBFDyKpjv1E9/o1OhVzGhcX8hoGVxueOj3PniZjiB3z68nHDbYz9jDUDE7TUvOGDqfUOibeFzVc0
DdFvguAMZymZnnMH2fu/bmOHshOV7qdbdKq21WVEJi8uzOHBVZO/Lfdh5LPkaP2xytZ6jh+aiIrE
mx8UxtCQLFQ0kV3yQOyhirzzoolHVJ4ohi86B7e4FaqG/sB5kNsr5XfqhJV6jQhS9ClrysoPyS8F
du6XB98vwUJ5KIzTMamnm7aO7vFBFpZvqS0W/W/tfetfqX/s5JUfqrhj2UC546DoEAXFMVuBLz1U
3vsaLd16Nd0w3N7KW/eVs5lHJ/2/4H77k1pMAL6ej6sxGoophY0HPBvbZ69qBqOtJFpybTgtlss6
lMa7pHgRLtHgbBHbOnQK2lVN/R/iunMgE+CvmOR7X5wAMNQPNqR5nuGoN1mtKR7ip8AsPyLa3tDN
xAijBvQ84JAvwJvhcvabQRy0i0G55NZJOdPKiJD3Qzy9h9Q0JwfdtKXzMDqeaS4eFM59uNIXR4zX
vWMj2//c5jrm6V2BUG6ZVw/eA1ga77WGJrfcUlPE4iII71HmyHXK3FEY8rdr23zMK0XwFt98HmYN
26Gal01YfALMH+64irM4W8VIsJrrbtR8+Mlmf7taWp4fHAs/eO+BnErZUKjyfu2Ea70zlxvXuFh7
0aI/i0bJ8qiaYIieLNMVkz0dWNux6qjxfGNSjYGyx1z9znmBpkOOLaWT79c02SDcMtZFfXlf6FXp
A/eICko32HimuHul/YQOSzH2CxQS6+EGTk8VgNX8K44X02ahU0/APNcRoA41vgEazIzauby4kveE
Jbc8qeKy1sB1YtTKubdXMXoCw3taiFDfyaWZkw6ckCf89iJ5Ms1nHZaF/9x1S0ybG3SVBhPAxAiq
9jwZUbvvwBM5j77PZE12aVhwGHfkyXeqrGr3ZD2XLkZia1365U867WYiTExR5R4SZ29uyZIJB0tJ
MTVrXITpoxG6x4JDzmF6I58f4nPn0ZTVuxcANwGUVQPrtVewGg6UsS4MBbHopSe/TSEe3BaHVuyR
+x5RNURpKkI7uDPncHO44T22VRB3/7V8a7jlb6vtDiVXBIrI2UqjJfF1ESHt8Dm3BRZMLMtumCXa
vp8VFY4rYDhZqWE/DE1ekDfClhNnqwCoA01saooKPkyPzHZ2mF2Bu1HFp+tTgeGcSzJhPWS4RG2z
PlP0y59di6Uu72q/G+QTJ8fMfZrVLutANdeV1+NgA/kW7vkYJ7i/NG511C4Z00z9MW1n09VXDNc9
hYFlOS/x307EY/zhEdYAqWPWQeETjyTVX9WtbadEwrZ3Q64bXo9unngzzx/68o/OqegSg9/btAeW
/RxuLeyk+AIDDlI2QlqwHtN5NIYcBiT3U9fkafqX/tNA4a7XDNPdOU2jLshgkmwpgJ41vNmBOpgn
oTmwvDLxNVprFXq4axw0QdbEZNmfAolxe2OUa6oqOMu4lNMdBrLZvwnSPpPoDv9I+Wes2I3dLutQ
Yzsuz7nyw1OzujI0uPv6wrNvKVmw8ISVhl08N6VZuCeJGhNwG8diMsJMHoKw3cUWt8u+oy2QjqFE
zPpudQZZHWSOfQusmSlmGG1psW6nOerc4ADYdqn3pIZq5CiM8ltycscyGvMTZ4Nxp/Po8hBlkwN/
+dzUm2P+soKhKfKI9dmhpT5xwvFCltmdXowpV/dflQBpeBc8FT2IdYfFyr8QLgobYOrwBEssLss2
3ReBX3bAtePeLXgTuSFvUIeCUWd0/o4rvKwsMUFbnxr8JePRkZsLPbpCCmYph663oyKlAYfQQNWn
tGCU63UB1USODW4sDnZLYdxzGqQtr1FitU7Y7+GZV93bEFdd+s8hgrid5di73X1TKm6oYT6T4p39
UvpEkpTLsitCzfLo6Jocn1VqOMb/JkViAugbHKeDj7g81ZQIYpbfDfRy6YelE+27C5EMBmTnpc1/
1erO3XGbN4zB0w7dvUFL2mGzKbzuYlecCO+amAp9cDU5jeqxRqz3j8vAouCgY/JIJxJlPQDL7gaK
60C+zRcB/835ddsRRJeJF3b8xfHYz3TbNX39I3egBT1OA5FJtVOTVyy0f/eFvYPoNgEK8ymA64+6
5KzjbaEJ4d2GCTig8HLKvjvkfiLtMZ0KV2TN2GwOr0or199JNBX+FwG2MbxHiOLyvEvhZSPnichp
Ti3Dg7OePK+fAKVFdqpsw4kVs0hmK5hSGcMDSW0WRcna7SPEfKWaETOBS+L0GFuvaIaD5tqbXtFy
uvliuR/bTyKbnrgOTg72CC/VOKRZv2z9esGn41MGSblB8o9/bgxarjDd/AjummPhgjTCcLZ2XmVo
ladqjbylyZPqYirVOkdCmPSVYE6sm1e3IxyndMuUwJno0CvPSLUuTBVBA+3etjkfzWPL+ir9GdGQ
vZEkiBYqKoFGB+o6YV3ITxCTe+d5jfiXc+y61NXtKneCtrYTQ5dwx0olDoJngOLBsLdiLEZEnc0f
80tkik4dGxIH4Jjavg1eOT8wVZzYs1v1WgHeajJSPTPH+dQotd0XTrK43L2XUm17T8Wt/iGa2en+
Lkq6xd+oH3T9yoncsYnqqWPJRs4a/34EZy6OCJX1/IMRLCnOtkBh+h2POVeVY+2jTT3xJTfDB82I
oK2KzYhxfdVUh4j7xjPzfOCKyf5si2wJphMi7qY+txLiGG8giFH2ajVdwUcBo9H7J+KV0PnOnZOX
kE1A1LNjeYqLxZ+wmFQhf8inalO5mPbcWUl1XFS86PUYAcCmNxY5cFh+L70HeoppPtQw4Rbt9RCa
wm0jAYoMIpcBBxeJxKfNJvycCDUlPL/fhPnssgCr6dbmG1YKQyEyVNnN0b5ZuPcH915Sh0TmSar1
EF4GfYOj03W880iUUny3FJpdlO/VnnNoKiXmVwFusfdP5raef/NreifOUvMmxYtD9NqXuzYd2+or
Wmze93D6DW5NcJ5yseuxdtnzAP5XLPIfitDTlIwHg4Ii6kmMG88dvj4P2wfWrfqM/YSKPMU7HD6t
72+mPvSz2gpW+st0a85cljhZj5PQ/KaUHvovFcEakKel77JjAaCwX4kWfoTC2zx606fgjzRy/CJe
Kl6UIyMqi6Uz3+uhJ6UXEqZr9y0EzPTRIRaHYVfhfIcJm5L4O+VJSAnCmChAo5DmjJ4PZJLd7lY8
usjXHF4jfAk64NXfeUH2e8LL5ZsvX9+4j/t5KERMKUrMnLdLKURSJyyTmi+trQmNMtK6YrsnGige
V9WVxzEfNvI4NPOx4KgxzLleDslnckoHZdgT43M75ek5TwZ26CNIubNt7fi44gujdsObIdAOQF4h
sxKpaCpjX0VViCc5sbZiFTNUX2NNYQfAfDp8glvKfE3H4OKFjvMVRYJfnjsoPJRqFz96ncZZSXHi
b66b4oTF3rvz+Gns3aUPt/3Km+ioO5Z+URuS3HPDJnNsZdnrTGXw3C5qeZJwPsFIWu2mOwfiDotF
GoUJsbWZH9jgIQWxxuIYDfrSJYt6c4GA72ENxq8+ob3dYtOu2SPV+gNDNwUsCyfEj5bJ+BBXVn/G
2Ij3hE/bU6z6Iuv/z+7JzXR1UpBy2NnG/o2hiTg/w4VkKZu2+b3yBifd9z7NHAiOzSfRc9bKcbv+
c+Mi2p5Y7VDCacdGnGWdyz8TCCTQFXzHb6el9L8bYcdtn9KifRqibR6P/P9v3B4Z81SE5WOig+qX
gvhGLcw4hR8YZvFliC3idrDo4DJGbQKFReb3fhQgMToFxhQfLAY/4VF4e87XHrNlp7HQ5HMxYpoc
p0z2lTrQN++fq/97c5HVU4T/FegfLwUXKBJjJ2leMG/SL1mjdbUZ313a3BFI7CgfgnqFKZqWfBGL
kcLZukaXoTknwuhCR17AUjQm3A55xTf7ZBxtljrb9hgRGd+ze1Mnv3DB4LczVhxeKj5fjWElm5+3
1R6jTwLV0kBxrLekYNsWY+dOKU0AUxkjdVdUPcZ7GdQlk/qKHT6Ui8B3i2hyGiMpvpCy6mMwVTQ+
JxaQzOggFmrhoRNQgnlZ8WQ8bTRgXrdUcluvlsiiT+Jine99y2PKcKfeGoelPYpBYoEwDmFzR86W
aZfM8U5KRsa9YbmLUCkVHq+o1pqppmY5S5xyxUhA2tZSXYZuRCjJnw5sCsP2EUUyuDO+YEtRb0OS
OX6fOBnDPN0ebRBcSrq9z4tbj5LNBcVzOWfPRc+ENWNbzxc5oEo2raK7mP/4iXm2fSs1w2liRZAt
M6owM0Miz0CuzdNg6vI+T2T64NrcYPui1PXRWwwatBtF8atUKZYyUKni3C2dc83jVfznovBA5k6j
uBeXze8qF7RAaz+63Gne3XruPvx2S6/+OvqHZvJYjEIVuRXChGw18kWG8n7WkFHpLTnyBO9EMXv2
vkc6uaceZepY33j0dpTyViLRrZ/JMFBmNiqKwloVJURzCDgkZzGTEN/JJqyvxAd4Cj2t1NPYzBiK
El4yUvB13wF+lfcjdpbyODegVtYl0foqcLzsufgBxkzGdX6s2eh9ttTlHtY4hDSC5nMcaT9jgZr6
A23ac/vF95lejXwCalZx2zjA0qof+iaPnR3rg+hx5uWEt5M9J28JdlLnKCGrgTA651S2DfZeM6F/
zq5ormy1x0OHmbTYBR3qYOHjJpZ5szynfWKzpgrC/YRMewyDKn4UXFHv08ZCXLeA1falx8X5eaLN
iwovyh/eujgxzzE/hz1vbb84epw5fze8rP3Bt8xWA1a539y/6GVvgUJmXVU4ry3BjnOSxAy3O0Wf
+t4Oa/mz4j37RZ62JEhaOz33JvLyMJlSw1DdRNQwLWZeWOVH4TfFevmb7EeBVsLFBaVlgl13Dth6
UPrST/Q5I4WINovZbT0zOBnmgVB9THiF74I+SN914s/hZULLOunYmu6Jrg+kb5OK9aPIW/exIObC
gqJPXzw0pIu7jgYoXk8FMMp94h1phwPag978FwNmGD6D5JjfUCAn5wgPX6eZ5u5qeEYL5Eu7weHJ
8qlZiLiq9m/oWfodo9C58v6vxvexUkEKFMIduks1YdQ99HGfvMf4MGnxaFbYuWspJb/rEvqwT90h
eoTQOwX4trzpv0Wk3sfNEZEQjLHy0gGVPpRF3aqTO6RyOxV+7tpPNfdxhSa58uvPfPBNkKGfCf2n
WKXPWq0p2QOy2cft464+yZAqdssLdWqo8I5IGwoeG0wtXAZlOgEShFexGATKtKpfcpfdw23C93Jg
2yG0DcARbpEGd7zujOA0jhVGg3zTVKJBzvCxjKAXl5krekKUO2XLgqoi4PE5fcE+POrpPdjC8j7h
D4cVgT0hAHE+8/4nRnLFbaXWg77jBkYxVa+j4DkEr929QGcRLtyXZEwu0C6kYIDkLLzyFlz3a6hx
gOQxMYJsKBJ4p6tjVvzLukDZdopwbH5Ix8slxjrs80fC2LBc6llreviY//AiUtv9JcqYQTHpgvDo
VGU//wHEQjNR2g7zlbPL+e1y1RiyLdT87WmVKfeQj4CaNgOHyI4Mfq0xcRbwnEUlYnnOV2OviP0l
CKJbYMRW7iy++nkYhp+JLHE0WAM9by9Hx0ccdRIWsrynuALHiLTlncafWe3yStych6ufD8MdTclT
/C4FH8Mp9G06/FMLfYVYB/j8uasOHPsAvKch/oVWa46IGZheVRynkldJ39Q/pq3BcJsatrTZTE/T
scDjO3yTqeln3tZb5L328BfKe5YvukVlWCe6h4CKUxS7zZJQ08HVM0m3PaT4MLygQo7vDKW+JPRR
t1e6+mqJN931pme5tnPq7frcdFiqBt7/P+ZKxUHWbyQVvkNvRK6sY8UPxLJB31DQaAoCQeOX6Zk7
iNNzg5o4oTLXdOCXdmCLRA+lAT2yJV+Rk3frD/UKY/GJ7ahzDAEafo9B0WBXd131u7ALM6st0VAA
fIU5FK+1fY2XlnI9GNjR3tTtlJ6lV3ZHrd16vXcQX4lnyvrGVV6GyXzT00mYPK9ydUcNeRW/ULOU
/8WAbKpLNFM+xMaOF/QtHkf4oiuKbzWJib+crZHxVjc6izCq/lak+a8s16LoPKfudo/79687xQkH
VRWXQftl15EMHfJXqAzU4oH3TSFszJ85ZuvFwTc40n3EYtXJveQDLL4HK8LppJ14CnQGxRPYf0Xk
bjoHG4hrmAkAz/GfM9Kl7lkLRtl9RLbBPSolcgcbjL+szMFEqLBm1UnalM+tYd98UlR3qU9wkBtb
uGFMbX1c1rjcfpWuK+JdzbW93ytqQUlrwVnnexd3AG/jlGi0T7kU8JfFYMhBO7cYduTmcPwEGi1m
DaeJaW8c2+8eDt56hy86Jt+RFpT+fJD1SH3FZcYs6Z+e5aN96Gt4bbvRlHhYNixg9YNsKQbKIC7U
FZKlnSe45QIV5kDa/IbwKKYmZQ+N8349lyPVhPN+m8L2vwGiRTpfDbAjmWcm8tV0DR11g8BMldvF
LsYAWwsVvjXFprftLoodoEiQpUZt/WzIUb4xpxjK5R7lRFqrA4U8iiHGwjMLQYAHHbzV+9DDDYzS
SXMaPWnbz2ia+ukt0EVTHSIiynyNub1E1Hq1zjI2l7qexbflk4K5h+O0WA/hkDjjFwh1Q++5ZUU/
YvkPMDWNcbJhXJJx0I/HyfTtfADFpqDXOQo44ZPXCcNvq/2w8h5m3a/Oi9vJKhIfiFXUMbnJCPis
FIjrN3LVPOKOBho/0oUmCZTdF7iU55y2B1mof3MtPf/bSyV7zEM7YPh1gSxnAX72l6FRRXBl8PXg
6ccIOy8wVPCjdn5AQe9a8vG8jYjh60HgfKXsiJ7OS1hjgdq53U2fGszqHr0RgRR3PLgZTqW+uzhk
rmhnCot9srCbuuLTx0XYF8t3zVYxq/EiBZnPhYlMk6muscyNexzhvMHyir37Dlv78nvsZ86gwxRU
sPxCqY2XHlchJl6ipNLCm/CxSXPpexneCNsa16yunOiPrTriODYcq1+xA8tqMXYrT36gYmBSEUIG
X1IQK9RJyOiWVL31zxRbAhGnMvrYNzOwj7jhB3AIhZ4f6C2hBWs0XfuCBTa/+n3YvW1YY3OmyXF9
jMiOfs4Tq4Gs8zuxW+h6MHsWtb15ChyQfedtjDzsTzhg9QW/hb2rg4BQCV7choY7zWsSiRiFALyO
SrvqNACl4j/Vdr6Mjaye6nRiCJth0z6j7kfdnejyhW++a8qXELBrDxXI3R78AU8KQzRr04CV6LJH
/Jvcp1azSL2tPnGsw6hxXntvSQi7NiPFi3jyfBpbEphnIBJq9xLIzocVTDBmOLYR+/l9nEvIMrFf
/gyo+d6bVCceM0zNJq3BbO48RraB7qZxsR1EmXdulq444LHApPB6E7SW3ZRMBZXZwpOa4lfBFEfU
bbLYFWpWUQSJoH4irPbp1yqd/j2WKin2mnQO5+CQT/ZCRczinXiZmN9bR9aADA4unb5Z5IefbmDs
IJm0uMrIII13Cw4ugqA2zYZ6KZesb1ZxQewN5DGfKFYLHHkj0LAG/xEZSD6Ei/X2V4Ykdu+GOF1e
lTThdIlDu7x7JooRWRxdncI+l93RTZknjyqexXkqK39lfPaUeJpQUp7buhyugzBD+DjEFJJWDUnB
UHKrBkq4XlzbpBczT9ElhBz+HaexQZ+grmEvRN0/Mx3z49qXuVYjXVCu+x3rojor0phnHhWKVj1p
uIBNiG7XcmO2u3jEQghq1qNNH/oRk+B5AEcjj26wcX9T0mFP6uBsxS6TGxbrKpXhKR7keHBL7qm8
NJfh71ysjLbM8BHKnzXUDAxlf1ehy/M0w3z5SiVrmzdP4XXK8mVC8KCK6IH8hmRtzHvaZ2ho51M/
x6XJwDaz6p2LnlvTUvvVwQ+xEKAWpPrSQS0FZ8Z14G1MK1SdYMjRv4C8cL3s1cDN3XfTp+7/HWxs
kLAQlEH0QtUzMb6VTrxD0xbuBlTVofDRqaqjrR113ZZ8PBix4DvS1JfRYsfNGFwDIY9lnB+3pibX
wmM3MHECmcroBhmzcODiwb6YYoEt9NXTwHduHyBw3sjvZX0dGwDxHr5eB5+/g3czQjSXLIzn4ENz
MNHnMcfiJBMHe1NZLtFt/V5oFOCgwVWE0NO5lzGZKzhWzpBiK9B5f7Ksv64O1hzu3poA8BE3DAZn
C93ywS/rDiQukUSiS5WPKVC6AEt3vo7C7VxiECdvbXTCLcMXaQbKZz3PrvGOdVCjk0kvd/4QFJcn
+D3yV0iRyrazuRtcfD1hiGmnuIt3PmoiGkuQ/xLkin6IWtHLPuKaupIw644y1ODiRJtWX7PrBW+h
H5YWhwBbih+D462XaRBecKS2i5SdKv10vrVKgQUIS9n8cbSOnofcOs1ZEQF2qcQEk+T3tflWNKRm
gtDjS7vBr1a4makrmmCpDr2joJ+xob0MLHOfq3obn+c5aPLXkq3oU6/Zv2BniJilagxHCPkt9Fd/
mQqQXIx/3a70sM8Cs2QANK0Kvukz3fLfbdvl92wTeMooIogDhpAiIoyNxHWeK1xrioKxxH3SigJI
Qu9YIZxtZWXIaVC9y8FtqzPk8+jgsRPi8qP9jGXyilyGObqiA+hNhB4D8Ew0CyMYAM1/ZpxmF+AS
Wv+uCQoOVcIrTpZoQoZyoIbq6OMbeNvyDXMtgpp7Gic4TRybnWLIIWjxnTiWOJi7JPvBG6YnIGtl
dCg6jo39UDktKghXjgcSxv2YoWDmjyt3lx9mgLWzi+ZQ8gHl4O+SBoXLb7lvUCYU7g3Q81eGXpk8
xDMQXtWNwX3ij7SlQYpV6XHo2N3voqUnneQK5Q8/WZNUXFDZ0o2XNRjX9khwSGHjZb2aVBm2VcwK
JALch5zvx3DGeaB/4yNo7qZ4C295kEWT7U4pSoCH3i3HaChjdIJKPOL1aIqdpBm8vBRrN53NXIFm
DVRtdsjm24X/OXgMQM8CaWgRAa8xArT3ADvVfzSpJ69OMKmzM8f9J7NrO9NglK7bxfQLeDwsuWjj
uyQW8MEMTHRUcvgO1/k2rCrq7EnQTu5SXabVzCjPbv2vnFqmi34Nx3/QgnL6MD2+sGQcU5JaVJAs
/jX3uFa8m3h2uSiItOgi0I95SS6gZrOllgEvBNbJ6twkY/3siE4UJ/U/js5ruXFci6JfxCpmgK/K
kiXbcrZfWA7TzBEkQPLr79J9nerplmUSOGHvtaub29KQJ8r4FWdd96pS0pzs1TxURFGTtuME7R+m
qe4OwocCxifQbW+UskNYCEhWyy0abqoR2yU4bI+DDVwtyIGCYrAa1YH9XYSnBljIhlvbPFC89v0H
nhGc5wjUvOYoqZ3kYfF1clpma/qC1TczfrErVEJR/FHOOH6utyGy+YC8OeNGY8vbrMfYLT7zmfkF
sMZseXVQ1PBEs+NFvRjTj927aeXYmwI7AyK50MsOfSVcufObQd/xI0JfoEPo/0kp41d3cUj6sjoU
f3mZEZBdgRh2biLMYlmTmD2IvWAnEpegBdoEnwbSmQQbIvoiTaJuyLx0+eRwzNjh0JV7CasJ3LMs
3Nl4gqHDMb0npMikG6/WiO/kYkObUKXvKX/TgVyL9oub9T9uOLZXaK0ELhDIztCRR4HNf4nI9FpI
J3yqb3xRjILjZqhnZ2u1pMRzvuSb2ZVodSGayukl0MgxAkJJ92jpou5J1jZYylSkabv3uABypq5w
LI8mAOGxTWY8vxvWS+5ZVWypLLwxR3IA4LL5opkZ+hq2NxHjX0/xg0GXGB9ipHYnQHflrwVC5qNP
ARFwaekYo7JEZVPhNdrZ2r4dmyksBxoOv2Hjk1m7UAUqPEy5DyIV54VaG8vtK9jiC3YSEDD4Y5Sd
jeh+R767BrvEzN/Lex/wQzesFzZjMkrgirGcRMWoAsaOhXeeiomEG2/+FrEyh77TQAUoZ+Hb+Dcf
VIPo4T9exBpIcJgM97SVrkf6sg9dFl3kn3GmgOeJQeuqr0u9Xxo9XFC0sNwFqbhscQS0DwszmCPh
MXrfTYCLKYwbBnyJy/Jyy/diPQ9DgGc6XVCr5pKNP6OdodnqIeR7LekEtjbuhA+bHPLw32y3yv6y
ZiST7rAg9HbmjKocXzJR8kJ3D5iO5FE5NkOkQg8RXVRiByy6kogwjXKZmNmQgz2g5X7u6WkO6v+R
LpLE7X3GRBgxfzAjCm37/haPIxzqii7Ar7+zsMENm6VjJo69OuQ3GygZUD4VC08Z/xl3izJ8fWVU
3fe6VpeYX/gZ3RAGs5LkCp47eK3rdK4wp5HogJ1ZDtWJdpMUS3g2f2oMcKT2yvfI5tV9vDUKdjYB
eWWEC1AZBJw4DV6CKvDat5w8ZlZKErRewWSlPASixYhbEL7NuSAxyrMsrkMyKYWXJTvojwAEaGtM
sRIsAMoXpx8CyUKV3x6reLYMB+0JJbeOqJ1yPQ5eGh0qRsnNtgTPgvRFsFXHC6tDMnqQc5sUf5AL
SYVlc1Am+9bqbOcRn+moLyN+kocqLeh7pWHI/2gLQjyPiCR9VA3s1faOlZAxzkwBtbvEvtrB/xim
dZ7ny0MyGcVfEWLkwVD9PrEse6HORMzo+2lY3SFrzszZHucCgZ4Z3XxftYOUu0YGljpnThs5534h
UIltpYvoPh6a7hAwvHlHrJp/TVGhW7SFEnEsd1H72lv0UTZ3Nwj1BV2e2hvQnZAPnGCPR5bhY8CG
FO9rOyFMdPO7ggisz8yU4s+TfngtkyhwL4tTmeyOfgAhI7f7VG1SZgkMXpk939ewZn6lV2YPil/n
FQn7gMlblLlkJ+ZOs16Ho+/ER9AvrncVaJG9recOPXwGZuIDlBlMDOvQoHlheQH7drHpyLqVpvR2
xYp1A1knIFDs49TDTGY6M+1i/sL/ygp+DVtzi/wokWQjvUDvYGXM0yGSuzmj4sP1gsTkjRhTD1dI
jOBlS05EdJzHnNRnP20fmrHLRr4a4CIbPs2ApQhx3lHVZu7XZl7Gd1Ms7b9QdlOzKecQK3MdUqGt
RDHODwlJEuV6shdwCcC1k7MIGTvdT8kCRTj2GhSnounZKMtUMMiOYyTsl0Um5dUSbSku1uKhZAl4
aMXeMqk6uQsU82Z2wlPpyfjXnhA7cAqHStwFDZK1C8yratnMtt2JDfLdEkx/OdgPZVb3G1aW8bVp
JvVSIClW5Aci+bprqC8kxKSFSHMGXti1lh6/1Doi6q8GLFgxNyOpxTdfxE80bXkzcsZI3AOI0we2
8OYhyWNiQ5HpN9s5KdpDMNb5pZlcgPUstN0PlvUSXXVB5ZDm6JIp6oZueLLo6H1CcGMpj3MeLAe2
WjMuuE77z7M/xtED4gg6urbB5nuJ8F8sjPotb1Np/AhqitiFuw7KupOxbH+XWy6iqrUVSzf8LJ3J
y1/6WtUTe9EaABF2rMilPm74edmWO76HkatLnRfcPBwMSBxc984ZI3lfxHraqEwRy9EzW+HjwsZ7
RuIfjVfU+aSstk7KMSCZ4rGpgH/WXSM/WLo7/KKF9ulxMAfwW+mLfzalnf/qVa1FBBxLJBOtBm3L
O2MS+D5N2qCowJI/KE5aGRPTnQFg+HN8rXZClnZwsboBlQpeKBXgERirhTXWihkR2SgrSFK3SLnI
Iw2pE+N84UXptkGgYBSVU7S55c71RI+M436xmCiuqo4U1xOs+SLeodYITvlMPe6Sv3KuMHZgqpi9
5Ipvt0Vf4FAkhPSdlzJ2w28j8672qRfwqTxCrsWBBjAKxwDoA4zAzWpE1l9ipqyaUl8KEdXuVuCD
6jeaOTvIB2c22Xmkg0j3lTcw8ia1djSrpvAyvfcaCz9wPnTiXACWNl/YZALvtcN/9d0FfNC0r+p8
144cgpigFYS1zji3C0eEW9TuZIAwx7WXo8+8iPjeoRxO5GDhdjQw6c6jlyCvBLTjs+eopzn4GicT
OodkEDTcaJ3YcKQq5N6w83qc/2ZZtM89Cy4SS9hpICYkU6BgcD/XRSH+lUPd5O8sIOzkgLIhr/6/
+EYr0oUTWGonyPudJF7AXhUBGcwEAI6VZL0uiDKkomAj7baqWsg7bW+vvo+zRdqmiu5oghfNzyqX
75BW9tyMWf8es5XKHkkKEPcMh5Zi0+te9vB42H4R/tll1n+V6XvCTjPRn1hicpKxG7TOpVimLRLP
EsOoQOHs5MOBwK1wA0yogf2BgJ0Q0azx3VdrrNB+ab8S3wAKbo2byfMk/1SRM7GUnNG2jdNEQR3y
aiRxwx4HvgxHiOviY35DU4vyC0wXR/MO7hMq0Y7xLaRx2yzjYQpcOFIlg+V3r6gZqzBYLBgQBYZA
Uh7pM8TxCaxXh4pqww/f4MONI+YyZMusKf95+bBcPBXkU+6VTqoWAJthLNE6xmqOGnb5tAq6REdw
cLCkPoz17A5XyxExIskwzFCNKv5ImDk34cugrrzK0xUWk3PKdVU+BsaIZQXPPPhlwi8vaMWHTUn4
64wLhcoSdBvy7hvKS4UfbjfeJiLZbQ+aLljWTsyFs0+vjUSwwlLv3bcB+3JGJ1NVBD8s+BFJxezW
VnnjFw9e1QhMK64/fUEhiS5JgX5yu2A3sXFp2vN+8qka9lNlxT6QlrYLtuWc228KPT0DRZ8M7mOC
Dng48KIJ4HBtmlVokxBNVKclMOrc5aV+6UktJpSRjVy5h4Fjik1AqgsplFNePy30y+vAkMtJ8Fg6
rSJHkquIMARcBNo0gWhwPyDWgZWejf/x+uOKspRL9eXgBgVYNcr4SKrRJA9j0bFlx/i1vLaLNtM+
rHyLGNY+Z3eXIF4t16SmwyxAzRUyjpdgFD6xly+8sCoJoyvYbbOsaczbd8kHn4Bd2JxwFSXFKQzT
GG9sajEA9ScSHtZaquUTUf3wTZNQrOxumKHDxRMEKREwQkyQq+0WGsBnImMX5gUsFuzdgMEs31as
UW9kI+Tk8c5zbMRxuYOolMVKimacizPYDRxQ7bVNRIbyzA7zXS3r7jI5XH9XLEzavURO6Z/8yq9s
unF2ZcQtBb13ZzkhvKUbN/grh1IhHfzadYslwQqqlnyzTqb3JTrp/CPymhCUPMJPCFajEhAYMsc8
6cGpXmVDzVdGpDSx1ynau6JuFrLxQjg2M3Ap3343aTP9xFVjHQjjIL1zMfP8VFqBGFg2q+ZfcJPd
rk3Z9+4jxgKv3FGUWmgCSwHhyU+zdCaR1WrPJbXMBXICO4PI81XHnBCJ5FFWY7wVMQOrckcPSsk1
SFO1+36gmUSQv/hMa63IvpbOcnPnzl7ZoqMyk39wsHqeKlT2G/hl5FaHybQcdRyG3i5GkYhMquJZ
R6MbjdDi6yk6eE2UPQYB2iOwXE790iDJ/o3I9Vu7aJ/OWav6/6ag8By0thrGRmLbFy5SzfoSJruN
1XJapR1yJJ4u31w0wvVTw8RyDXJEYeBsmDg/sqvBIegYdnKnKGU++TL7dYa6yYV7Un3Ni2Xv4glH
JCV6bPNP2yCVtqnbst6gH0LQSdHetOcpseGWZgZ/T8eMw93KMFrey2Ks/orZkBNU2yw4AHcHKMzg
5K6iW3QAmxgTPWcsJ85t0xavIMoREPPlQzkLeCHILLdJI4DFJF5yZbEEbU3o4VcMkDLe/BcIB4ZB
HGu20d21Qy2PTlb05R9sBOwSqT8xDPVIMOegnNmOQatrf5aob65LNi8/qRb+6y1AUJxhNdbkAbGo
4GVhG+gx9qg9sw1sNDavJvMllxOzlRsWTU/ESmAKwtDDpXisMqGPCRPAcDfn3WJtShwZey7WNOGE
z8cHruKOTXYSke5TVs68Klon34uRFIxd3uX2OdAF94NFHQTSkSfKArEY1T+MiCGORhgvEEKo2wws
HdRhWSJGibaGHoHfsjzyYg7oxrzu2KP29FdlNMfuNq4RJIGu6rkK4ZthlUnKoQk3CtJGyl7Gy39t
26RbJPfizkMHQB3tR2h7ezdBD9cP4aapOsxxPAzgj5M4wtRN3ndwIqhHgLMBdlRjuMVUQ+HGLo01
kYNTaodbZFrXvmR6aaZMP+d1l+Jia3HnXMt0oDSP5znf2SMu93C0R/cBDMPi7p2+UulxcTBnwNEK
05eWaTRoHKfv0gu1RnLRKaYWcKQUERz3i73yW3KiHlkZL/0DfEWUVxDxlDxPvWC/V5O04Z0atuo8
u6AXkXBZSTdv/UE33d0yz1WGHseq8bYR0DVvYnZd8zoJPZzUQwf4Fj8VysIN2uGBZCcUpTmC+8St
/3WLrO9Drq8vL1fyabJ8fSCAlnOpSBEyO7ZLpHKwNKzpfYT993lTduTtDEY+DIFTvy1BXphtqztD
/G8m0qcIL4sgPLwm/uQzWZyoAS4mI3YPodMx2RhGLOvaZ+7wT2ZJ5X/5tBr/TDljS+3zSXyKxs3W
CQISiSW9F6yXytG7enXQB/zUZlpeqJNJ3rbIz4XPn4RqEYeSBqt9DXXc9H+llgkBJcJk2BvUkhQn
ufSYzlkMcfMK9n0LQtlS+rtSJjW4EFHJf60JorcgSQFosOnm2kdtwXPBllXpF4aBvJnbARfEfWBp
J35AcogQcVXZM0vjOZPBeyhL/zpZTtEcNMkkR8+vEUC4c/PsZxphle1H2BeJTu5XXRS35IRl/XzK
20B+tR0Aqt8aJ8ZPTVRHyDIzrPtfE1RRex+js/COsAyDGmWZpBdQmEGZctRozNsv2rpu/sNC1RQb
bMnufx0R2dWjuFE+CDkcPfSQNRGH+x61EBZxSUO58kQsTzkn7yUwswrhgAj3W7s6PHiRh8hEtLXc
enHIU67Gtl7bQhgH5YbXbwEM0IA1U4RpBgjGcsxRRU0f3eiH3Se8DTenzpkT/aXczhhu5Sx8R2tg
1BNPitO/ARHsYEdM0TDI9cQUEAN3UzxyRgCA6U2K9EMxsu/CPtkqEUV3HXX4AADNAYiF3W30D1Ux
Vekxzd3kH5J2UW84qd1HCtfxFDWLuM29o+Gn6Kr2o80nTBd5knQHHB7DkwIUsG9l335roE/3HboJ
9SztJEO9YrnRJRzcqVvxKWyWzeghgVVR9eQ/zOKNE+/GHKEKRlpP1vw1RBpt2Y4GMdhWJH/81rwq
MH/xknlAixtkgiQikRpWfHJy808uFEwxs5/Yv+9SOqeZysk99T5LFcRPi83WxdhOZm8CeNNvBYyP
guFbDroCswlZZHyNzifFnoDEkpZdDksMSzFP9GSN6UaAFDa7PEGn8oGJIUcEaGlfX+2q5+lfuThr
2vOICbDd1GqGSRMMqdpHudAMzBo0Qxvsh1kGrUthxPJJDHMeg0yXFOQDE8GmD2gbiMmRFh5b1QeA
W1XrNkew8nWA9rWd/oaacvycp5IBsO7z5Dzhg/jOInbtyTZhdYdGzXbZoXrgTCfgEzHgNFUu6ZU+
HSWU6gu2YWqarrEHPNus8TXZBwaobFBqrADfjeyT5Tmr/QruK7qOvUccC+rolIMHkltsb4zbzd0h
5dJFuMwTXQ1fdVGHlxwrSs3SsMmC/3SXVzYXalzQtiEq5Zm5QSG7+IoJqylfqwyK47anSst3s0s2
UunCJ96REz/n27onhw8ERRFXvzbmPefdCxcHCYMPofB1xLdQvEs0CKxF0czG6QlmpfvM0i9n2pLB
byxsQTQYYTHl1vdj9hIOAd97wrf6dUtPX52FmbBYZyhdr5WjhFoLYwWPTL/jbFs4MGx/BzcdeUAg
iRJmRmmD3wTiIk2vdo8xhY1L3HeDYk9OfWptvGjEpoDaCONlQNyYjctzX5ckAFBVWsthcaVlvdQD
GO+9HNMku+3sneS8eBaIPa+a/O5OGeb7l4Gnp9sXSkXUgT7j2U2SZMOZ53d5A7SlSu6gFjFyN6A4
aULbYSXiZN1POvUj4c9enRfYONKc10L6nt7bAfCq7Tw6BgZaPmOu8OjUIRfV85HE0HyCU+aW2wjh
N8MzTB1Hxwsgpgs5skupXCyUq5K8lm3vkUXMUiR/roIWRUju+dUtCdJP6XCa9JttVvID1dOGQmI0
0mw0nPxuYZGsUUV6QKYIdK4qNGxLUKqvop1Dfcgnuv2CwAZ/K8Dt7BJ2FnhgyUCg4AvA+73dMGc5
tTNv87an1olWnsculGeqcfstslC9wfMFhQyfBdwlBky3ZTzESCBfTb2sHB3K+oFBPAb/rKwZR0uU
X+iCAjtjiuLizqqZFQQYP2FrEnK1dHgclGaiEoezrbaLy9yS56qfnXgj88XITzLvA7CtLbOMZ4iC
VvYUZgwvnlkkUhFEDnj2A1XHnL4unIPJ1k1SjFE0TceKfSL0mVjvg7Rhl1748wkpPuA3KKOHGc9v
u+r8nKVG6WiBceb2Jts2tPo9l2EWkOuH/qBj8N7DZEE4MpkfyXc4nxnCLiDbHNIPaR7Yi7JlHXga
nhce2+I4oEfABTfglkUvG8pXWWbmGz6K175bGCowM9R8jIShzqkOhTjnTGj+0VnGqBR7VbKPH2rv
LY/d2Dsw3c7PKa0y/Wnh9ckj4hT3FkplWE4nJrkwL2JflicsdgN8YCvG1z4DPu3716G2QEUGDlGC
g89cfMuJFXygmLGemsJFGeorH9Iu2JHLNEI+ScG5siM3bfPdgOi6U3WvdrRduJV8u3IPGn3DS5qC
xid+bIg2oCPIeOtCP/PXaFzKBzIN3QUPNv7hdeEYVv/svrwtW9652fID6ueZ5vYFIXxo70Msj3xN
pmgZi08F6P9AFCcVdMRZNm0sHkI9EGvE5YsGEXmBO7ylhLX+kk1r0PZicUeeZ4fxXSZmcCqsH9xX
j0V6fZyqxfQ3io/KDhAP4kuiuPxww93mZyuyVGtxe9uU89EIyIbfVKF+9DAgGe2fp2QsxJ2EV7m8
yKjP1GcPMnRXtxFQ2shpCp9oR+qqh4WJLzFN/fzhung7b8uvfzAOESbZHWDaOkRiFY99++VXM3VG
W4+ECmZtXpyhJIfj1Zs8JiYNxQ3Iq8BGU2kH/QFjbeIe+55SY5QBe/Ou4Q+uSmvuv0hnnT4sws4x
PJoON9Kg90BFiPOt0MketeXWjPMCPiJbuFl290Jq9DZLV+YXR0KheYKE4cYowUL3wJ2xVAmCVzQs
WwYO4acN0uKKX5MIc1KhGCUtyqVfRGK9qagX4OZY2bgHV0BfD+65+C+NrImVMqk892aoK3Icc4nI
bgrDWUC6GdXed8ZS73QJEng9Isr31tS71WcXujBW2wbHuCkDSa4Vk+YHbgjxXNK9IjzxUjwftSx+
ANR2F4Dek8K9rbxHKMb5pso4p7dUEsuzL6JiQ5CkVe893Pzb2o8xlcbOXOAxgcTCwWTvbYrt19Rg
V18lofY/hxn/N40wv6aJvn7jWPR79I5W9maTTPCMs6F9xA3zjSbV/ECzTw8TtBmG90V5KpHKHDxg
gozg/TZneGyCoxAC0E92szCvpD3Y/RreurlzVBZ528EqBKMecuGuvi/Db9VxWKP8SftDWdUC+MXo
vrsMExgSjZ3L8TDE4SF0Axbb/g3jg0yBT8moOP23ZH7xgkt1/gEzaUG3CGKPHR/mFddGTo1mMose
JmPXz4qP/Qm7tn+kQqUU88EF4Uqzs2upTfCd526LQUDo6BLZOpzvEi8NxR6jLbaVyZrCPTFUA84C
D06WwJVz7zs1zReVwtZP0dKv7Q78LsxVlKN6Xi4uknsqTYjPrNKRmOkorVhb2cmy8W1Phxs0Rdl7
k3bpW0nXzyGvovu0LdVz22Zgs6hnivdRDB8ZobB8XQWCBqW8+uLEsf/ZAHJ5Tb0JB6QY8uwQTuz0
F3/+a1Np9nmyBFfiffLiIHnxth633rDqA1c8dHWP7CbEdHcebRrxrRnCEedW2B3nzuNbFe3wQf0x
b3ucMTu3SaLpJ+grO9xZMFd2DcwAAkm7jPUosm9UshYiOcVviyCTSMcHa6ojd2MN9rOMfHNv35os
dCM8v6kBQ4nAOLpzq5ysOyYJKy6pcuOz9WK3QYLJSbVedmRKv539wuyqVFBnYTHvc1Z9rTxp3Y0g
TfyrnlIAcP7cnKwxS95mHT5jtbJ2Lny+i43q+VDXjnwUmMn3S9nM+ugQdbThLGrpF5BK1xvH89xT
xu8HghHbA2fle8ZnEzM6lBl+Wb/NHMMncHf8btk0EczY9Jl8b9hjLgcfmcbV57I65GlsvyN/ILoC
0TNLVQH2I+yXsdgYz5c+3ePwjTRTvUR5gxSoDPN3hJjusQ5gEJejqz1U+KAhkXinv2yK0m1WD/0q
A5O5ChWfq55gWeWjg26apmrTeB4UrEKYEACvYRxMYlnxgLFh3OhURk8pyyZaep0lyMKskI197pcp
OT3QuxBUVPYBTZb501M7fXu5U1HODl/oDaetW5oJrWoVR2+E1KJWS6zrcvtJEUE2M1EYvCM3Agy2
i0qELBZAcAPqpYMlFRZ7pz4UROyswdW5d8gpaESlmMbbzjO3V+XUZCeB0YaPukDLrTJkHLZLqQP2
dK00E20fMPXKIUHjkQUVsGjmPvlEwdS7hcdxmPQkIqj2CPpAkfMyDuoxSpYD33W0bbsFOaCwWP9h
qf12kQZsekdbpykzJyzVTCvbcMj/SSdVK2twufwU3+oCXbl4XuZIys0YGnJPIB4orEzdmvaz5EID
yPWR0O/eCrax728rIcpDVFKP5GjIT0sFFwJx9R24gMQ9RYnDoUqGdHRvj8j4B6hPa9zxEExR1Vwo
lspLMN3M5yFSi5+4dfi+A+K42qiQ4Y6kkN6BvsETbTnWfznJyWs3mwEt4jPYMXfRrByRgpWdJ+o1
AFEuYimq56IRBZzLonSPkmnzpxRdczeJEQs65fAPlXv9W1XNQ3lzWPLqxoL/mbCjle1Yzpdpy4dG
dcmHhGO+GtiIPsQyrHaQ0Z10ZRKwrus8iLSNwabhUs/8n9pyyisX1nQKqLTalQHLsxp7sn0OnUf9
THELSc4T4EKI3bldoSU31puX2AB0meXyDUbDgSmFzQCSj7l0zC46Ql1PKHtQW6c57gVEId0mLQXT
A2rbFSV99N5NCVaCsREHZEAAOPISi21edi+qVDSbBAIpxEfBDZm6mGzbhAFhwvD3bm9Epcs/llNR
vfXnxLnv9JK4GBqYGQ3JAG2+82Bzmaz+gbgyeCsev5vgtRvS1yIm35Qcl/zJZ22+KdUkIY9T/0/k
4ppWbD1FcOumrMaUljVpWc/CbFix4e9vlUX6O8Xu8Eyv/9nGXrxXOdhjHPVUCKxIiSCoui8W8Saj
8Gu7O61yScIkW2zYAAzovmYoO+k6DNpa39mKlr8b+z+mw/FGSc8As5rG9ikLbQl1KspuwvMKBZDI
b2hRgpGJn1zcl8AzhOwEfVt+dbmT7hfU9+u89xlswzZr9jMks8ek1+0TXQpnSahb/Ueih16144KU
QNcVo5Y2CNI154IgbgfAz1YtYTrsbnKFNV2lWWsLWFAzd/HGqiz0HVOCFdEt6H3QstZsM0L75MbM
dnvMWhvExGrb6KzD0EAMuLZz3a/DaSQRIm9kN2yzpaWUbVBXkcjVbkaAlRwn8xuwOfSPnrGGtTIR
1lbzTuBmwB7/BupA7QT7JvnQBl8pFL0Iky9K5XSaNDxz9uwhxxmeCsd6cWfWNp6ni7MtPPeDGU36
qYXdHqMhCvXeKYs9hMib/Kjg94M93E0f45ph2E648Bf7DufOmrQxpDFxTw6PwYCdZ90RrJtFgOok
SfgeGA/6WoTPJa7sZ+EF6SbC/0YuVwQDTSj3veyU/WGBa7P2ZWbnP6P2kdxwa1W/RaDMJUONFQF3
J6Zr7TLvv/nFKfZJ4Kg4Ocbsvh7C8s43sl93WjLqh/uAoQP4TjyEtMsNdqEMbbx/07FDKs3G9pDl
EqNAxqqrEomP0m/6L5kQRuGWPOU2xvKG6hhFVf7B4IV/bIyu1cDmNCqqEyaBaNVKo95zaPR4VKaZ
0fpSJOpVF/NLEt9qhJw3bW/QciME9oPNDFNoGw6yPGI8Sx47Vg6feezdUjcqwVj7tmtwp5TjE48T
JRfQ9T1LBqYa0q7I17Hb+15C/swJIX4x8CnWRaG9fo0wwbnpFNOXm9bvDcvDXJ1ihh5UU0naEAgE
4vW8gFHfEoSiCLZOI80yK6k54KIMJVggvJnezbW8bUv8+m/T5ewuR36K38BkPFlZFa+t1gH07+DV
+Wp1Ye4qpjPenhJIgudmE44XjQccwW1WWUx00ZXA5f6FPjG9Mz+x97KMgo6gK+VdR9n06bFwWGfv
1OL7GHkwwumVg03rn+v4XEUTYtLNmNrDH4+vU+8rNvavbp6Z+svWun5Y+qV9FDAfHg2yE3q7LnJw
9ktT3DD9IGyOqNl8UqUiG1hvDovTbBQ0dqw8oduH1RONo98z7Wi5wRG55u5BePWNohdX5k5PZoq+
Rvo8gVBK4d5AtWQ9L8hu578u4xVYhIA0y7QJmci4pIANCSWt77JZcvPyC8zz6irMqIFwLG1xylyR
wsxrsp/ZTR1uVbTVwQ4gTVA+4gFwzdaAE3snjY5aS2OA26VhXR/oDtFI52MtHhwDek8Ofk5jWy7y
OU2KAKCcRuz3bDP6zTg24NlQTYwemb3IHuptPDhWdEYB44brgSzjbZYH9tZ09N3oBeEXFhmRfzsa
15RRHRIZL2qhbAYhEWo+1yEq/CY6L2ld2/tBT/5/7E2bU+ENGR0gwR4OCmrXnHkLb8hjQgh2UEvU
b4Zc84EpDlk+VeT76IVjT9NZYoMI1xJjkd7oXjMBsmEVMNbB5r8efYbqu0CK5RPNTaBXwl/CV63K
ud4kdh12D2bAPEpIXY8a9xbcHIALDPosv5HhXDq9dIPVtSOtcMaDevEA49UvLLKsGXXOzf37ZdPE
Nh+pj7oAiUHLMgVfBX0/f5xQ6DgPJqui5CLBSa1dxVSqQ8mbqPlIr8DHxByVP0MzYR61Ztfh8OnY
h+LySv0ihCMFanWN36eOr15SpEm+QVyVTh2lLQPojBh4ps4OE1Iv8Z4iNBVYhtFHpq9wFPP4La5G
HX0aTPLDSRvk/PhXGksj1NbQ6BrDbUROobtHHTCYQ8q7mlfseFJtAedoYju7uHHs2cCp4TpBc5Nk
QBTHIsnERKLVstgDGUtdP1VEZg1ZSQnHf8pRnYcOdnbKjSTGBkYborN/bCPt8D9TwkExgBay3G/R
c5Sh6Z7SMu5i9BX0x0UADg/2S79jtAwGnItneUIWEt38KyRhPkW5balDF4MOIkSF62RFE+ZguWvt
aFOFHalICTqHFUZZ5mLplDBARiStPotkuu2lSldf6HBjkOqQL6jAcJj4q6EPuuIwVmYZdjryq0/C
NOzqaBUkFTj4gcaNm9tFfqCbJjsxnM2S38O5y8V+7oQnjxOctRhJZ03NCVDGPWlvpEeB0sPiKaB7
fQbNA/lxZfntMNxVQ8wEB21+U8PYktn0hK8J5XCtQ1pol5t9vC+GSQSHqq8js5NWtnQY7Br96boj
fN4VBdPkn+lezEHhjkSOX/aif+5vtI7GuUU1onl1aJxvSmCCF+MMkzyqBrXG55EMOweW11eTjYhD
fPDW3DVV4D6KNJhvzKwBeZMKSU45Ig6T87FvvTDdOa4pqzP/ZNgRKdohyOU4CIk0tYa33prFFQGU
Ni9kFKmHUGifH4oYGkAlntfta1V5QO0iJjKO29HwB8jLKGhL23C2p80rxUI9/o4wf34JqMMN5bIc
l9jJMPBfkCj0722ZtqBtGbZfa2sc/pHvXpgDnlckrSWS0nvmiF7+4HcuhY8npy2PXfqNu0Koo8V0
dRW2Sf6QcxyUe23KtNjVRN/9hCE5OZsMDyIxF4wuk0MB1y3FBprxOeEPV//j6MyaY+WxJfqLiEAM
Al5rnjyVZ78Qtr9jZhACxPDre1W/ddyI7utjV0lbuTNXngGG0UOfWU7mbZZCOfMfevxw1UnbDPto
1uEPxDibTDUNisiMbs8MLYFr0JaeyObYeHnzXwdcBF3Jtuim65bRPtts2b7Ik07XeVLWG19b2p9w
C9FwFg75EBw7Pxb3I68Wb1cLU5zTHvYv05niqOcvn3s7ry3YEGsEAyIbxP5ZYLR5dFdCYrM2CbEM
noqcQOI8lkvzRkJHIvrzUMJVLZyMRMsUCN5tjnR5JNHQpu9pQsgDKpwUxpFSOu13TAnHxfdlfBp8
ouRc2GMB90Y0xAllx95yE9SWfFmoZ0fFwO7LRzFNGvBKgwgu9CmQlZIW5MBbQic1SHilrDa42/zi
rYKLPh6qYah+rHLCnDagzfKZzSZBfAhA0Y+Xk1ElRy/i4AWGefHMX7RmJ6DL7kTtR/AhfN5wB0RA
Bw9SZzAfZ3U47HStfGsX8gZu9ouLyL4hmcLr07U9b9ppLHCGnKtNwK8j8/2ZLWOszqUPHfiECTZN
/tM6rfKt1Y99srXGti2PMXDGDFIsJWxELSbxDOgc9rZk13fr82RQGwgBPgV6aBFERCyKdVkyEq5G
fpmgQhWYcW65sX/K8W+dbYib2V5wK35Tocibmf2tvDKVADQ15e0n7gcbvaK2aupw/LwkFT8OEduL
0GZycMt8wltcCc5tsygn2JNzgdzMSUm6uOPkfSJJUH2Ixqfzlk8vgYLEwEja0BQGiY0rkXqIloPo
aJIsS170jPS8HcBnDWvkA/cxAxzWbFr+DS+Jgc61mVwvWYOOFXdWn9lkU5KluDR9zejVIbpWn9q3
tH5FTq0vVr+MCfmtUWUnnn3etiWp0e9R1vjssQ6rJxCgcCI97PgXFDn7JBJODZHG5ltUYUmQplzQ
PgUZOrZBM/zL22cuqY8t+0LcM9SbCSyUpHvzTT06+hVgmJz/c+KKQpBVJZDwvnPXYFNg9HTlgYHQ
yFWnbYFnGhZzeu2Lmt9GMYuR9iNPThE0ngglaZqaqNvOI4n+lYB6Oq5LqzLz3h6tON+bLAzdfW8h
hzktn52VGtv+JxTst3eyVONFYMpR3wo9ucDQkOj+iDpuJRdFoajcuyaXkgmqBCIzIi5cy8kNcTdp
Rm6ipTlUPklqiGITtm6wTtBkBb9qaZLRPrAW6LMvNrxDe+dJ8uYHx/Ea/5ojNtsrWw9qOZRNR8eY
24y1f5htnYdHbosRQTy7QU37hPcwLBqHfalrg1Rf20oFLzWxSPqmgEIl370ZanVKuP3/KGphT8Mf
Wz9bGvfmpoMSstx7SW3/4UyeHoZkBCqtMsguBB+E/Ti30Aw20wg15qQbJ/jDx8CWTnp2FqwDbI/h
ibaRJfhqoYduhhALVA/FkOmhKrP7QHvG3hpuYot3EWE4ga13PZdpcFrCiC5kRiv0hlynQP1gvm8q
6iU5DKhIFrvcZt/57AJcO5YgcRgfxvp3CjBFr4zu8ZAYH57zViQ10kDvDQAS67LtHzTcECbKyjAS
Z23mv/Bvip8n3wYLx50d2WDmYsqc8jBshqcMq+AxX9jy3yBq9j3x9/TStOLDbln1bnr4jQ/LOMFd
oQuvXflAXLZtYy/E8S33FAIZTDioJU73OozFO3nUPn+aB9sHUIUOvnY4d1mDWM5DAF3IJvlcSYSw
xnoUeNAvOXpqsa4Q+nbKyikkvPU+6BrT1rZEJj9il0ghjUxVtMc2xl7fjfLqY6kM+dbKpTJqP5rJ
Ki56djEqGQExrG8jfhcmjhexhZbWKvZc8VIWOGMX4khN7vwrWjJRaTVxIzVNfZumws8bK+aen6G9
B9HGLtVl06qwOpWFs8rGBpZZXc1f0q004N2FpIpNOOXkOe5LgtS9javwRq0y4oRzCmpDU0Uf8GP+
g3XkgWE14yN+Q77/+bDwJUC39R8mHlFXsMETBx6K6g7TY/LWW723L0I+hsU4p/RcVJmAoZ/yDPCV
W95BMcDrNEf9P+X3xalWtmTtWmDV3EZZUV0iJy4OXZnLtyYsuQNZZJM70pCCV2NLYhy3YJjmK+6E
YJv52JIBD8XRqu0jB2gaAaJ9OtBIjROc3Fy/aGrAi7EJ7jJBxhmkBuY1Q1iGTQqUEtdbtn7scZMC
M7jPilQ+pBjfLqGgagh1GnpRgGSK11K1PwPTxrBhbptfzOKCQWISj7zvBnnVZeTlH7aeXAdpquGy
QChT+5KPgL3DuR43/PZa7o65ayHw1KqY9LZ3hmw6ss61440pqx7wLJMFORi+G898ralbRFou1M4E
6WBvAq9VxXcxG/YIvjVx5OaAtwAKVFQUvmQ4o/DbKAObDG+0TIF3UPgGggD32BFIr49IPdmN1+6E
4Ou34fFRzR+drdJ6LZYu1A+TlfTjBa2FYIcksefx2Y9wNqySmEjqPrFunEtOAqhVCiHFXZfOiCMA
0SfCRml70d5TprwxbGn54XpJ/HvoFLc1Wp/+ixISZbAD1HwrAOIEoQUR0zzYDyemjWTH+pyiW/wS
FaCyiB403twDR7Jb24a2PEQz2uy6Co+MmWXAP17w+rzpyNiV1llatTO3USUG5CuIZzjMMUxvaicJ
nqFpsUnj/33+3tYNx9kcRurLjVnzreEeRdwgZHjVtSNny593oppzO+HdJe9FHJlYKnlZ0CFh0A07
7JbeMzSyiNUczo0En1+usn1aMPJsObNZUeZ9GoUQc2Oc9QH3EV9z+piheqZmhMWYgg7aeLXjzQey
QaNZ63rq3T0ZVSfauyCOjk0E4AVjR2oM0knb5hfSEW277wt2LFvRKdooItkpMCmh1T14w60fI6R9
/q2yFE6+ntjItfUK2LIgBbEF5ybMZk4SZdt7amRQEvkk0Tmb0UjsnjXdig5Rrlqnv6A6wDDX4Rx/
2WDMsJv0bdZu8qgs2T65sX6xKSX8XeYOgDa9Ttz3GHYbHviBJ24/mwmDtyXpyf4wdZYk6jQU3FM7
dxktghTwubtmXugL4ini8WJymNz4utJHtwM02S8bHLE8EbEnMwbS7muWDdxuBz6fm4/TQQG2+HP4
w37VyL7hXT3n1nTm0CQeTSucR+COB9YTX2/yrMGkQ3ZWEXUvTARRZlFUI298AJwLTxFeZ+hzMXsd
Pk92cRxbcFhr083RpxU7lrMO8ltmCCdr7cM2nbXDqqFTn9hLAbUxIdi7gScFRTgObgSqrXXU7zw8
Thg+3XBucGAMXYjexHtm2zcevCanBBW1GsIShoZpnbQ4d4gjPsJ342cHNm6WffQdiYPPxKoCamhM
GG4n1fMRgkcihzUrrsZlb1N1Vz/HIn9Lj442sDwOP84UF1Nxndc8bwUzfrhhncWJUwpBiU5CzlHC
n6YPd8vvoSkg08TKO2JecZNnL8Ra98CqvaNgw2/86dMXbtPugH06w74oQydaYx6RPntZ7FiUb4Xd
d8pF0m1ABQQ3yZWivXWK7/h5ykqKIcnw9f4+kdbobxnCtfuagee3XwRPLgtCdJBFhBf4fG4wopTF
ZcAGCA6JQfhUSEv/Tm5/Q5lXU71nEEyeh4DAyFY1glw5ZJopvNhSZGEFk9qUcBp8U89bOTXwZgP8
gCzn+5tLlYlU/sEcZpnH5OCHp7ly4r/JH3I6qUo3+51ToS4V5dVIKVBe+LsvXhnTH4qdEktQhBdI
s1VlyQJn7BMbXtMh4zowj4i6YldLE8uClBFk32gGxqDUKnxKcStPVYI1i0CFmp/5vwVPEcZbtV1c
nHS7FCHaWROq735YxE7WhlGl9TeDlXbDA7JtkbJJ72sgrGL0eU12uJLunCSs/A8rJsRznIscgcfT
hoJ3aJBDsZ7ifLiYkYT/ZsZ2Um+RmFS7Tkj6XfFE8PrNNYQ+K/W9t3L257PGo9+BkVXBI6Rmqmno
3mj748xsykGrWbaA0sJWCHVySA+0FXR/9tDkP1aXMQuPHTbKo0PAWBx8buuXGXTlH5iiuH2sHYKy
K+VUy/3AEPOgu9y/rxPFOiLmMAVmMzbWUzKrxrpUXVt+pzTD//P6hAKwVmGORRhQ1DLQ/+lt4PdL
LHmmo1Ay0hZUNWO7PzfzIF9XK8vvJQvF/+AaiV886vVjmMyY03LCfnsnuFFr7cSlQYyFFSQ4TdcI
2b/sBtaKAjmwRnML5jVPCIZZUqDuO8Utfb5mdPaeyhbA+baoJY41ZXmsNrUC8fUMO9NRG43Z8EfZ
vMsporDVm6B0LFhTjpF1Ox12LHNyjQp085xFV3LYtHX5Ik+IipNXhUKS4a0jLGzsYBPMacpalTRC
r6roO24zjYYCV2lxZ0a6lp+wZVWzy5SU99LqvFcYmdeimV8AMT6WWT49WtNMeYOexAVvGawfnSYP
5GXne81HKgNtPRXHEiPuUToGywVu5fTYmU7uuGWKA2bs9pmGn/nKNn/Z8sKjpnIKrC8MjPaZkl7O
Z2eQW9XR2ZUDntqJsJvfE9m/jLU34lvI87WbusF5Ijp0J+sO33MRWqc6nOyN3fmfCx+Ubez3zy3A
mk0NeA9vAs12OHlqlrMoj+xjW0I0UZCaD4IK7yzsw9+SqNOT1UMqYL7PDilOSnqfy+hLSVBJiTAs
zhTi7SpuypJTdeh2c+TJLx+o0ruV1jd61eBUj7UI7Dt3TOM1dq6vOKScBlxkoLCsKggQSCHthbjT
y8KNv+pJB0DXsvSGsEZOq+GU/TY2dLl5HqxTQV3KU5VDaLBLPT9iHqQdQ1s0CoWhPuPDrs5FMeQ/
SiXAP/IqP2g6AR8sMyzvki/lhmdsQELIX754ss9H7k+iDSnY0fcpI7mIru//C5Tdn2Eq3WCXOv7N
meQ3Sbjoc9SG7cUhjURgvqsPmLiGtwGLGIvdrn2I2oDXtYYWadlB/6KpigOjQeIEtM7Mv6v+ydMg
Wve6cl5tTJPr0JfOEQa3e/BM777FeSL/DWTc9tqhHQgLgnh0RFe8+n7efrh+yPveaUgfOyyxlbbK
Z3rC2v3S2gQaSElvLZAoUrX5XlTqH+Ur9RaMBCJeiSRxNgYueNzgjPaN66H2YuHax3ATiL94HfU8
1Bvt5xJzLKMK3jAXG9rGFIW4K1uTvcEEKjFLMzjiKRl2g5D9wZf1eAfSFabvIBEA6CJCSIxQF0n3
sbtANjlCP5gxvuRjyIpnCleMy9EjN4us4FrPwf3ohc8DyZK7Il1ayancjUfHtspv/LhX8iPq0x3I
4UTpgE22mY70M8VvTRHtLES0T5/n0HnuKmffYIggYIpaS36uO/ABeiQt/JF1XM6itIY/YoBkVnkz
lt7UPXLGfQb1kr0XvjdugNMiRTkwoGoqFqE0d6jraFxvUwa5Pq1J/zD9+3vHazkXIAySVnW7wF3H
tCddSzBSBpBGtRVNVB5AB7ePdI+RBK3G4LiQDdqVoj8StrNxjago39D6zaOt7/zXGU/IJ3+KkcYF
61kRzfu0Cp4MmCfqC8VwtNR4eGqA+A2EiWqqng/KSb2DD4qNem9IhSyZa2SbZFx+K5HOWP97s1tE
S4xqHN6FZeMap01Wso1NICPE44BOyUOA623M5mdJNTgVuFbyLnUbr2cq+14Kk1IIuvht8AMFZXwo
XLaQq1ovRBTIxKHI4xN1fpKu8zcSnpNY+arPof0nrvpaVPWUKh+sQCcvLbBRrDYVDRn8bxRkxlp7
TUFr/56ntXnmbyJX3NfBXpB6R2D2zX+2Z0cfwYgRMp2g3betX3nbJcHMn0ARg/uLaWZTL4l4ceeW
EIfvEPJ0ampPKcK+irzBhZ3DkFswcgb5K28QtQ+datqUSwkbD6O5OsoEYHmpcCt4DQqsxMXQAsd8
KH2bdWjXLJ/2RA/IFGPIZ1nonFnP9ltvpJVQOBguAmjrxzaOPkYfqH/P6+maJWH2h+iJf0JlvP/t
osl3QSaDDQkDsh7MhDGaq+p/nADRmomXfhuUeRp82gDUX+NiNeoYVAkHCIKi9AthglAL/N62PYUp
vptCRrz9UL7XOo7aQzJW/3+QksngTfSeDbb5IObH7M7CqjlxGqdfZSKds9bmn21wJ8BH+8o84Z5b
h2rskWKAXQx0bi16x0D4qJN7VlhEQV125hvcWuT6S3ve2X1f35NVAT9RaBYpXUpetMll3RKVZjUH
Xq/97vPcu8tDEz8If8qxCFrp2h78N1CwyRsCDCtoHG8PllVmnyPSwtMkNEnCCkZ8C4vyjtqBB1oL
3MfSBGKv5yl7dC1h3p0SM25fiP6GJb2hXi0Vntsw1/soAtrLIOiS9wIpcU+whOSvHMwajad5aTwb
N2wxttsmip01XCezQ2+TjxnfCabllBpELNuk55ag+ytiIGDYfEb3ynYmJkhuxKFFGNw4ZR9flzIE
1ZDQjodPMb4zAfXCPKdpR8Lo5X6TASNWM00dY6I3cFqRzjxDWYF6g0tjegOl1iQbGfHiXPk2q7Y+
cb3LPGfqjvQiu3yROJsF0f3eSpS4QJnsztMUtieyFO17oHlAShG0W5Tg+Usn6ROQSJy0SfgIHvfL
9nyFDxWxblU5RHRkWjvXGOzFrvfn7uw6ituHa3An5eAexVxeb+HgLUVWEOoLx2J30o/7OeIXMgbl
0K7VmPAyC/0uWhkcYA8ZccqTwd/wHPi9eO17LaHG2yAOtzFpz35VSx7AZ5n78hB2tX1kdBeHadYt
PRk874+8mWzGjsb5lIsbHwuS/qd24ekTsWbY6Fia7YChQ2BT1vppbqr+UGfT9E5ivz6EfQ3UjV9s
AGGQhejz1KrlLtKs1O3JSs86atyX3An5acMuj5CV+APfgBrDg6ULa11Y6cuUwTqkNgAwqISX5K1H
m4IIY2DMTgS2sL2GCUt9DykSNKuXfrdd3GzEGMcfxu7vwYf5T05245hVQRyf3U6mD2UzVK+k1rDB
lsBMo4H+WVa2Q/NV54g0bBvt38KhXKXum2Gjg7aECN3Qc2EN8ZVKDzaKUI9/qN32viG67EcerqR4
4G1chKjmfQ2nhIciFuka7XFwN91Mjdsp79hT3ZD7myzO3HTD/ojqRqyaGBitZsaGHTtexha6WrZ2
2Sf7eEII5ZOTr+tcuDO+S26VuGUucBfZ/Kap6ff+1Adv/WSyX+zB+CtAem18guR/cy2wAXBm6FVP
XfA+C9z3fiTcuopmfxw3pM3LKzJJAS/ct61nhyTK51Abg0PCt+KdbPz4Phtlis+bZ8KWcuO3tG97
KjOk94i/CfIYJ3jBxDfVtAR4ZDFyKjaI5bCh+YgpUnjhSYoXzu2TDe7EcKcr39onlRB/UT6C+bgB
12kCSJnNY//Fo96dEJDTPmNf1tAF4xmgBY3cWTX1tAHT0cPasByYXEd9JSyzPAFTs3jdzwHKXlma
YwZ5iIluDuhyUOGGZsEYB2cyfPtuZe8aV9XXJpNRxg1ip5tECBa/SUjdQRM3jAc6S6EyR/JIzXV0
3+a9/u65ii5jGQSvRLCGzZz0LAV4ePs0PLl8EFq9FNEKMblZx6jX34WiPZ5V1HQRiMmHjHzJNU/p
SNy4rl1/5qxVf0lVpjsKMFmzFXb/2CkwDE6RZr/KcXFBWcOtPCv2ztj18vslmiitnC3vrcb7umn6
atglkQhu9j8VvmPo0K+sJuOj61bx29wO902z9Kc+B+JfU3rzk/Bw3pL04NiYO2eVAs24gVIEqJ2Q
FmhRWP0Ja2T3L+jMsOO/F79Yoc1zuPWpnRtg659gLPs7h7c+6a5gvshYTMc64d4eK9Y2SJBOf58x
FynKY280LlP9N871cF9D8LvzfdJjmD2hqtsTEcOyyn/Z+HO6Z6l14+ia9nuYKJFF0DtNwLJWIJ+T
fyhZxQPPAPU5T4ZmmtaI+nUxzhthOtSLju7BteoZtiMVDA8RtOPilgyvEYc8/91Y+OwI5QcjVQu+
POkFbdPE3LP1UCVXR5n2Pm97A6B+aqsV/WvjEwhFs+MralO8YIUnlPWo3wcoTZgZ/p9na52lu05h
Yk49yJHuREvicKBfprrTcEBXcuSZtQKM20MhK2uLczdLPgt/oBCZIJpclclU7rIx4YWJJPzmd7om
QJuzp4XSei1Ad+6pHAshQ9n0jxIKmTCfwj0yxC3IjKwc0HP/754gyeEaenCxtpInY3LgUY5/qErj
+IDLMJqu9J0M8oKFqNjQKhE/Q9kQTPoQkxow/LdeMr0ugUrvtHQ1tRDhrZAlzOmDFk73HxDO7IGe
LD/7MnPIx23incD3/7VzMn4k7fYfrEOKTckvq1x7Syi3uc+1mCAzv4eATSkInZJmNVqSUbfH1o2s
NHoKTUG4h0nWaj9FovtJudT/vzsJv/AIehSoA4/kCBm2CyGX6rhYrc5QayOWVuxnqH9kvlHFVrNv
fIpJGv3GGhZq0cYSJl7l/SX+oBFkkMQvnDqRtfL55pBY6dpjQMZe7vQUfIEthTTfzC5lQyBlDi71
enyiUsY2dg2E49RsWwtoVUiTEhjyP+ApStzlivDEGgCQPi905TyPPVgI8mbpOcqm9l+qdXeNo7og
ktvqz4xT6USa1mwSilqfqf/IjxGh3gsr1H5vSeahrPIxYs6eVW9Dp88Opa11tY08pa/CksubVSXy
PBeWH2LMwzmIuaHCnYeUIvmTdPYOTny66Sc/O7lOhb9smvorrlD7GKFEfxRt7mwJ0xUo23Xn35e5
1WPsZDKTj8q12o+MRSWHFhKKir2ZOMmissOE9fKzS5L5Rzrl8tiGffEwq8XnTKDXImxt8SA6SU+0
qep3jzrVTR97/8G36uilAGnaVZ31bY2U30yuyQ4BLLGbab/+7CYH/f7WURFXqUS68tOfAuMHm4Da
OUsKHVejcTOy+CTO4HUkAUgz8BWPcYpjagU2Uh4TI11wPnX+dANwrUxKrZQc+WTnQoHXIGbVMWs6
ZfhIfrp/Ia6s72reePR5Fjs1YuMd3ANYGHe/4HVANPLmOxoozffS5RbsiAW1P48MkQv8pnXdMUoh
MiYEzaewPtpcZuT9ozh17waFJcpG/MfGWco3w6spWoFTeycUQZraIm3yGcfK3JNXHp+WNOmPNVdb
TRqW0hBPkip3YWng8AXrwNJlDLf0Myy7oZLlPovi8RWISn+m9Lq6ilv/CCgOD8sry102iYCk0NQ6
EV0tH3cH3GasiTkpgatfkVamYoaXN3Frk/c7Kk/9LwapcdrVQ09XIH5kcZb4vcXOsVi3wzdglNYs
8vaDgpLMne19INXmBKAzM4IEDWdKJzwnvMzjFADSmDIf9b3Lhl8AGsLBGiZTfu948ba6yXDxRJOk
AOOWIdl5uKTe6xvt/gnBWcgteDjnhN+MHRAydOVT++f7drTNGJFe2DWiPPVVwPYvyylr+yG0OD6h
gCdilzZjq9Yj7pPp7KYdnl4q65L8EeeNQ4MS75tfVwrbXVcli5Q7PP9dA3g4zT9RIvE8UUaaLivi
PhiaRTH51bpS/DIQ3GT5aDJN5GLOK5fQWjHCQ0QYx4LP9xhfMhVD+JQjHof9Mll3przhZXDJYjDT
3Gz0MAXFcxF5PWqWyCp2M4XJUzp5UnwMVaSTpxE30hWGEgaJtLCIQsNn2UIOZOgPXLc+KKwdTChl
HXb484RmvReBSTpWlrjxM4No+UdwgdxQuPTjSZtFLCdYluoFEDNAOM2yGnhCc5vE8kDE4SOQVza/
pKi4Lb0U1hCQssLir+2P5CcjXldoXzVZxrND0JUvQ9ZXVBiFSV8eDFAw8PcTUDASoArsG4R2ez/K
joBKXhcfIyZVxkJCc/LmSaYTzjQqOi+Z5q+S2c4CpA/u7xoSn4N0xvYeBy1P4KCK2HkaL4X00Vqw
LbbTHNr/is6iCoWslH3OQALw1mwUcEr+kSRtumwW8PEq3z+N4xAE9yR1FN97JShStq3AOs/CVPHW
kaKuNho0ijpXIgoOVLLZ7XEsSih4wZSJ7xvdlOnX6ObP9cdgV0mqMFY5+4UXVq/dQhUN1IRdS4Xa
eM6E7f3ZZuDpUqahugMC4T3Q0RK8JxzmPGHRQV+6mEfSVmA9ptYXWNnerxpgNhG3K+RO6xPYqX2E
T2sQWp2qCXeYLkW4DSoWqhtkLxwZ9Bztx7Ycnx301l+rL16pCQbfkkRoqWTZSTR4kFPM/A1a+ITp
Fk92XDgzttp2eoa0Ep550jB4JDzN3zHPU+BAPSqqGpj5uDDbCBjnqnTcd16OCAymsvZM2tFbpqe/
2c2zHd0pPPbkgLbuVdGhxWbPKEHMAfW7T5/wXVC9igMh/ecO+Dr4MgCulj8zx/U7UKeTT4x0NVG1
3bjjI40O69onIQ4c7pGQ5DW8xRUjhkhyt++y8/EuTqOm0xwu7rbCZ7URgyS2B/OQusXE2eGgIuQq
VX5wuq7EEhIOe4dSRLCUsr0n0xI8qh4Jfh3TygW6YB535Ew+MDiOd+jW9jlPVHC0/VB8eH0fn+Dk
0XAVWlHzuag2uivMzSsVey/lgLF9sKPsv5mH/d4mY02uFtRIg8GmjFhIe2blFOElnJzpTkAcXJeN
LSGHkmDD05C+tCzM/JXX4w+FgXhFXhZvCILhHXpd85vEwjyGzW1Iie/ADgGwxMERnoNSqAcmgFDf
Rqnl0N+c+gVT6eSI8CmF/gomCm5CJQKsK1pVxOoXD1pFCewKSPR7Feq/iL36DrBN/DWDUfoX08XN
y9h4jz5Qw10Rq2nlhtaBbRiydxVyYduEcy6DFETOZMfFk9XNa2L5TwMj5lHAVtlpeiLvgToUrFM5
othzHZKCVEkXxdaudlK1yhGs9WYCKn9XG78685hFgwuv7AgzvBWtPEMJjgnDpnbKXDg+i6WcvVWo
4ReXI0WmNSfOFkWZnQNOvT0GE56L7K7QOwYcibP/qUlFrPrBfQvZLW1Z61Qr4usPgYrie2ty7nJC
c6uBzPUOUBK/qq7sN/MSmN08RWqDElxvFwuO6OB36geEX7/DztrvOs97T2fikJSyr5njAUuCL2aC
ZbEQ2UF4wVsqT77BfqwFFVo6xm9nNKlnx0QvZQIzjhphiDDyZyH+CNTR1O45wEh9rNNUvrMSP/sL
RnGhs4yGZB9NdRCf82z+c9riroOB0LXGcZFQ7fbsxlW+dwN5xK3qbWToN2g6cXrAmlxuE52iIjb+
vGt67Twi+YdnP5vPQPXQmuPxBaCOxyy0bE3qzWd8ll+pGAJiNxo4Nm7lHZ6nbyCQLNgS+iSxcYKL
oOTrZi9MCIYuTjI+DjZaSknlO6eEfaKNA1fPpIKNnjxBxs6dvXYVpHX7KfAc78a2gQ7cjriGz9R0
BnJtAu4GvhlAWYVYTSEWXhY8/h4mkvPU3rwNjK+Ms3PpbTsDeGK8cfI4nnBR60bet3g/8aOLdGPT
h4usRk850+pGkILGDe/0B8JiWNNGYVapKf9VLh+fPlysq2YKPIW27g7AXMa1DrPmErv9a8Tu8TnR
LlJTjsXR0Dvaxe5eBe70I2yf54QXXgIUMN5gIINAXOgdzDWgWoT1DlCPivsOasxe9daPAV68olar
xyRM1iKUsqMpg6PoEGQ6+KFeEJdIUY4NVfTEXm3D/qmMhLnHQHZHYJmecd9mixPOdbN1vTk+loHF
a5fJOTul9YC8ASBgPwa2YIVBiKGiBAByZN7SX0tTgUfOlursXFB3aMlPUt19jzGt9OFpBGLgMY4d
cwXbqydAKrL7FuLQDrBUu2kjlb2mwvoB1j6MpzCzQGeSjv7DbmyDk4Fbvcfz3+Cbzij5turJ3y2a
8lqE03E6MldzDzbucIZmYx3yYFCPdLHknzzo8UdlrcfvEr0tU3PzSBVEcHFcs4vmX6/JPDQiTT72
BhgDRLGQPWyIKUrpyKOJ0C1yeygew9L1V1HoWFeuG4wr43eL8SbfTwiEn57by//MEOKdEck8r02e
dM6R9S/P+uxz6Lz4QXIrndEVd5gJwjtSDhffDehazWsvGTbsDN5rgxGfGxY8Vc8zIaPzp5pKbNjN
QISUzz5Lsv+yLsBRHrXFhv8Qnex0UfNZLHXynln0VoexE6wR6EJ6geT37M7/2tGYpzalxtwDRoJk
UP7YYYzvI10uIQ0GD63C62Un1aWtWs1W1CkwLxf2tqKuZ73g/ChXvh+q3TwO4StrYdIc5cCTcqDB
ZJ87mlupDaJLeFuyDxnqI+1KQDmSxBZnNWkuQOVXL+xX6Jzlaz15dgO3Iy1eeV5xILFxI8rG8e81
yAG5z44J7Kisggd2+A/JbWwED1feFcvQnty6d3aY8ptnqrljiq6pZdo4NuXtMiFgWTGufeGnoq18
6F+1hSmuqkNJt18DL0kFzFI2W+Y2utFG2D5fJ2FO9jC9h22yi3osVjXhmmVyJ7jrtWIL7VT/Je6s
FN0eFsSVgJEQFfuuz/LgrVgobpnm/MH2JVdWq/1TPca7Uhc/nVWCuIHyH4ESlDN/TFJmBJuS/zpr
Gc4keuAujZzXcF3MvRdFLjJ9pvdz2t9+hi55kE56u/yk61+sMOn2ici6F67SeWuPDSAQr+rLj0BK
+WtPIv/FXwZRJc2aLR11zV8cxI9ZRhhmOwz9R+cuD0bmiAsTW6x1TzFAusjuKh21H3q4JYH+SfAi
r1lV5QSmJvsw+rW5sBy7FUjfgC4F65oxNVsfK+OaK+SHCe5/FJ3JkpvIAkW/iAimJGErCc0qVanG
rg1hl21mSKZk+Po+bF4v+rXbXZYg8w7nnkGSTqd64UHjUss+2e1MZ2Tq43TTtYywDVqVIRJsdRCD
6dMjG1a/Q73jAr16bR7RCIm7S25W+Xu34MMMUjPgiUqqcQ7r/L12eK5KI6bqCvn3OPjBARz7X7Tu
BZR1FxYwxy5pTr4yBe594mvi3mojOUwz7a/RqaJs1yGC79rKhmidDqOBDYyvIdR7SxZng28OVsXi
0DuZJZBOwW5P7q5b6sUinmjYjSbXZqjQUfdfoPQRDEeJu1LWoGaC5zyjjiUjEhiUedjlknN6Yjkv
u3D8ig8ToYmrrr6I8hDDHt4Mpso86CKK1hERBVT0BbbJIZa1z8G76jRLbRBGDYh7h2EkbliN+dHs
GmvfSLd80fQFwzpdtcKsZAGqKzgMl949drOjRYGPaunU/SK/3xwc15j3rP1x+LYlrL5hUDe9JA8f
Og1HEojOJTxntcrgtiXq33SU058u7175AlmsdhbTW+USeMdlFT9c01locKhVP3JVtDebLiIro0jH
tj98t0JQdtloK30ko02K2gviVd3kEJUD3ISujVDjpeoa9PpOhvBFWYSeZ1YLNzBLfge6qi9gaOqw
nxNOi3pdHc8xji+toZpT76XBboppIMqKc1sa/57LlpejO7l7ghpviVXdlWp5lSKNTkA4YnkcOQ49
BtxMekITKWR8qGJM/UOnpfFK3XEVb/GpbQK663ff+nBWPF0WcMwholkcDZG8LNg7JHHyeheTnX4x
ov65yKHscqgwQ7QaM1R+k/0xyRHwmOGL24sgP0wIWCFPkBZiExGlkJlLwQK9Mbykw6CZ+aG1sSH0
m8UkidbRvtRLv5Sgs8KE1zrq3VziGSsTDMBe8/tUypV7CiXc9GIwvFyAgW/v2tStjm2WQHCKYMx4
/r+oS64uWWrIp/gzuf+L64B3WqCPHOzRETfJo/1gZDSAJz4XVcTLEYKJFZLZ5UqLWNqPexX545sv
4nqXCj97Y/vg3ODm3BzZOH/p1WDVDVn05VDVXVF7MODU4Id4ah+xbw60bLkU+XRv5om0Tr2gqAfj
PGJ/kQbemeuhY2dEnFop5jOlHQfxGQTxU2C4Iyo7LJjcYSrhvNCLvhXw889yAZ3IJ1fJ76CU3aM1
nCcFzQCLC2n+ROKffGIS9Okl8SHy2xw4NmTas/uS45sMA6sCGd+O96gt0+2krO5rwaJD/mCAGypN
ek6HOPZOpSClWqOHcJZHEwMfDagPdg/XTbtInAPNqmLHd60+ADpoabTA9XOZmgPPLAkrc+5kMQkI
KT+UaTLuMOz4yYjC+OIUCgyf6tiWmOTTSo3EibXLsyITSbtk5tV4seVUvrpT3L/rRjRPdR6b+y5Z
xjeLNQD0O+Sic+ehU4hyvhSaQZ3aLjkbsg/8D4h1wHFyXDtVkmGnHbFAAFhlnA7Fnp0l9dSoztkP
nfUrD6qz8PvxR3OHu1AAtHj2Un6ZcLuc7l/CD7o45KXrkStsGrgAabZE/YF1hxF3NYqeiW8Pl1jH
XvYoEGvc/ShQg06e1fHYV1yZKXiiQmwS1XUW1kwtPxraE6HLXPSzTBGkjaUn6U3gsXJ5B+Tdi5T+
jzWkCVpV6xwKeFrh5M1kknM7EHCZvSl0uXrtFw4Sh9rne1MOEoLSRIkoZvuH/Hqz+nXmBAyH1i2B
dTdf/ug+bX7NpfwzV513KHSbh/jfSU6OsOS7jNp2XEDHvGSiNL59VUdMSK39deLDVEx9mz1eaMcN
F9Ni2ACX/QO7l36lzdtmpattcxY4D1yc+m3TMybDbx4aRrLe67nL1+eujhXdeorlbsxGGxHq3t4u
QXYSVUpYrmk1kdi5ufLIhEVAWpwotjnMn91g1wCGaFHxsGTmsngbHKzKsxzHjNhGW/ExhW5FWLFP
8AQRGNiHSfmJ7AnsePIAOaA7FRURoa1HgOxAcq3F1kzL9oNVGKq9MGVccS4hH9TjkySehedrDDpZ
z2MEJzSV1zoliGcO14X4MuAVT4pwKaP/OG0vD5cetbmhpG4fkaj0aQCv8EZpWQIXIRT40UgNp58o
Yvkw9Tge8iQgctnzj5tmF/+DPzmEAVOYZyrx3zQ3quNCgH0N07EIW6677MYMTXQPQaWpQkfW7oPT
e3/JJ8hjhK8Q8AJtxffIa70wDfhcEnUnoKFGtFo7+2InpjsnGgOfC24LtlRih1GyH84mvFHMdHRI
jH/sBZzyhBgic3ysZWBh/6ZDRlfWSXx7A2qKuSy2G31aLIhrKCYbNIf8gPHgZGFhEdwgzJ9Y73au
P7K5QoacZxg31P4dQnui+dclJZhPIKWo7nY4yvmes7O7GRJiRnx/dlM1+E9kbbxbS1IXiDGQxsbF
+J0Fm0q8D/6kzmDto3JOcMDGj9h2QLnCmYMkwx3u1CzLQARE5RGqnJbjmW36ZZMuulhpP5Z1GcxE
3joOwkeqIQ7bPJBJwdUzpdMAACO8Np4nK6WnhRkUFgyzL069oCIczQYXoAqS5Nj7DW3rFMK3W3TB
rkWHIWbKk/eb0xVh9qh336PE/uSnuirgZHM3sZFdl0gun5ULv7DuRiJtrc2c5pJWz1Zu6tDXM3nq
rHmwQ4ppH4F1XhcvrH8x+gcswNXOQd+zKMZDouBfshoMiOa8qYB6wmSRPH359Mztzm+J8Ciz5qSU
sVfG4lvAOl9TXVghGRiljHyMpS4Ps/UkGkErZBpj8lFaiNnvaMZuaifjFBmMrEZBCr+rTP6bF/9v
T5GfQg1kkt5g84qEUkHasncJgS7Ms4e9kDZ3J0H2Ez4hLM40q/e2X63JmaXiF1zEOx00Ztw96aX/
8SJ5oeTJvoJFiR1YOQd+Rr0WfAzWp6PHDBOExsLcT0+8f5uXiWbmfKJy7lCl4i8zGYOZpwYaYM9k
jPuc2da5J/l6RFQtj1nWMxFiM9KHgxfs8AdqbE6LqK4dZ5eJeMbDD6ZdAlf4IE0H+7swfy+xcdBN
y4plAWWxGQv0rcQOXuaRXQU5MTpSzOrkK7aoCIEZXzFjviAfWzPi2+QtkAMb67vqhkTtWRcFGzJC
Cq080R84hLbnciHqxTSmuvvtbB/bdFwpDozFBbamRuAEeDxZdsGdCp6zwHiMjl3vXCi45GMNNNxi
tCcGgBpi7u3YgY/pWdT0V9zq/K3YXQO5z4D9pS+hrayVCP+7drSYwymbl/Jiwjx/lUi19ZmwAHqF
bruTLusRmGnrR0+652t7x9Cti3Cqc0gPyVwO4154C7XYHb5f1VG7Ke3L1K4P70Y3r1M+PTLbFDu7
0b8pFU1qO2vSluhDnPzUwg4k0HNKsW0Mc4eMVEyQTYAe2E3cDI9lGvAHOJniz9QH6hyh0xFrRPpr
/eLdMGgexjM6ukkcLAGdvmkpvMdUcicc7WmK0SYLwj25mRO3MAvYRBF1YNSa1iou/sK+q5iL8Zq7
BdQ3S8bNtlB+yds2G017S1iBMe55tD94rNd/OQUsn4rL5RS2i5xe0Vr1q7tAH8+oYR8tFMlzYZgf
KyE7ZF6iC2PTDt6IP/dUfZKRcLjTd1iUpjp7ZuOfOEyAvMgnGRI3R7CzGWl5hqgwF3SSm4w+dBxd
BW+l/G442hoveMDzGbKKR3TLV/2RmMUYYHUQYMq4px6lHqObZS1QpXuZf81l4f1SjAk93KVwPlh2
xRVoSu1vbNDQfIs000FbzKqYjkjEDnaJJBAAOAA2qdz2PeMX/myKWu0H7YaoFawlLhR19/wWbY5l
WlCC5ikeLWdPRukjBcZ2G30gZmhikLRARGbTPp0nCivlKPLtLHX3x69x5TvZID/xpNr7Hpfsms+u
UaZzEoKbAPze0Ec7grBr+AxyxWO3lkQzs7JZugMeRRQ69eedSU3kmJaBfKqX/D/o4nG4UCemGieb
c+K1T2W3vNWgqmyNZQSUiXkaY2n/9jHqYSBrstjeCO3bcyX+YlkYG88rG5AQiRjWf9dbVKXFT0kU
JAyaoSGHlQYLJVYj3w9t5B5N+M5kNov6c/Gyg5uWz16S/ss9HgIU8Glj9xnlBGwI3l9qbNZZDCGZ
CE+NbBsnMJOyAexuDA80rDoENAp+Xfmhey/HKwO/jQ7LA7Yly7Q3uPafTO3kt0XTtu9Qn1FuMIpU
FBw7ImTHnFuCpOE2vw6svT8zm1zzoZlRgYdG79OgFxfkG67OshwONW3mawxg6G8KUwCYMNAn5OSA
60dh13c5z8ERV9omgUUJfZkaue+k/1cy+H1hBIgjB4T1A48cCK0i44fA13gvJ84IJFoXWmBe/aVw
EnxmSBfmZ3ottqIdrGPt2+9WMBU1nZai+W8inkN/F5JUsi9Sab+QLH9hxME5dysuIbL9J18Z4omM
IG4mxjI7tVYOtD6JXhJcyh3DlrbckaTvWQIZnCCEBTm/N0Nv/Y49QsC2Tz9qyGrrrgaL800D1dk8
VkHr7URbl/cyyKadQ7PpAdBQBPuZv11tOsfRcLIJOV0wOdWHI2TT7rVOxtdcF/bTkkV8XJ00O9KM
LM6cBXFIPJuCOPDK1VfncIt1xL7zaJBJ8Jqi149RCvWrb2P3P84x/TmPZ+OgtJVdgqTvPfQOwz0A
2bJ+EPGTv+ZsEXhHJC/mrrrJqbiNrr7XGElU6QMq42ORFo+lGvI9ex7r1gqlp20weg4sXoPxasaq
TiU3Xv7HrcBOsySNq8AwR938TVNwQHbLYx0hlhcedXlcwgo5Z7NUFZDY0Xq0zcQvwneW9fbiy8q6
Zj9yW8m2psnWvXBltB+nihkxFjxgcwQsG+J8npIGFijqVb3MsIwwpI/VZMURlY7eMU4GT3M6YHUz
Pjq7MSY0GCu6Nk1lD8es58/idQFcBJYz97gZuwCnGexhNFPD2tixPUpCJZI47i40mYMAHnmwuojY
7iJ4LjQj/DLBKBmquKYZymqwZ/0kuJZ3AAmMfSt+FP8SuRSnoRilgbfD464y2QcJR5pwd58U2QVa
VbDnE1g8z6X4o2n9hZEFCzkRYAxpFbSbkW9bNlKenj3Nojr4ieJvICiT0RnBhu/RkP5lKkYQ761i
PHTCONqiLKjvVS8OdwuS8FQaEHQYbIhVQuYFVBiWgIUJYnmGfXBUww+F5tQrqHU6u2wGoY6qCRQV
xuaeyB4gjaki4e1pb7ot9HXRghoRIeAi+RFKRDF1/ABSVuXVx7jGPiA37QTLm+i7xAvbVnbfWpll
wVZDOae7aCIEu6URx5eOcMSgP4ApEbZx68G8Sla0z0GWG8Era2xeKK0GHGsFPiVkL9r+Z1EGfvHc
ONKbiejSThMs+Eo6mHubPHGdWxPNPctrhL73WZAu0YGEe9WiAZV63RzEpc+nHv1ksrs+feUCODkh
WEzk7Krxy11nTNmXSOx873CL8L65j4/DydBqzPau2TFFCk+LhJrHU/tiz2nzUrfgqaAfR/Ib/r0s
nxMETPe1Ey6+EpCHOnnRvAzqMIgCVd2BbQuufexID+qsKX9Oey0yQ6wiWnLtUqYc1Zhmziu+JtUW
x4z9bgMJhQ3CLfeQeJ9GFJaRaRiSRhizGYhWS3GlJ+owZl0ZPmf8Scx6RMxg4BenCgHjVLoyR/Eg
FUm8t9ZQtFI2mX3lairZBXewjVTL1F5mz7aK1wl0i3HoUzma0cbSTY0eQkqLnazlV1uyTndxgRf9
oqJq74tKxMud3GXWhm3UxfM7RzUK/OjsafXju5144dBXykPh+hHVxgEBqStF92QUZm6x9J6P3he9
5lrdHWWJ5YAdQLpls1hog9s5gbWiNohNA+TDHPRnZESUwVLb5Y1XswKmtsbkFhNfvx6pmuuWydmL
wG7AunntnKgqil+umzFrToxN7HhFsPsaZdbwlGIkFtcYXC1JGoJhpyVrS/fJqsHx3thKqB5c/nJx
5AI08tjNJ3rDkQVmdJMk/N43uQ+3CnLMAPtx5HUxIyfwtgyCsuDb6trMDAyyVtaOp076xfHQYVLR
VOX73OZD8wngTmb8CRKPB0ugD22UYbw3jM9GZzbETOtUJn08XTHaZ8HeL9etLXD95LMu21ruxmig
wqL5wV/LVLjjmcxZ1UGSc/wjEbDO/qDey6apy3ToweNs/JOx0PGBGdKIn3Ry0+soek6oAg81BN6S
n2HY9PditKqjuZZJapM1qo2hkNgRNLw12g8k5wNFLWeIspJx9F1zYh1fPNLHPMNYl3ZKw2XKpe6q
9bpbDnSYvC5Kx38Thed6V4lENnsCOFP/uzB0EP/OWDkfz6Y92vm16OVw0h6KKUtCbbF20ceWTLIR
R2dF4sh8EM2eHhQSgQG2nWYf2ysXoPYM4STcfp4IL9nE31IeF5OTEv9ahDuk14oOXPZkljb7jfFs
Z2eHyLiCTpO4uGTclXWBgMiGw7EyM4K+VhPnpGSc+BHrgGUCUbT07YeyYCWyz+arQYi7x3AW6aex
VCjtbsU68r1xIoMArANEy2PtW96yafE/h4Hs8MaYGI2PkOA/GqXErpoi8+HXqjqJ1Ot/xXbgSfgm
trAIV9ILuwQLlNk0hW8L9W7W1cCiK4oHenFWpwdEMeb5Rh2bycF2KDjwYKduwBOHZZe+jchsk2eu
vx0vHhxOCpmm9Dfh1Z9UbI4/DEQNX0uOoplQeSuGKYQcjh7axnBv1tiFFalT1DU2ka6iW0iEm41Z
nzOwHABW83hAbGPopZywXWBKgwyiKu8s9vLbGkQ/frA+EXf7bKqzNeaRpGx4NFPqZ4d2NN1by1V8
eTgWMbgcwpGsNvRuBL1/dnmYNtKqeU5mthjIkTHat7EGg+WfqkIECjVeLRos2n5/6Yx+cBE0Y+k/
mVD5I8ASqf1fzWUG0iI8O+uQsKx1btC0JzKmtvEOVA0WAWMdgw/vdeUpJ9vWwq7mGtfZQGTPfk5I
v0FCyhjULrKYWIEZ1eu4tVXBwXNgBhNT4NU99W3zljfwFcQa8P1QQ+sE/zTl4OFO37SGJy80ZRcD
c5MozJM1dyZyZm3KQpx9tlz3dURqctsO0Kuu6TjYmk0Fp0pOyueEcBzw+UMSi/2706aA0VRcc3ld
gzYn6UJsILEL4IchK/nD8b8L2X4jVBQD13wObKzLi7KI7j16b00Y9nNtwyVtsTbJ9rEE9DRYhU/n
OqUBzloWU1NsCEyl7dS073RAermompO21mCguSZp9pkKkn8sZFj+E3KlVz4Rt3RJgQaW31AGtlDe
kSIzISlzZSOvHpmYvbV38Dzl3QniBGcFu2LnLLBWdxxS8/k69bxgn826RfUiaNRcZDnWH/Q7Jo5K
ldF9FqbdhHlaKuuLc1t5Sjmd4DyL2AP6Qli7e1dUyxOMF8fbmS2O5MGOIyhcXuKfsrKN/khQ/Wjo
g7qAyY7OjDaPV5laJaQcfgcui8ad0xLv7Kl9ZPh7kEIFcYKOixhmF38BiuckBbwAqYnHc3VM9oTp
u2nnJgIwIBkql/iY42LA0lZMwtiiKHypyiBZFy/6YfEvnmvD4BoHuis9nwXKb7UYikMHfQCTqJLm
u1+t4GYgWEiL9pKWYY5LWW6DZgaXT+OSe1zBU2Wb6UYWrNW1zjbh7PyRDjK485+Jr0dyd1hjpnNy
l5hb9sYenD45cPDuCBEzuiHuLTndk+FjzFI0n8gcgjwl6xY3wsSycOYPx3K9DzvR1ks+5Njm47pI
cPNbp+1vJlsn1a1Hgol+Shw+nhy25HkKj45hqyNXTBRHtCZWmmKZFka6C6hRxgWvCT6/R2NMHV45
hFLe4qmUVyn70cg2jNcYxW02ufNAp0oAw08899WmKw35xcnUMl5ME5v0y4QoeiDqVHwMFOrGH0K5
kM94nzvJl+w5nhzIsavxUWVzwvzLJMnyeLOad61iDITVW+nS0ZH1iwOodqZZzd1157Ggwx9bTb3i
spSZJv+1Mls/B6PNQi7F6sFnItJXmnr2G9sjLJCbXBpOKe6qxNMW8Re1qX7ekZAL+GrxRx5dIjiS
NDlVE4IBGRhGGg25dbqpcnGZbJF4T0JzQTqDYSzFsgGnMpOHauJ0BUg4dP/fETZi4toOevwcBRRg
zaT841k+v6xNCDLEzxodMl8coY/RbAcn0Pc9Fj9fk9Cchya+OBP36W1Ozr68Z40H+wEpi7NvMTYe
uMPexsazzRzORy29ziDhJYSkU+fbdHBlRyYX+mXghew4eNN3AJ70ybD407N3KMfjx1D1hlPtWL7q
vmBlsxneKA4iDp2K7hL3jTwjECTZliTEKhZ4Lh84N3NbGokWzEl/Y/munZ6E61nBqcpSmW9tgzfG
Bg2WOGIivTGk3rVckYCXr7izzPYwzI2H9NLOjAENC1NWdNPGLeE991oBzIPzJ5Iq2+Xshi4UeKPO
+CDtGZ182UoehmCrnEdtV830ktL3rLNtAZ2InljexL7YW72l2pcymUesC0iolAgEEVQ+BI0GQ+Lo
E3qsvhLIsplMnmGLGEJcJfyXYEdUWUCoyOrO+m5Ay3u7oeXUvM1gk8zEVaw0KEBQyWo8W8HqUdWJ
LVSzq6GLBFyj5SjmYZeNfCZxv9idLljh5uvA/WtPKTDexdMgfme07m8+n9Ijw9yyZ9hvqaeHa5jo
wc0YAULvaaAAFC4yl3p9iyDvOcHU7sQMV65oGzK1pKrH35hESfLjK/aGb7SkC4qnNuuAexshMyKF
mXV5/5K4A2a60/tVcYD9Y4kHGjn0+lE61SFpIgNNoIlKqnFM2ClNWf7ombRLw6zO6gsBgiLUjSmP
8UTsdFfW6E/DJGBOySqRK3My5se8tDeGiDlLx2LsupBgnbNHSh/JXOEENnBxsqF86yc/z6+56Y81
AffF/BMkjfUHoQaib204gcU/Dnzwu+ELI3ZLC8gmnnpw4ZvUK7GW+8J9p8np7qhMDODEKuNiUnjm
UIc2WBs7VfhWBROuKCCBRCAXyPHYVfRrmbox1FA6BhccWbxA7uwrwz43sWuuPUX87YE62rtXGMr7
ZXZJeyMQvgBdUvWBeALrJ9hImUPuZx72UMYmzP56QLeBFugm/DwyewhBDLbcalTX70VDRB3V0h8f
nOCy+h12G6kD3rJa0h3sOdUoMfMWaLTv+dvKJbs51xO5coj/8bZmPZMMszLm/IXh6MU/6IGj2qnr
3Ugc/Tq21FuxNouQ3kHI/Jr0PMEErCBNZWtyWqnzAqKMOrg07YE7wRKnL6TCW/cFgNZIH8zVPpfx
IDFg1TBorcbxDFcxaVnnqzj2vMGO4x61s70VhFkHhgiFlw54rQtvx45rjcqSZ79nhHAzaLKEORHr
vKY3Z2JBMRXCJGUXKjn2f91i9cEz5JlzK304N1xJmb2y++a9TuPgkArLafaxbSU+QS7hvpVTF7z2
Q96/WW2Q/J2AKpjfAjjDinr3rT/EDkdS5rnQzxzaE5AkyUQgIRfNyIs8Ae/T8qt0QY1wavRx8mYM
s/EfItH8COLMjRia8OHbgu2D/HWN4Mm9RFzW/zZmgFjEs8B7A4fNGlKRj8N8LwCj31TQ8x8PNMFh
cdXVZRy6qnFttlAb9p8GL6nbsLQohm5dq5gvRoa9yAqppd+mpE1+BSSwrD0Z96R89pVJoSQKaGWF
aMc81cyJc0RM+vgNPKUhzrPrDxPnngIwN1wrUVegvnMGUnA+8OrMIQhudF2UYti1YTSo9JDKLiUR
3IJpVWY2aZ0krhUO7HZcbIUBDcCNjW28PN57IXHAaHqmFBR80QQp3rGkRx22uNcnWXow/gECPRYb
6+XMldQrzzHO5+/EbPWHb2r/RqPBmJEw/JktbBtIaBBbY//NqmUzqsvSoAnVhKh4Vz2lGuePtWBD
6f8YuSGgQohnwTIDMxhRuQxMwmNgbhcEMh7rEM59AjFubTSXifXceosxjxWUDN2IL8hQFXO+wvda
aMPk86YnbQX6rptePtlpXb56sAyjuzHl7NPakZ5YTVayD6xdZamOc1+kgjq0oV4moPab9JgOSnwk
Llt1J0x62b11nF4onRd2Yu0CNmQkV2kFPXdDD3IEMWOA6reYFjxGrZv+FonVvAu3BXCTafOnyIrg
TAym+denZn/NUt+9qCKOi4MdaAaSAsoRyHVjmf4p527FtjpLrBncMbwnGWFuPXVJlATcDTkSX2Zh
tvaVzHPXHB3NfzGJLchGQVJR0qonP22gIdue8+3q3jhRsu/GDzppgYnszoUUiHtL6/hv7fPyv5du
idaLK7HUwR/hdm52K8YhQ2GywXsxJMArhaBd5Ey8Xyze/buK+WBrEwAeO2q9pPrGtYM0Nf14rghT
loEwZMhULQwHL5w0T56XkYkdZxWwcz7r+NFSNBvCYbZyUOJL4jh3wi7GQCSVI/95YjKDf8ecUZaJ
HH980rweXmy5zHfmgz31zN5Q8V9VxUiqYxB7EB9SlVJAW//sANSSVKpoMu866i/Gw7UBXlRHK2Y4
BLT73AbqxXADMMhGJgDnbTTPHLteZ4Ez8PMiCUB6yEjUpFLlyC1hg3E6GtA7lJhge/H7PUeQTplv
EGoo9aeBI5g4W9Er6mHIUekUH9GawUXbzrI6vy4jp1ez4elDhBFBDhlpTj5ioHKKdnm9tDt8dTrg
SCmTfHeZRIMITnQku7pBJ/sUXiDQGbXhlRW0V4Hl9OlFEyiPHkZEgVJSx1zyy5mZ1AymA9iIya3p
OAOA52YpRM5aSE8d0/osy7YH2zLrJDZvXCN7onsFbU1MdKd2czoSFEeIyvnuYqDG04zFt0IbOnHe
nfjhdbV3LK2KpkbcTgaDeL44OZ7MO/AhnEqgwQI+8V7X2rH6Cyq3PMSjUAen4cr9V4r1QzIw0HGS
gY0zqVVa/kyZY2dc7q1lp5k6lzt2vPk0jkOD0JoMzK/9XkYarMei5vrxlBpS1XfbNoZm3xINi7eW
rtziZHST6VG/ditxy+OcwCRrfBRP2Ow5Tnz+wWI6o2f+dYnkFweabDw2M672F2+MoeimedHcwVbz
Ko9yNd1qHAMz2LR93HhvBYVL95X2QlnEG8JPRki0jRihgmRF4C8YP3ECYTGkgUlMHsUoJsuhDPtW
cPR+tziDlC9LVqWvHootdzd04x+GOjja+W7cvlhdm9U7thX8S8X3+j/qjgvMZPq7IRcyxCK8TGvK
N4KrxwRJvS69S1rH/A0o97AFWV3wAXV2RquesNdS2KfJ4jTeh2fJ+QiawKUtWzFSiJjnbAaZQfit
8ubUOSo37h13ICIcliOme83zFEcUS6FcdlMnY4/US+C8paAASUSlQVWcU7zzbUAweVC7sczs9kaa
Ni3/qxLSs9+u5+mBEUNC71sv6vpxm6emET0nBgUhnHWXEwJ92Nr2vmqQHtLYxPDH7E9KQJhkhLqC
/ET4SN3syQVqg9cgfgUsxEVUklg+ZuSHp5F3MBbEi5JbDuL9zbCiPPob1OhWsMp4KIPV/Vb8iXpH
vlZtz3JBaVrNzelYQv7QAgF8nw22sihhmlKG2FE05+J+XEJaCGwPS3wocC+9u8irP0M+AE+xyFvF
xorEBpqRPoKwQM/BvwFs+YbelZBfwwflEOJTyacJ5XCJqilByHw4Zz6RoRMPtMV7MOfdxMBRjKjj
zKzwEQtm+5x7sTjVVkUWkUYOjEnlv3eoVNzUVSmnP8jnxFi5ec6kFpAbVY4MySTWpP86Af+FW8tN
0SiCaeje8iKp3G2JGvQ18yzGDjW8pOQENk9vHYfr52LRBt+spPmEo+MeG2UNy7URmmtpCu5174Fd
iN9dy5wQMxYr9/5wx3Apr2Fv2a9F0vifCxMRcby37QWIx8TTH+yHtHK4WG6UvVV1HUf3gY7+nskM
gOldvrwOFvS9daNZx8O7OxVWEgZ6hp3KZFlT9S+8djICz2VZ1Z92E/P1pAWT/Mcjxv/q5lEiuBQL
U7TskLvPliECkzJCozWKWrEQmChd92XmfmCeeqYxvmt/8NNPAkYQzCbR5ixI+5Hz0HVk0xNqcq5E
yeh+2QzVn+kh06nlvCritx5el//COCm3Lb45wa9ZT/oQOBYl5UmVl9ZaI/eIpMUnB9j5iPxLi9J3
vD5krBlUImD/HhIYsYH5Voq5/aQokU6vuV+Mc7uptc3/c1VIER052v70eNlrct9j9QpGDeSkQVGs
q8pWhgs3ZgovMXfB7dIHTvo3Ajh5nWaWGs9WFtR4dXnvqYM9LBxAofKpQ5IOGaZM28B3sTm0UqPF
9WLHd/LcbTV2/hPz0By5aYDg7OZ16f+H5axeBtfWEDYYKut0yI/fMK9VIMf2Pwu+j/E+UhI3tguN
r63iIe2eLGm18L9qaWj2GByd/JGcT4tTq+FF2OxhyCtitm6PDgVlvQMyV5KNCrpc3f3AH2nDcdMy
xD/0J0Gx24C0oB4Fmek6tKSkjwgWE0I29eIRe1UYRfzsGNDdzHRi6yE0lq7xH3HWUinlDBNtsTgB
f4DuAluV0pkzQn5/Ut3UaNbkj32ezOwpQCesI671u2gR/s+CpcRUM9+C9xjsBjmLHO4yfQqD4UxO
hXax7ZZyDHbciWznd1BR4N3CTsYlhvtjzhyGyebjNUEwAC5EExC5AIvs1ekNZioaXFC4jx425WiX
oQDTNeApSe4BwLjInNjJyqiVZk8VBWU33o8OJW0NwNTZOrhxb2TkzXyfcTpZHfL/OTuvHceVrEu/
yo++HmKCQT+Yfy7kk0pTlVn+hqhTht57Pv18zB5gUpQgIbs9+phQBHfs2GbttcRo/8wgnIXWKpBl
tqMp7THAihSsO/R59jltqoqGR9SOPsjKmbaT7BZE3y4gQGXCt4VUBUo9P/nR4sGGJzt2ZHxUozZs
6p0YC0v5WkC7ZX0vWgdexsbn3XFh3QKdV6r8b4p4lE8/wXCQEBgTPD/JoRXxtNI1YFx/hDAjzg3H
4kBIDC/bdADO39gQsfCJvxUQYE9fmRYwfZh0ojRoX3JUA1/o3Q4+Egq2/xeC7Tb+WJa2Dr03SIV9
onCGRMUWeCfEPA3nB3pPKhoEWjj+HBv0jYPEp8vKWKi2skcfDLYlfFIIGhQzb5LvRw9F6+d/Es92
KACoBv/JuIG5M+2OWtPc/h5d4N1G9bUKB+8PLTw7/9nzUCAaCa6b8EjxqupTBjUDzPHUAJ89o6Q0
EEMQxPsh7elnrAQFQ3EEdgz2oUmOZk2B0zFaYKkP5iD6QzKJ4lgFvdd8AuwzaM8zSUC1b2QDZcGm
aMsRNZHWw4/oARPzL8gVpcELLSbJmiJm5lRTUKvZI1Zh/kGZiEQ0spuA1lLU7krHtp5KvYvvpBWX
21KNxD8WY33M0oPMB46Grk15b04SnSrKYgC0Jq7kjjkFIQBRhdNezTOSoJa7YQ+aQnlH9yipUHCC
UEMY08dKAWa10VOj/5b56eDsY4QrR7ibPAfNBC2iGrGGkj1DihDnAT0DLP6eHKZvGU0wgKJqNkUj
YxC87Wt6UuZMfkmEseqkYRefaNDZ053PAGhM0jPaUK7hF8tDYHQVraOxeKAdmVWM5BiZ9qsNzOKz
rbSqDnHP2BsTwBuFv7DJxu6DmVXtPSAe64BijsLsTiwBXGQ9VASjYzlzyT+D4tXJuumr1hQhJFZi
6L8K5qENKkyMh4ouxYRDzlU/ECz5iBJmzgsNJs44VexIwZE5BuOd6HIZzOSmkZq/+E6RIriHiwMq
2ebE1x7cKC4IVKqLPgzZyZZwawKH4eiFto5B4Wb7vKUL6oNB1uFHB194SM3BiLn3XWV8B12ZRw3V
hqikLjBNACe1g864AStEowjsjyBgw4epTpMcYgO7Uz50k90jaFY6pngaSrURLr6MIUKysOpHhfbN
h1gohffFKlrFmCknZHUXeFLuSgYxXCR2x0ddH+nJKqH5MJJa1d86kx7smkqc/E2VJQ8/o8YwfS4V
i6iNXNBa5zbH+hF1xPBzTRdnDQ62MH7Te5gKF+1M55i26Oqs4Tx16ENFCBExSoyywRHK/fgD7wKj
SaQEmrINrdKhex2lzDXu6tSaGGHpQ67o4JZQ5kECrFP5RfkOTVSUpFUTcQeoUJ0+WqsJ0YME6NIx
QXmIG2Fa0cbnfhLqpkZrvUQ9meWmbqee7F4blQ+FPSrMGadzQft+Ak7u7/uISR1klByj+6FCuxh/
Gush9qGgEzVlCaN3GJNh0Ipqsg/X1LBTOrQ2xVpDziBVVq1e0IcpbbRAILMvpDd2zwwD+FP51xJV
2zG22BUjY5SMRTUDdcsc3Fo2broyyBrxAl9uhP63p9Darz+FGlR5Xxo774YHgDpK4f92CLYjb0f/
jAsG5nsALr+3W/DGKKyljPQ+kutNyHDolnD8BCILiCAO6Ikw+mCMZJ+P1PTtadPmMv8RVmre7SNd
KWkgqaWmt/uIh6xlXG9gQChbWykQTu1AuygIvgedjsc6jGiHjsVOzcDHGc3ff/3X//w///vX8L/8
P/mHPBmRMvov6K8+AAJp6v/+l6r+679w6/P/fff7v/9FGgJLpWHB6ELU5hhUuPjjv34+h2i88Wf/
Dy3204bpq+KnZzZluSHz6feJSNSvpiSfYNqPOW0G5xHlroUzkr1UNp37IaavFQJPuv5rrNMfIy2K
3GhFOMx0ms7cQT39MXTvRrPn3f8eq8A9NqpeON9UZlqarezSMd0jpMI4cBkHhBTvXJmhfMOQwtJM
DdZ+TT9dWer0gJRA6b8SK8b7Kh2RZTEBx1mW6d8zHPlL9SC4ur6m6pxuV4NwTrNVnZo5HHAW4u6n
iwKbopRkgfdGAKSvH2ytNSGObHQjXdGPpfW06rk2uOaiNtQPhmTuFCJ8w0l4nTWLslBBN3WD6msu
DiZl2ogiVtUSFCCwOeMTFeSu4yEqupdebT3b9VMSm/vrm1h8Mk04GpTCtuHoUgdp5dine5Ac0GT4
nXgeLbUDnlQMP2DP67a1FFB1aQQ130Yp/bvrq85/1zdWq6lSqAisUMXEUAxVn636jdXmUx0Hhmfm
L1A9ImJRZHZ638VMFjJGPDVrysEW/WUUZ+8CG3WOG2ZqXFhd0y0da5X8l5Cnq7dgZau6FvmLl/fN
c5xqxotfzzBd+BFvLDVb/HKjmm1IDWCe6ej6bEJvNlpLTaEhoOcvdUNmmQH8WDNMVO3a2Bl2lSXs
z9cPdvk5ValjkOANbQO7lGLxOQ0Ie8qB8YdnVCeZWwicuc1CHQNiuTA7UPCnb2QSHl9f9fxAWdWg
gK+rkiDcEKe7pMbBRmm+PecxIfpqUsx/gpoKNl0zZfp1fa3zE9UxUypjtqHCe7r0MdhmKSixeZBG
ZsGDWqgEq1oEeQkzaeFckmKk7vqKF85U13TVsqWq0221FuaiMwluUr+e1YHmmX4o7H6O80gOfECS
ITYydrQlk1Adt9fXVS8cKwvbJp8SZ+po8w97YzyGAoJUOon3DATLLRStSnaVBiGvT8EFne0anvqw
n6qfqal+1WehnnVcN4gNeNBWVLhck+mHnqTOzKAw0HQZPFz/gRc+hUnGSRnapOooxOL3lUHh9zXs
Fc+jjjTJKkhN6nIMTOvHrEb4MUzy8uv1FZceF/O2JI4KQ+M48CGnJxKQLk92oOjPkssNMpABgoaq
AABpEwpnDRqpg24qtO+ZP2l2IQq56+s/4MInwWGq/A7KW6qpLSw97lTmRFrfejbbQd4lek0pqUg8
0Lhde2Op5dOOk9RnTBCOFkQbfBna6Wb9aPBaOy3MZxjtnE3BYO0O/D1JIf38fRYVx4LQb8UArLZR
VQ+ajTwHHVBN6eH6ns+dteGojsGPEexcGItnrkHNBSD/YDwrvSMhvB1s9a5Ikm+M0xPq53CxdokY
NwzJhv/ByugAqapt86ZzDKcn4Ex95RiFrj+D+aAFqhiDtRkoQO3sKTbu6Uo9Velg/AlLuzhe3/P5
dzZ4mngWVZVwAqTF6cq8TjbzArX6LCOiWDXq8wHCp2DaaGHd/XN9rfNrZFqWQKROl9x22mynayE2
jeZGbXvPAijjTtTOnMwFxh54dLPOxBDtr6+nzvfy5FGywFVqFr6FaWQBjdTpgiloi84WKR0+X1GL
I8KGkXaAozj9G9BW1HZm04u7FIUb+KNGH4U7azK1uxE9u+lDDdvkPzk4ew1UVh64sIpnkAGFFePm
RRFEj05gOE/Xf/DigEwTKDu3wDIF/6mpzsIAu3ps4YpVs6OcsukAVVh1yJVU3dCHS579QNy6eefr
aUKafBEYex2KtYv1BGgjlNDjksakgzht1jOzDn+oB8U/vQqIxe3d9Q2++q03X4QdAlUStgWRl829
dxaetAMqkYNdKo+0kJvPjq6ke17BbG0GYrgLtUn7pvR6jATcABKkSJt4P9G03ghSl60h5XDjPV+6
nn//HotgAXuE0tBZXDw1gUqllTApAZXJ0gA5z0r73UeFF/z1Crpvd1UwzPQ+Ion2GVgZ+IUhRX3R
0SayXQ2h0883DmiR5rz+INBHtqbhCGmoLO4jXToVpGTDJ/HTpFvDBQ0+QUeiCeM0IvGEciT4YWqy
8Bgh0jhqO6NVxN+kkGGw6VKdJuP1X3TBRlTLcRzDFtKezeX0DjlC6Yn3hwYcgJnsnEgdX6CVGveU
HLQ/QqVWdH29hROeD4CXQHVME5CzFHJhk3GL8k1LheNYQhadrotKKJSzYZK1aHcDxz/YZWUOjxVF
7U8Ia3bVDROVs1NYmCghLO89568Sfi1C9rpNEIupg/oYDMl416BOByeoGL44YfVInK/DoBU8zZK1
v9O5TUPmq/EilVTKTTRTD6gkwStOS2dYWcCf4ANW7b9+R2Dim320iiNBysZ44qeapwBqCWneg5b9
ef0Qlx/NJlvmg8EDqZPwUFU9/Wi1Do0hCXtyV/DTEboxDXhrrPCJh89aqygVPF9fb/GKmLZt6o7B
VLSQ9MGdV0f8JoALZBVY0IArd7btdIL5TurOAy3G0mfMbZWkI8/2Dbtc+HaWJBHlsdbYpypUc3Fz
TcYSKPPbjas3ojhYFLtR+xihKmr0em0a5bCFZjG/YRyLsIxFbcsgBVBNacwkjgvjRChvTEF6IkVg
WzZNw5TBNOPJTOiUHEpRVOMOri9FuRtqtWjo1QNpWEctTZ8bm9fOf4gjYBuRPKWGTbyw+MCZANVT
Me7lIuoj+ntabEHznIIkT3m4zbb+preqyURvS61vo/nw86RQrDXD+MnqQqO+b+i1ii8UdQ1qIxAI
i/B7r81COeB4Idt8jMD3xc8lZBzeRtBSc37VOpybWxW0Po4naCvxXMDXGpC8lqDk4LKAvx5EdBMQ
mxVjiEZ02BequKthBULTJ9UH2qVjlCtz+hmK0O3btO2QbgwB1q8ZkVL8T1oPJ/PnCFh98oGgGibC
oR+GVq6QjoCR+7rNnt0R0nLH0DRYasjkpDkf8RublSD1UEIAnWTWGX3R2OvNFY1FiHDkVPymnGLf
+Gizcbx1LNg+vTQhVf5l8+Vmx/NmwbhmahsVstQV/dB8hCa3eEEO1b+xytmT9u9lyKgll4KXdrGv
AuKWCKh56gLTQMGZeuFdpWtotOidhtBzIe+UFHpFpL8DJp5QKkmKtF5bwRjfCC2XnpwfQiJpgIxR
Kbw4+uKtH2INqkuEAVzf0fvPepmEuwxFajdDg6+DW35mfwzzwiXRLW8cwoXrISlImRQJLDKK5VGr
cPLlRaiiFsJQ4drMsvAphcFo289WODDOcQfSx0IiEunhhELMh+umdeFLk8lo2BWxvK69PjFvvnSQ
1nIaUzCUfqYCdgUJmv5WwjR8vwVL4GyCZxL0rjAXsULX562FBjlfemIoEVLTwXzQbG80dn7U+18B
8cP7f31nFy4NX9SCIZGYCcqYhXFFdTAUQRoEbq0jhqN39ZG5QcD0LZgyQ6KEcX25S8YM87IqwH7z
L8z59M5UIh4bGmGB25sJz+gQV/g3D+cxDPEOggcEUpICdo0xKu59j8bAaDfqk6jKX9d/yFlUgDFT
GKfaZJlz8XcZlnT6AG6g8lMX8lSJqvpgDbbLiM4Qf9ORKZ1WJWpV2o+hBq+3JneS4cbMqROvJttQ
/N+xNYjiyWslRKuQtFSTqaxoahjaplIdX2qrnFgycqNw6ovHCTBS91SqFkP+joDeqF6nXutohzzT
K7A3gGmh5by+wbMXnMdUo8BO6EkorOmLfB9+SKSjJeUXG5z6n5kndt90HcSuQIaQ/bu+mHrJjCwO
1AA9TDllmXiAZ8jskEcCvrxEy3YBjEK/mO6EIDu2R/OAU7NIRpHenHYSxEA5a3J1nwqEeJJ7/tLs
RQKD8daWXYcPaGWrxQ75XvkrIoZVb5jghZ9KTka13eKGmRT/FhY45oJx3jp0YcGcNCDaqNTqvlV/
NiZp5w8N1bm/10/ngt80ORWOhRRQk0ubH8xIUmVXYrcfnW6DopABGNYK3Qg3tis0Wd/Xmo/CYeFH
n6+vfGYESIFrMKjitnmg6Lec7rVOVPSYyhA7NBGYZYBH+imYzzY8pgC8bxTVLjhJAnyD5IvhPo2i
6ulimsEcgFqUCOhp9nDXMFq5Vsf4P3iE8FM0jSxdmiRWi2i+R9uhC5l1dusppoYJthnYqFAV5Duh
U4JDoUVraAQC5yXp9vppXvqOhGbCFPjLuU59usEJSI7T6HnkoiOUULiT+b6BbXgT2Cyf1syrMhml
r3059fvrK5/HxnQbZj+NwfI+qIvLDHxd61snjt3G1nPrKVCo/mzRQwlepC/p5w6INKJqkQ/e+013
jqXm954sn5Gd0y1Xha6NleJFboGyyzbuC2U1AmS/H4bI/DOgPocIhp8zzkKVtbjx5p8Z71wjpy4v
6BFSStPmz/Hm0QU17od2O0nXZH5unfNnfZykBwtgJNIb6dXZ+ZLh0IhU6QCySa7o6VIGcI6M+pB0
UXKWDN8h52SBNl/5Zj1sR1j36PaK9L2OiEOdV+UVAtpP3Hq6aJWA1B+FZrkJtB1H0iwIrJADWmVT
E+4b2h43zvP87eVJINExbcpnwuRpOF1QWimyOXFq8OQxNcBQJLrhUfS3NFEgQLhkXGVhyu6LDN72
gCEPhhzlLh+gq3mnNc9Pk2pRe6A1gFktjEo3o1j3fE9366Z09nUDqBNGimyjV5a2AqQrPmWMpt3Y
/dnlnRcl35vvD0s6i9MOPdgwB+FpblJHZgBut53AyfTE6yuH0N2F2xAiastIrUMFavW9kR2r06Uk
0pCEP/ji06PXhVrh3SMDsiV68F8rC90AiD/y/BE4Vgw9hl8zZvD+Y6brY+Ij6d9Rnztdc1JQb0z9
jmAOwTBmUcpo6ym582Sjc7L3Z5Y3sLBpdMOqL9xaZ44kaXLpUuXrLlZVaW30fqO7o0g1ARFVXcPp
5HsUY9UACO31Pc6mcpKCzecKEyRXiMec5+d0tTSx2khRMt3VCzxDE1jZmn69uguD8acGj6F7fblL
myMPIFwk8OBBX1huyxBbCO+TBlfEmK4bGSKRJ4CyZBAT3Eg5LtnrXFvVJOEykfIiMC/Vsp90Witu
0iIQIbTWOSgQde8yK9PuGtDun5tQVTeUL+FEvL7LZfuOUtkcmuOdyLlIOJfdiwrWA6hjA8fV4FxP
bYDNU5GvIcUZqlXJRIm3dUIQaFtUNgSyusj26ghE+M7obCHA1kzo+T2G9Vf8tRH0mDDsjWI3ZdBN
fAZY4ckbSIBLRmBBoYB3o8aKGz81Aq/xPL8KmQOebPCHHbhPSDKs9JBFpDRjECs3zucs0OF4ZtAE
Bkfa5FiLHGYCf1+Uow+veNo0v5FyrPbMoqaP17/CJVuzTaHaJghFLGFh2npjD6UQle42edm8oK2U
HpsGYqewnvQbvvF8KaoXqqZZcwhPgLPYEKIEhgIhhUWA2om1FzRy25Y6NM9hp91whLPZnl7YuVAi
GDi2VfMc7hL7Rl0xCGiB2rdBWvkwIFsybL6ADe92FE/tLSB6bzNqBaMxAj6W64d6/tCzvEVHHMQR
gORXy38TU2jwLEE3kTnuGNjTfVLoD3EBxy0lNg8RehCHMoA84Pqa5zeZNQEVWdgokbG9CBvhYUQK
cJypKijVPYtpgMHM6jWkGa3s0chRWK77jtnrXPl1feFzO51jJyxnbkPOEKPTe1HbfVGWAIFcM0pN
/aHQa7jRYUou4y/XF7pkP3M2PydVlBGWKIpOMbpy1PAXAdQQLqrdxX1oBp8rwdFeX+mS+XCM+ly1
5QMu88w4aEQ4St92i6BSAK+ZDUKUYRUd1b6HLS7Oyu5jnFjp974V0R+Dt/Hj9R9w6UznIIICjSlJ
AhYvALlroSjpaLqQRk1PHsyAaBiR77/fx5CvER7a3BS6NUucURdZumJBl+AaQRR1kJo2pb2PKS++
28uwDu8nSDyKznj+UxuhfDvZU2GhaQnC9IelT9mRKaKKHE78vn5yF64Bwa5tSjB/8z9mI3pz9Sw9
0IFOO4Y7FKOy9YSa7qhxD+uuK9HVBnZGjI3gskGr9MY3u7QyoR8ux7Q0Pt78x9+sTJ9nRobjc5gW
T7/DlhRtnKxhwIP3FLbayEr3MPq1G+Bkt5pPF24GtUnaXzQkgV0sb0YedoySBq3lBk7GBJZCd2ts
knjT9na4v36+568g4ZbDfCfORlBQWbwXQaR0ryOXLmPDtLG8MewPqU5RhToxNCsKIoHXF7zgS9mW
TYOId5d/Lo9VgY+qKCLci+pDo9wZd63hQGsSaogn9nm1sWD8uL7kpT1aOBkVU8WKDO30S5I39CWU
bJrrdNBr+2Bnj4CDPNhQcx16mdi54W4ufT4QDpQpTXJQgDOn60GGPYlRKzUXDFK1Y16RudBpQouk
t9/vq+nKkuxqVKTOyxphMw5lITrNnXLD+ap2QbexjSG/cdsv3QRYPgyKQrgUa9ljk7UK/x/EK25R
QpxcOqnyBRmAbON3Obh2o5b1GhLGH6HlvROtiWOhDqFZtg3ETwfkt4jRYK6P0eYjUFeB/GYrJmDN
L3XufJUq8Gp9YCSimtOyd5uLJByEKXNOEjRzduZvL37eWEHRxdRAKVjtGz/2N7qTe59a+Eg2JWOZ
4Y3I8IJ9SogQqdw7fEgQR6cLQkzA7HZPktk1tY60ddjdyUx6d2gS0Wo36s/X93eGvphPFY5XEko4
gMH4Le6DiKrRCJ1Wc+HzadaGH8FuA8pwE/Y9EwkDscGqCzW4NjrdIlXoqod8nu/p6f3C6hDU/Y0D
v/A8SwoMNIl4vLiei688oLE45mavuajZ1nTNbWTdV2BSmE41kYQ8VL1T7GpGGA4lGKxn24yS3fUj
uXBjyTlnJAqUOUDp5i/05pPr3mR7YVtJVHB6bx/STXeHsqq3QZn7NzZ7wf9pKphVWo42wBe5eDph
DtTgJm2lG6W2ODJfAhlq25pf8mgK/4xWND40WiduePkLJwxeHAAAGcHsdRdOt3EMq7MGQ3czAYcv
ZOJOOyEJAX3LKikRk111sAk++g2MN2to2a2jpfdBe2Pn871ZBPG8p+B4DPph3OXFZ4Z1MoKvjwRo
RGjxe1j33sepC+T0/tsEbsag3Dq36eGXOf2WedJDvpermqt6Fn2XFirTvKglQ/kM42kZnd73246D
9wWpwtfEVZ2uhzhxj24s3a9KUdPfg6KbLtLxymPO1MGNt/OCmc6Nfjln94SSSzgoxH2+UumJ7goq
t2t4Xgc0Kxuok30ZQFt+fV8XvBLBBxCcOQUBNz9/zjd3womjqdMKXs0UjPonpyOrWzH6h8CShnwD
Cq+O7d1Y8sL+ME5yLC4hb9rSTBmGiXjObOkytiXuq9woKPbVEPeZMJte392FG0Ep06A6/e/Ww8JK
6hA9Ny/yUHhSZ4yOAelGv/IRBN8wNMd0t9YN3xWtN3c9dAakmKPxfP0HXPADjMfZNNu4DYAvF054
DBMrC72CqcqgnxQm47UZ+gbfDYwbclChJgK5E6+ZybLLGzfkQkkXb8t0E1BrkiIy2tNPy/hyWZd5
kBAGGdbIhKAHx5wwEV6akM1Gt0uxoeYLg/ixl2q07mxUvO0psP/ojWVur5/DBa9AK5UUF3wzhv06
dPLGzOJBEWTVIj5OSqz+wTIAeyWR8f5g/u0qy0pqBwlRCzF+fDRE5G2kM+gofkAI3dhp/sUynOcp
LCq3DbNbCO5Ln5mHxeIm0eFiAuT0qPUMIKfDvPqxZxpMP44VDA6fHN9QX2haJj+aQcAAaKmJNdwI
2i7cpbn5Q7mERB6arcU7EzWKNOGkjI6wP1QHO6vlPopU5Cr88Nb7/dpIWnh2236NdG2LyaBlANP0
/DENkYujVSU6OiqgWhHsCdMUaYu2aJviDuG+1tv5KEQi6TtkALwPZcms8YRqNMNEN57zc9cFbpLu
z1yzl7jJxXPuqxUUZnD4HLVCRTFWqtUYrgUx30fMq3y0+mn4dt2Kz097xmvjLJnRmEHsC3fCQJRv
CCVCjTYY0n2WiHBbGmm9saR+K1Y5tyjNcCjPzCNYIKidxYdFnbVBYIiJtsgs65+BGmaQeHJFIfPJ
GsbNA5luxOhAmPjuLc5AQl5w8DwMzSycRmcWbYSErOcOcNFVvKRV+tCGQZavizimZX99tfnvdmpS
VGpoB2O7KjO1y9U0xlVRHAFdC6et/ZjAgrb1ihaZGPS9Ic4d27ZZy2KGqVPu9n5dX/zcfmjnzWMI
7NeiurDwzTkzHVaP9KRrhCkVvqQdV5VRdIzXm84q8cPyRghx7gPn7IZOPyVGXoOzoUYthbkOPR63
8UqKqEYi9z0olhue9txGeVpNCsNzHMjc0uJW9JaEvRf5cnckqP6Q1/b0qDA+7iZN5txKaS6txbMm
KNtQ6iayP3V7VmglBXin0YVeaAZ2pDBQQ/zNiHJ8qzh7YSkSpxkyz2UC67WIvyJE7JseKnF3bK3w
JzJbyYcsUpKNMk3RDaO8vBREenQCwZ0u/RxiHIWA56qDmjMfPkAmkh1krmdbGMVv4Z8vmCATEjPk
hCB2bnqeHqBdd8j0OWnvdhB97e0K4uw07MF85HADTn3T3tja6xDE6YUzaJvP8CaLpj2Ej6cLMkQs
gt70OhcpwRSdTdsI78Zg8F5yvTS+ozwh9lVuQ9NXpZROTJ93bFOksj/IBJ0ZXHmBCi16u9dv4rmz
M3A4ZC6AkajBLSthaYUsnIwQu4LmAEINOfpbq/ViN4BGBg6OYQ8tqH53fc0LR0/3iqoKuDbc+TKg
b1O9zxI4OV0N7t5vCojmL0MZQJoJEcROrdGpu77eBauaQwMABAx4mbidxck7A6w6adi6NRTRbgYV
8h01/ulgWbW6/w+WYhQG4AK5Nl2606VCtR26IFEbF4quhHTb9+40xdd3AYnZjfbapV3hZvS5jDLX
Fhf2hPh2C+dV1LhDF9YfbEV19gS86icKHfaNA7xgJBaFaAon5ESWsWx6hvBrFKK0GleUA2TzSuUc
egsxVSuI+oeqHKGpmvL3p9QU3PhaxNCgXMg4T4/Sd+rKtlJRuXk/ATfZwHTiAUVLUGxMUaYO4FlG
+2wI9rTuocHKHS3xfsPJUtQ3Wr4XzJXYi3dZBZRIZWIRD7RtgsJxlYMBh9t3/NigdBDcZVUJDx1J
jgL9aat7yfrdhmRrOKYZ1MS6y+fZqkcKDZNeu5aWDvsRxa1dCP/LQVfgTLq+1KX9zUdMGuoQXTrz
H3+TICDINcRIRhGdz1w7nnB+Z1PobcHdjbAXKN3u+nLngYdB14vXkaYUHfQlmla2HWljYFSuw82H
iJ/h9hGpjEOR5R+RFgoP9azSBbNPfeNuXtwnYQAJMEWEM+AFPIXZqKDL6w61EX6C1CP51puGv4F4
YWZULKrt9Y0u1gPi+VrtYm5gDjzO4sgJkdVhKDvtWMIx+D1TouKXRb76PMrsJ7yjxY18ZBHjsJzG
kCoAZYNuO5XxhZfL4tpEX16fjoahd8dhGJL7qbVuld7PN6WBXITqYR4iJrtdOLi8LRgQjgs0ykYj
BiI7ihD9B6P5kKJ1vjWBD737FFmQSiphDgU2QBen1hmN8Bs4k+yOej+NZHKFiuANCiB7gAv+Lqty
8xbOYuHt5oPkywGUobYFp93S8QxjNuVoqA9HK6DTv4aReljBfRkiZ50245OAYW/TjU58414s/Pm8
7DxqD/KKb0jVYuHvFPgjpc/087E2pg6CLLhnae7+bSbnFjrnwkomO6Ryx33XKVWfHmmD+cdZgmqo
4VGCgoHSkRtDT6IYMpegunHrXuutb+KeeV/8m7klkMF8wOVwqCjawWwSvzl6keJtWjnBS6rAjqV+
azWrqVaSAeNmZfdj8L1r9C5fNU6rOzTHpQeRlEYL6JOfpGV3QO6rKzd6a8SAp6Xy1UKOKt+mjdGi
htwwPmaqsI0Vq6pS9XsL4hpzhZwD6p3wOLX/6Jkp4jWlkPwjjWhkhoQ+jrCmMQqa7j0LTt4b9/H8
lImmbN5mgkvKv9YibBZCHQyVqO4I412zR6nZXnXIzTwStPc3YsvzS0l3ihk+6ijEziTmpx+0qjvV
GLNxOOZW9xeR8fje6339NciJVgYKoL+ue7bzrdFLmAdfXvN/XNvpep4out4Menp7idT/ouFUbLtG
lsNutJA7u7G5+W92aj8sRluMF4qRMIzpdDFr1LwQdlH9aIC42cADSPTGtT8a0G6ChezGaMd0dcWE
gkymvYbS1o3k8fx04WigkfOa/YC1nU/jzfuYhvCKjLAlHHXfhhq7bfUC7iQ5/bbNynjSUVrwbmz5
0vky2EaqQP3BJm04XdGBFjmBXMc8emWLlihDCXc+rWko1sPphtc5d3bMDQEzoOLAOD4IitOlfKOD
91SFxVTzYoQM6N0eWn2I1mVB+iEYSvhhK/ABXLef5cA4ATJJOOdJ818T0B7MR/7mSGHG9Xwb/vsj
SEcUucveQnijA28zbStNmYp7Ku/Wt762pU/sU6jqroiUTCD+1iDnEo56AUfylNvaI8yR1q4QREWr
xOksuUN7xUa4DToz/8ZRLe1g/tEEooyNG0C9GZ89/dEyJRJEvKc6hhn05B/habbhNS5T+58iCIri
Qw+/bnLDEs7XBINK7P0KkLBIXk7XnOzB6DpzLI8hioT/AG1HKU1BqODBiaK23jleN/64/m0urahJ
difwJjPS8HRFa0CdYESm4Fih7/Eg60kcQI1UCLCKlkaadiuNWYSDM20AJSh8FpAFsKJL5A7fs5M5
5GZHqDVHiLcQF242vq2lHrIBTCRBNiK9z+ZUKOsebs2v794tMSjRIN2yuRa/uNsIiYmk7NXyqFh+
D0l/o0CQ6bTI7jzA4yi2EcyD3vvS33nHjMFTOiaqkXPz5/SEZ8aR1LMMRrrGJP8y9NX4TDfE/BGG
0hOr0Fbq5+ubXLoT3kiLGjjQKPrpFBcXhlujV+8VUhmPVanVhyRxpl3l+P4G6dppf32pc+thGIKM
BU8CHRL5xOnekCmVNTnbcGQmVduWup6v81k23s/8XxN6XjdGHy/tjBCG1YAuAiNaPHy5VoPYg63/
mNF8RFWqULJZoU9vfhhF+N7GJ5Q0c7gBpwKWwkFqC2PpnDFESg9ZrVkuFXxk+rUXVbGBdb24j7tW
vzG48/psv335WA+wAgEOsBqeoGWV1CZc6BW/L/e52gcZLF6akz42re00qzZLIMVNZFjsh4LJXrgz
Mg0lxaFGPGvoG/NvlTX9F2abIXQ1kiKLIQ1L7QGmSNl/tNXY/loqFU1bjz70i6gdJVtnqTJU6CEN
wl6jVJBsoXRVVDS6lHbrZxo6PFFXZcF69GlzrAMLQb3rxrN86V/3C1xihvVoYGwXzo7ojjH6rqz2
PTzYj34dBYdWiHKnqTrCxzaTEANUUwcVjvG95XjjDV97ujwJ/tyqI1Y14ZmjvSEWT2GmJkj0IGW/
GwczPngyle6o9NFWq/q8gRtEKSiLh9ke/YXiux+LW8CtRdfw3z8ADC6dezjEGIZYWLNllI4fUzff
aRSqdpkc7XWkTuI5AHW5gZliehikbTw1Mu3uKrX2tyVyC5sIfvMb7/OpT/73D2Ee4hW0DQLZWsQf
SDW2ijPZAuIW71WVKKWb54NlaFHAdL1CLT+UreXvFF/oNxzI/Lf+/zaP1+AF4N2BaIBwlrL24gwm
CFEgjA3kPmYy/FPsTd79zEF541Of+o3XVaisCB45aiznHjEJ80m0+qTtbdrCR2aH1Wd1lNXGibxw
d92oTz3i/1uKSdYZ6EvPzFkYtedkWm6hj7oPrVY+IdjFO1apw3fPH5DRmLxbsdXZ1iguk3PMk1MW
w8PL8RJb6Rpkj211H2adtbdFyPhSmSjwGctbBvva5jv5WDReZ6iNBRiEDsEyeES+3TSZ2ZTg7Jvm
w9Qi/KIqtr0yR0/diyb6HadBcUeqPHxmFHVCMyiwH4Qdxp9MWFghji7qPXYYuIGW2xsITE13NGGg
kVYUPoZBqjxP8JFswx5gDahlc9/5dupGr+O+vT1sM7Mtb/SxF2V6vte8Jw1ngCOa8+OFF1CNGqkc
vZV76JLTFx7qaG1P1nTQYiTrqghdVqFn3UF2lQLjMaLwSWZWO1UqqCxrY7dFdKV6VwLy7580UyvN
dAakA8tjRsFDBbGkyr2txcYTWJiPiGGNhyqjyZ7n09/rBru8/PMBECrwvr1CxvTF5c/hcwVYpWl7
BtacT7FDSRkbYDRY1GJfTDpUy32vf48Q5t2+e2UGW4gF6Q1QQl9mzHFAqOaPQAILrqYbQP6KaGTg
rSyrGF8EYnfHoJ7+L2dnths3lqzrJyLAebhljkwpZVmW7bJvCFfZ5jzPfPr9LXnjbCczkYROA1XV
jUI7kmuMFfEPqudLKGi9NzKFXWoiSLlw3kGyuUxbNMOvnSiYgmMKhnCrtF2/12JIlYWOIaVj18Uu
TTMUFDptDSZzdTwAmXf4XAFsMnhfLEa7L9FTtibumxmvDbcsrAJBWi08JzapGmVSaWWMF/Ho4Qkk
q0hhaPdw+i3ipSPGS3pQjsdOK+223A/4PctUJ1rwk0BQxpnGc2ZTbbk/wNdhhaAjqT5Lh3xmCYip
rQici1krx8zXJPi4cKeQsfmpV8O4jzDXWUmdFlc5X0k4aiF8KgKSFA4v53NKkNTTAfkcIYbV28ax
hPt8ryHwF4XfDclpj8mIGSkjLbsZs72S4S+20Ft4qvf2H+kY/stleBO6TofEsHpMuc9PXWKhrBKh
o1uV8Ycoa+VdGiXfYHtp+/ujLLLrv85jEZfHPCUSU0DNgeddxg1yOXKaQFeOaeVHX22Iuhs9GYLn
smrVw6yR3YGYzFbG+mZQqqS0ogTxYnk6qRG9CdvJ1OMIHXovZbikIcAyH/UmRCuDN922apU1zveN
CQZ3wnbhqQp3fwnUC6YQK9ZMV4/h3AQHiKK+GytKddBiDBdNXlgbx++aIz53xpZOgPr7/kBfL2dq
7KiGER3CoaouLomB7rsazZZxBI4z7tLOwEHUGuKDjaeQO8vh+9ibVPQoB4MrgNVG0wTdgMXETpGq
JUOVmMfYHu2NiQ/HUzhkFb7qFS3AldbTrY+zHVYQ5UsgN8viTINniTT3nXlMWMNHFDbqJ3UwsJsa
9OFLxsZZSfneRuty2XLyCakn8M3cKct3VVXMI5LCkXWcywn4e6zNOLEP2Se18EV5WNEOdWjmBzXV
4dphmnSYuAPdmOfroc8wrIx9tX9pYnRueCMUz6jTZs+tNSlHCkfhBmpUFm1qmZQI6wUc1u4vhUW+
JaaGRxqvM/4J1HGJ4qTOioGyHyOmoQzZs4HO+UZTgEhUNcKq90NdHysc2wJPDvKWpv2ywzP3SBY2
Vm8eMWKJj46aYrgUIis+4ONwiNJM2iDZau8jDBz+Pz4S/UKuKB6MQjTg8mAxG27I0C6sI1h245/Z
4QegEldZ2Oopyuv9r7yx/PS/Yy32Vkn/HAGY1sIoSUG8xcJyZLI682TqvbKp9d463o+3QOuzueid
/6ENk3RoVC0uPy6ay870WxvNecTpX3DAe8YcJNmqTdi+ohca/qyc+EHtSsPr085BuxLNeRKVYNsm
0prs+NVqgqQAxo28ndsSZT4xOH8VRq0ejQ65lOwjpr1ImtW9cUJW8hxiufvp/mdfRyLJFc18sB9Q
BJegCDMm45TIbknPnRr7tVnaDaWlelGimivrdjmjQjqOnc1BjV41t/Liozr8ZIsqdxRPNavsIW/D
H5Jd/ozSMXtRMnlN5Xj5YaJjRworEDYUToEtXQ4hlIvKCrB/9KoCm526ceJHXCbIN/psjdu1vPoI
xSOBK09QVmkYLo7lvp5qUP8sjEhuMFqcWlOsiXmTtb6yCyftX3QUrZUHyo3BZBQBIogqtOC0XH6e
IaTdcr0xPHzPcH1qCmULzRsjbbOOcPOi4HZ/nSwPHfGNaAaQtnHjQbVaJIwN7h1xzqvEC+ym2nYK
rhny2GAUi7+7+V8vARDEFtOZN2nds1XvBxd/+N83w5/gxEbIlitgWU6U/dzq+tEwvCqr5G9aWcrb
zq8hKt0Pc2seqTrw6ADixn8WRw42IUaHEZLhwZ2T9uY0fdakMd3BQAw8PM6CcxVY1cqtd2seaYEI
moZYqUuGpwkYoWyTyPRizQ4ewPP1H2MTVxaGp9io2SD/e/8bb2wLntL/L96yDqHnpWomVJK8Yiw+
y/XQP04YoP7qI8vOV5bMrVA8MwgmTjCWzWKJKvJYYWqJ1yROIF7aFtmTxUWF93Jjr5xit0bRobfM
64T3Kj2ly1CxPOS+DRrAs/0+iTF7QU2witKEvAGsh9sjSbeS7t76OO56cFcUqqjpLK7CLGh0LZVD
0wOfWx84aKRzp/qGlyi28u5QCISIFgwcCp73SybTNGmdEaP46SE3+TNNtelJjmEzlX45rgzj9UfR
HhB5BT05oQC3+KiuH+ymsDrLo5EQfsBpQgM9jgxlaAKNub8Or/caoag/iVv3DdN+OWNJFxeTHwgH
J7U7makQsLCHdqMPNvICVicftdBcU/u9XiW0eBBpgpklIB1LCsTUzfBE7dn32qBWcdEMopNcK9VO
Vhv9UGKStLK3r48tB0wzGCceJxTGlm2JzO9HrJGD4MRdam6nvA6eLT3RVspCCz0QygW0+2kjkTrT
SKVks7h+NCVIjUkfA8ibTnaw0rTBIy3tXyJpmtwhzvqnsqJ7YMV++FJhgbQhRR3CDYAybEz5m9s0
vXrsAbTRxlR7a2Wm35SSLk9vfh8JMrhSIDVXmH29H1OjThXJi018+hqwAj9h5PSPdTd8SQup8aTU
xHy8pb+staWF+3XuHAwjb4Qtsnrqke885mOiH9FM1zxlTp6rca4eOVwC8I62tqFNWf9jQCDdwGvk
4E57bSdJZrAzjdj8mcSDeS6x/dyh+D6cJX2wvHzMxmNfNs7WqBE/GeJVXdAbW4m+Paq1oqLEthUv
178yuMLMGhL1TvJqfxhPaYhpyxTnxqnllbgywLdDCboATQG6YIurGWfBRjeKSfJw47Kf1LbGeRRY
zyno83ol1NWuNQUAgn4lHA50HpauLumM0R42jtHJ6ptwG8WS6jlhI7tW2EgePpv1Tsf2bCUzv/o+
goJPou9GQMH+uBzKTqLBrmpjfPK1pjlEndEcNDvqDzmW1Ss79lYoSp62ANSLdGcRypKmTA1NBNWk
toAbMJrjeVBx3BqbLF/B7V4dRnzV36EWt2OX9riWjnZ8SvAqdOtQyXdTqOF5KVv/BgG9zPvn7UID
klNCxEPKDF4jyF1KUpej6EwZ/I8K/b++K4xNLhXYoyZhucMVDtaFlQePgwHgw8gtaz9JWndMHWne
TnXR7tVYyT84+Ha+TkFfHnssc48FTtnvTWn5hYgw8rYUvlNMwuUv9K28VGItTU4c/9mHuDO+jqoS
fMPMrNw7elqsqP8v2FR/RkQoWvMmoSBJJfQyHpj7YJh04gVZn+/jfK6fYjz3dk2Om5rqFJWEzxLC
yjOpW+6OehM/mJDzVpbcrZ8BHR28FnQfoH9LwJ9qVzL2n3JywqQt2BWSHGKvVY6z/jSrSQQPJq2d
H2bTRy0Vn2z+D/siGiyOMYxrMr43Vj/XFXI4BtVvjuzFktSiQDXi0k5OnQz0cA5kfNTzKtsb7O6V
3HBZuGM1wvgnjUC0l9fnEnBRt0UfFzAjT2WSqk9o71su+gbxLlSs4Tz6lblBX6l6DjEqePADqFf3
d8ONzSfsobg0eV4LUM3l1I++Qi8XK/JTrvTj3m7k8FTEcrMrEez6ZNDUXIl3c5IpEHElIHEP6WGx
+8Zh9ucy69NTb44aCxzfvUGd28odHBO/3gF3i83cpWGwmdNO3RQj0ntsyjVG6q1hRyFa9DhIga40
Bv2ydnoIGenJQlD30wgebB9AZDvpafeFfzN81SQn3ZgTyk5mC1di5fq4tcAEIZbET5D/l8yodq6C
yS/n9KR3qU/RCOvbxizxSp0xK37vDLOEeflTKQVQSx3lcobLvorLfkT9G0+9yS0Ga6A8jMPSGGev
KpzFYuXTrspH8P4F3hqIIskYcg+L06tQZAC0itOcxsKyNzI+9vsGvdBdM2M3j1ed5c6ZFnty56S7
XtO6Q6NV9kfaj8ZXq9fXerJXC47Ug3okS45Nxk22HGoMGM10ksbxmFgpInAVaJFjSlN9w1Ir3UCe
s6eIcfCmste/0eavDlG0pnC13GWUQkWdEm4sw4H2jXo5B5CYjGIompkmkzMCD8cx0LCK8AEx1vFh
tKq18vgyO6E0zuVBhYDLg2fZMlFAW4JkKzeUk4Pl/FYHCL/V1LrDEwIV9tbGOzgJcnPl/F4URoCo
UJVgoBE/f6sDLT5Sr/y2AAMvYUteaKd8tMJnqZWRvjU62rJtb+B1b08n9NDXCvQ3IyMbAFCcXjXv
mcvhHceA8tA0SI9KYsinInDsA6TNxuuLPn+o1RKTdVkJedhApry/uRYPG74ZzqYQYgAezwm6LHbH
FVImPd2ccwNEapv0ir+Ph/qdPUoRhU0FJJDnKM/EpfuD0VhN6+Rzdh4hbh1DucUaqB3Dc93I8wYr
Vcm7/1WL0+ktHvUK9CNpFso8qi7HMwPvMwTGlJ1TG79S06iDYz22KLPM6lq790YoaLfURCC9gslb
YoyqDO2ZLLWzM69c5qksfMtysyFxPKdCsun+dy3PAvFhF9EWSxSs9Cw1GTRiGiGatUFwS0hcmSlt
/OITibz2zA1dvZZ67ZxRUdZcxDWUlfxzcRb8+Q0cxzz/kPgDp3c5uEOW6EkaWtm5qPUs2GZJNm2w
9tE+1Zr+gC9Rtkq0FF/117PzT0SBmuCaF+WMxXROLZ9sTYyxEczTQ2JMZ6g/zu+8k6pTB6UR+BtZ
bhk7X1vH8uVNYFDpqIch58ehcb8yB4uz6c+v4YnOexCtca6Iy+/vhNIqKhT5OZkNic5vnZqbvmpQ
2TUxbh7bmNnIgDmrg5VtJB9ba1eZ/OoMuhgH81CPtwUyiF5Q2uaXrgirB6sdMY3ykVPdrfxU8chZ
DhxOdKIGymagGHT5U9tBoW0uyfm57+EUJ22suLEemBv08eXHSCJTacHHfa/sRv/cFLG2C+ze7leO
mFvjJZ6YUMREyWvpfJCKbNlGF/2MYtUMImIweprnZnkwqj5xfWQXXEtN3tlPfpslbitoN4APeSot
VqkvZVZvZ8xSkGjWExjWf/JRLQC5TPOuB1S6KfTwV1FhrznX/byyT28dCn8HF1vor5LB4FejHQRN
fi5p5D21hZJt62Q2T5Fafrs/xbc2I+kXpoeIklBQX9wcdin5YVFO+Xmq/Pw72ORkh4PSQA2IixpX
lnlNaO/6qkJCAaQdPS1FgGsWn1abcdlR+MnPdVSVH/BdD7Z4wXSHYWqfHcmPdkzI+Noz0ytn+q1l
BNYFlqHM44oOzeWYytowNXLs5GdJiqNDJFdYzw0J0veZFT7IVhLgYgQq5P7w3gwKFhlnZ3DWCFBd
Bq2ThB4IVsvnEBnrT7FplY9aADXUqjNj7+tB/TEqzexwP+gSNvq2dnlf8IgU4vfcm5dRi1T2g2Qs
WT5hquMkaspHbq5p11Rx89Ioxm+I7uaT3UhfK7TOzlHn1BSRTe19uhnkYELOTZBkRWIkenCXv8PH
78VuzSo/Z6mj7PXJ7H5ipk5nekij76Nj+I+ISgwr8/w2kYtDS5SkgHISHBHJxUQDSrCTaaLMr9ZT
cELiRvpUdcbcbO14/KxNstxugkqef2DNbewBHoUHK3ImpqQoPN8vyj3N3vCRiVur89xYDDg+Uv7l
ouclskzES5PGamdm4ZleDk5ZnT1tLaNGV7f2tc2k2P5hmtL3ORIwB+KSIR1lu4EUuWp++jiUI7cY
R+emD1FQ94FUu3JXIKFOMpA99UMX/UuCY67MwtW3EvbNS4PUkM2+tGAoA10yYjSNzmmrKL9TRD08
4CrJKc2HfyJxqGnjtJaLLmICQ0DdieoJi43WCgTxy+VWjk2iDRjOfyi1PooOtW8PduqCqi2MYkM7
z2qfZb/tEPhT28l8X8mK4KK2i4oWuCdIu0sBnHjGbCtNrO5DUc3FA++4L1S4IDJhSOZmcTKuXIqL
cxsoJI9LmkDgPgQtbOkS25W9aRS60b7w16HuoEoORtJuq9RUj2AXteeVI2WRCRAPLD5ITMHJIdNf
2jXWhaXnjjboL/KoQntVecJk8SzvzEybyRSncTfIdbYNTKffB+gqBk5arFyKi5vjf38C64rnvLir
FvsaIIGmt1qkvzTaHO8QFu3x06plMJGTs41H9dUYbHMzUnre3v948Qf/daBcBV6kAloTaG0YlPqL
HSfFthns9mOsqvbr/SjL1ftnhOHIsFtQV1nWIA0MhjLDbPSXKs3TxLWM/lXiubmfsCc/FlXqPIDd
fOfD6s+nIYxOmQK9LKC2l1umdpokkINZf5nbYthje2puzRZYcwo8y+0GY63Yd2sOOf74f9NzExZ6
l/Fmy4xxujX0l8CfjV2umNXGzlClrRQpOKVdab8aTRDuR6Wf3tc6FV/Kxc8hSBpJoXe5epLGnpQk
io2X0AzyndFV0Ult4HFj7eCslPiu96YQi4K0IrRMyDgW168ZpBUQsMF4UZXhKYTB7WqOBBwk7RPw
UdZYrbF9bywd2j0UT3mrgnNdohXAoJfKnHXGSzfFgZdnnfO7TjRedppcbHx9cjamOq01gG5MJaKI
NvxHdIAEHORyKmPsDeJE7cwXu82AkTpx6zljB+OoaPXz7MOiSIriRZfHVW3xZZtTzCU1epJHUUoS
GLvL0P6AKWGHg+JLOcGBTc2Kxq2ehyhVqPZ+8uVhWyRBtDOsqNvKNX5KifzGmZI/ZVNpH/w2Nndh
XsrHJqjXIOuXc8G6fjN1FkQ38bbjSXL525Q4CUOqNOZPQZFwHihzpuoDtot15Wx9TQPq22Oa0n/J
Okzd1ZWVJ/7w/zup3oITFmo0iCcIJkvgWjho1FW72Po5lla0T6LaPzGQ4TYxrTUOtHMj1JuLA0Vz
KvfLCpsek6vY2mj/nACoHVJLqfeDmk5Hx+zQX4A82T44iSx/tvskceN6SN9131IMJbgQKULcFFQJ
3KjLcTZSZewobMe/ihGqyNGx20B+bqqwN78mVagMPtZdfbEmjrSo7YqwlBXxA6Jey32PTNRlWDWq
8qlFH/0X2rgS3DgnNJMdcuRm5VlpXfbNFuiQ3H3S4BzazwBA5fhparKwcXXVB+yOioS/a33ezisJ
1+Whwy9Cv5NWLMkHz1VqK4vkh1wLsJ4Zyb/AR0Ks0ZNE2cc+6ulbo8mqf2wMe9d4+MvVBiAYv16B
DhGI6yuYJPblftFjzfybQkezC6Zx+Iz74egqWRb+fM/lSLFchBIZCJPOPbVMJ8MW3RILWaHf0PQi
7TF2OlBuEJvs9FVRY+t56kPHd9lrlrFy+S/HlU0FfB56BKU5lDiWYgNUtRFLdMYYz4Le6h4iO9cO
UzNQGossUzqiO5A379zFgmikiW0MB1nA2RdT2fu5KmVOWARsIxrsUtAamzJIA7iPRXC4P7CXpzgD
iyKNOL6pctDvY1NdrmeJM8yS2qoO3NgwfXwOMzr6aTG4U6lEH4bZ0j9ImMO56Ixlx/uhr5YP4FpR
kBPOF5SOl6HruadCiCtS4M66PT3hSuPvMl4rH9SK9t87YwlgPtZspB3cx5S5Lz+ziaQOOEuOpFvc
+fF3swpL0wUn1j1mc+M0K8n51ZdhAEedFEoUemb8fZFVJUpMuXxOMPEYeaVb4IswVm/i1HHcgYtq
JdrVFPLuoauDbhJHk0YOcPlt8qwHc6CmZujSl87CrZrlhlcboa/T+EiNRKB4oSM4xlSctUm3/7k/
tIuaMkuIgf2j3kCZkGauSJ//LlZRsk21XkPSmvaHKmM0p8XTthwyOz0VoxOn27oI4mmnyLX9M7Rt
P3OT1pH/adumXbMtvdqt3AQ8c+GrUa0ESbn4LWGt9bPlDFbodpYWHTo1bR/aouyZcSs/yPm8Jsdw
Nfi0FSljAWqCscXxsNg/at8FIxVJWAr50DYvtFC7Parbkqunqe+FmOB+DExt2CKCO6/sn2WmgbUR
gkvwewRAj8LoYk0XzmjhzdwTGjn77Bu2ty9VFWifi1ymbWypk5eEUbpyXrxJAf2VYqicS8i2QpOV
qYsC2FtcgL0fcQcVmsxqI3FvPsnCcHxbj9mUb/jf+qtmhmNxHNNR/Wa2WfQRpc0u/2FiG/TYoOY5
uEaRTJ8NGWU6d7RIyB6jONf/Aa1nnBVUd57rLoS4HgXGIB1QzLTG7xyGw2MrwzXetORu9bOlBsma
rfmiaiYsVTgERbuH76NVvNR/jNEAhRZV9iej1n3cIeMk3eArP1ubaWj10G3qruCWi+wny8/mETXj
LPg3qaXk+6gkzcp1fnmEiB9Ddki6KswQ0BZZppHhlGpqA0MWUfyKEmkY9POT0yfVdJAbBfL5/T18
uYr/N9rb3QqqVAi/XW7hPqxj4C+VfFKAyLdunET9sG3nRvs85U7z6ph+xCk9xsm27pJy5WV2uY7f
goPxoXFKO4h3mbVYx6xuZTKsUD4Bw642VhOX35Whjn4VuVS5mCZ0GBy3sf3j/iffGGB2LGxAkTcx
44uNG8cV9+8gzadA8ZujHrf2hzxTKRLyXlvZM7dCgcWjEkvxhBK0GP2/Dki7MaqQe3A8DUWifc+t
cfJ8EBZuLMtrNRIxVv+3O/+MJfUgEhbx9mAyL0MFCFi23UyTOZiHco/nkbFHAcM4plhzHqcuwLWr
kTCoi8vRNasy3717UGmyERb6A/D55eFgI7yRBZJSntAzLQ7goi13SNTG7exoral3Y1Cx9sOqBJUW
jt9la6qRJU0u8Us8lThV7xRnSj/RWCxcM63XCPs3FigFJw54mkEs0iUsq0abvUCzjK+CNo/3NoI4
Jwyps+YQjP30NSvZyA8126V4vj+cl7fZ22y+ic6BKgNTcAWDw7w2miDnFietGiO8BQNrslC+hW+0
bbVi/q90eFetYOFuxYRsJfjugDtZtZcrqNVSFOnGMT9lzlBmh7mSnWxf8aSwHjOzy3laY8mwctjd
GmAAYMIRie+FrnoZE9F+ACE2NhFzkimuXxk/ogE7QruzrKNqlj9zCT269w8tlVPOejJsCl+Lvpcy
Tro6OH52qiutOZtzU+5bKpsUyKvsMEjNGkJjOawiRQNoDrGUPBtE3eKQU7qA9G20dQ+OBYm9NmsT
qv9zEQbdU9zKaYeaC4tcXllBy/NAhCUNEp5WAlq3bDnIRZGHVPU0L+/1pj+WU60lm0yrzXEDIdna
5oEib7XMsLch3JYdEgrDypFwda2y+CnH8y5DHpIjYfkwrclJnDkLVC+X4xZNrmrMh9fawFxw78xR
JT+P+jybe19yfH9fjqokP+hpmQTnocQAA8IB7boVwO0iZRUtCVqQ/CZU3AQe4Oo5GZgBDrPl5KVl
ZbhFgITXmCCuAji9xOcslE4UtRRkHhofgf0kOJQKql4refv1khAOvyiuk73B8VuCXBVueClq+94b
eO/uLOqgG63Kx5Nltf/JlNdWXpXLO158M6k671gefCB1Fis+pP1m9Znae6E5jPVzkjlpErghMGdz
37BMYssdGyvR0k3TRtGEH1FaVyvLcXlo8xuECAnJMvkjpI/F9RTTh5I4antvzlX1tzlP6Ze0DtOn
ugHpen+Di0z/75uQUOChRCOIngWF38VLYFbSQW4GA508DswNLJlmZ3adur8f5cYcgh4VOGphEU1v
7/LkcjIjxyZr6L2+L6dzndaFa4xWcrTRTHLtyF/DFt6YRBqqAskiasuUXRbxYjWVcmXuPI3ZG177
pEAst8u0acw2fpaZKVoogervfCWbWzdIW11eqbstz2oAymRLpDIOXQr62otlZJaJlZla0Hgssnig
tKfnU7q3/Qmn96SyIDfkEg1l3820aIZ6f3+837ogl9NKsQAxMZ4eQjJtmUt1OZJ+eT3OXh1j5esc
+xrV7cRF2w/jrgrGg/1gY8wjf871wYnxukDSwhnQH5B7+1unx5HyNMwUtQ80yiLpm9TFUbmnXegg
PiPXZXpoKgX3jk0wQuL5L/TrOH1WqKimpluAZtW/2w6CWS9Q4u15E0bhuGZWdT3DdEa4JgBlCOmG
ZQqlR06EGW+AMU1UveZhNyFBB4mlkVKsznvgfJ2ltghgRe+jKIkzESFDjiJbUEiFxPbl0ko0rYpG
dHo8WcbmNYYstwnNKftyfwJvfB5RkBFEGkKsHvHv/8qFa6rBhap3vicFvopIWdM5zWbU+wFJ/86g
OG+bODfvrDFRUTPTsuDTe+ODhRXgK2rDFPauTkGryEejkBxvRkpt03NS1W7XYwgzh4n/w8qbYJsE
kLo39QjseeVMuj4tUDbkOQMsg8oQ6eTlx49pWDrzMDve2Cv5dpCN7DGu7Oy5V0ZlU9lEvf+xN+IB
ugCbKVRWqLWJf//XYDuFhK1lPFpek1TgWwqN6ogL1iM5NaXEA6AJqpXs8cbNisAUCQdEcsAXV5ea
afok4FVueQEEIUAGcxPOBc8PtJpq16p8rYrdKixwGcHpLopInieaNPWghNk5aZw0f2eeR5ORZU2X
nEVNDr3kC9fwzSQctBgCNVUppY6vPtJFO7+Xk3NWStFKtnNjxKnoUWcUWGBS2sUmGvLYavNWghsN
utwNW1zbi2Ayd0qgoLQnY/1xf4av8zvR/uKwoM7Itb70FRx1xtLPkuDUFTTh3Rlym+9SrlN+mIWf
P1a9YU7betL7z7CWpd4FYYWDxv3fcH0jcBsQH4QgsitXB0dm4vIEHwvzxFEpjl2TzW4ShenWSCmS
5EEhH1OOu/dpKTOdQp0PTDD/FM/NxfWe4UBDkWCAUOmMzjajRn9wCivfZ5FR7O9/33XSQijxPBHv
E6rIizlFrrZhewElMsNIUvdoEgfFzpALKd71aYNUwrvDAdYWD3iobMJk5XLTKiWQ05QOAGLNECKL
OJDcPDOTbzOH8eF+qFu7FYUeykvUu1ixy0Zq6WtDHSud40UGJAUtSbGtN4PZxcOpdQHA6pt4DFIs
yWDyJXKmuUnnhO//Xm4cntU8EIRH7eJ7/RTNwLJ3HK/tumI/DMZHe5rjRx97uPefBYKEC8+Ldxge
CotIUeoYs5GCrO4Zj4Od5TLS4Frv15u8T+tNGmRI490f4eu1Q+OBS/UNekDDcJEfRtCMs2yQFK8c
FfUsj7qxhf9aHbOgb1dg1TcmUzTHKDPRghabcbFOVZRslGBOFQ8RPeoEVdXIv9AmVf4x+8QEGjRM
zkmf2hGNoKmTz7MuxV/D0dJXjqTrIxBSjwCUQi4Sz5vFS7cs5lZre6fyRlRLcFFoffwtk+RsF3Ut
KLtri/iNv3OZEhKPlIWHFOICvLIvN0zRNloIxaH0HGhcSKaZ6N4UJ6ugfv06t/rMB2t+VvwYLLvV
D62jV9LLKFll9WgMclL99iucC05mNEnmyzCluW64dZNpP6y4M4MK7VQtRDXL76LMG9Wp7PaOMuTK
xojq0qdWqqqtsleHPpN0V0BM5m8hPn7y59Cxhqk8KHXVhHtDT3q8tPE5V7/Jsa78p6TzYG3tWoqs
XTrEQfJs5wXI98iv8zWQz/UBLcAvFMl4/4t+7eLRgNwk/DKdnx81pX9wxvllHlr03uQw2zcTXrvy
6I8rqcf1wiefFE1pSp4CmbKIKUl6w72XFF7YtdkWIEJP98UwXRlP+N39PXb9eRBeyKqol/HQAzp1
Of95PGV5SA/KG6tJ/aJDThVCPHYzbnxL7cZD2Y/4B881x+lK5OtkFr8t6LQ0gdnaKKVdRs6cIKtx
aOo8U+kJF6iBjDMcAr2bhFpIAp4qskjsejD6M0fcysF547sF/oU9zyVI8EX0QNKqmltr9Iw+0zYZ
631HIWHc9RR2znlqzx/zcHgfwkS8Ethkou2EJiNuTUs7ow4bY/ywrM6z1DGsIAD7fnCU1SI8xHrz
/qvQeQOLUYxEcoYO/+X4RkGZK5PS9J5cycbObIZmR37juHOsrZWprgaTSxC2GJIQkASFptplKAuF
i2kswtYr8UE9okEvtCC64WkMZOWUx1CDcydZ83u92iQEpdYKkgUsKKnMonNr8azUhyJqvNYPgC9R
DTOeQDk4pUu1Ofh8f5uI5XBxTGLSQkIOWUIW/f6ljHs0xfFcT/3oIRHs7EbaW0/ZUDpukKT+bpqt
ZItIok/RNU+2o1bpK5fv9fUk3l1Cg0lU7OmaLq6nJMKyMDTjyis0GK2VZDkHPR9SSNZzHX4AdZpu
JtpOOr/ASOttFvWV6qbxu42nyc0FhJQUgIIYZKhF5pg4NE5HW6m9bNZinPg646ikZtC56aTHr/fH
/OouFLEcLLI0E6wQD7/LVdUZqm9ORVt7xqThMosY9xC7eTsnxp4TxdjrYeUrKyfvrZgwqwQih3yV
jtplzECHt1WbfuVVjVGGxzJTwvGzWYMP2sAjmV8sK+nf2/cRY4rajs5JJGyc9EWa41vpKCWdUVHX
64pfZm+aG3MOzM8TquQrGdV1PZlY5BYsZFIrEu/FmJYx7htG1tWexAzHHc3ZMkf3Lq3bhoqt5KPy
Rz7gZDu7LJ3P5OmlsQuTSG1epNhv/dhttAolg3dPNHklPCkUC0SRdfGjnATNkjxzMi+2kuYrdqH9
d573IXqxRt0fKEsFayChG9NMDZt3Jm1bum1Ltagynw1LKrTM67DCaWhOj0q0Dce2nr/7eqJ/0Vp4
dSsp5kKXkdOfeHD2qKmyf6h2igPtr4KCnAxaZFAl82ZM1zJ4zGycqNwYs6JP4D5ElUwNUzQbT5pW
BvNH08zjYV8Zcm08TRVCCpvWmIbiP0XNoTyUhtIGiLKpdFuksDMpgqC5Kzvdbggdpwg2QEUGww3B
V4SvMtZZ9bGazbI9vHvuhJYyOQQqHDRoFyWpUHgG5EjI4JhbRMdcMtRjItXjTi2Nz6UdxivNB3G+
XJ7DvDzAywomOr3nZZ2tzLJCKaO48WTae6dkbJuH3EIT9f5HvXF8FmFw5MIDgSuNm3pZaq9Dx5CC
uRq8PJd7y+OBm4+QvUEJ7yvbosftS/hsm9tR6gbptTKwejsF5GqNa2lpnnxL5riKn7PaGPwvVGec
8EOsq6UybQ30y9WdKnWB49YJiTLs/WosSzfV+9b0EKPgTLdjRKVfiqlKtR3eUn57wAE7ko5O3lJw
y9GSqPcmiAP1GJWoOG6TCoySm8zpZH2UK1+W3MnHleJ7WzSd7w7TnMf/5pIih7vMV/XyKUQdNNql
uqENm6hpccBL7Woev6S6PkebSFX734qEr9LTnCtt95CiDquF7qSFsxK5WEDl0ql2KtjnrqIGFFBc
YB2G85RHkW9Tjpy0eAXkcH3V0/cgV2TShZfBEs+Bzxy/gUcA5HOrHo9NqSInlwUAdDbY2Te/7s/+
VWKKgAuIA3JhMC0sg0ViEQ59MDn0rL3RTK0q3HZ2plfPdk3eg1nBGCW/WojbnbK1c0lGTn0sjOHl
/k+48cECcA9lGwzftZqdNNQpVsFTRWlhzL9q2J1/rfNWPbcYN7+3FkT2z51jCAI8WtLLG8/JM2sy
o7z2Wgllm68zZubDNwmN5fH3WMed/vH+l12nigyt4KHSJeev5XkxdOhJgAMwvXRQmnNW29/wJ5C9
VKm7c9xlqYuzp7Fy8t6IKerGvOo5dwGOL5InjD5kM511BPTqCUMTtWtVwMeSnn3uAxRZ/CLpPoVO
Gfy8/6lXk8j1SlVR1KF4afC5l+c9aY1J39gyMZnM9bMVOOopoll9ikZMIO6HurrP3kIhwWLgbUIq
vFiydRz6/0Pddy1XbqvpvorL14MeEsynZu+qYVh5KafWDUvJBANIEASY3ug8x3mx81Ftb7cku7X7
bqbscnVbWosJ/PGHL3QOmd1Nx0j7YHcBFKQ6CD6dUa6sLVhGnymC/+UBEfRNkNPQi39vYWot2oO+
RdyNa8+PKR2a48AXTWN/fubUyK9/fHkf01+wcxDwAbPFMwQSYNkWvts6JZ9mjq6lvWkMUp6b2jG+
2hrJRFKUtQu/g7qGuD0tBpVuKfGUGRrpqPwY4sY0+fGpfCgEoP4EJNIi/QJNcGzlb8/E8NMOyp0e
3Qx9xZoXMrGp8xLu+0OhDmJ0CpDzdFYZJ3MBjEvktjDkXBWlxYfbH5/Ix9UFRPeC6V5GXYsf0dsT
CXSH+WXuTZsBkt1hZjFjTZ2uXveA0mx/+lAoHzFXM7GcDdAg3x6KUuKbtRDTZkQjqUHXhlWWe0ll
5o63SNP84OrHx/sQgNEBw0QYYA9gjZE1vbvHBUbG02gQvXYLd0g67rLHSflzjNaPXDNbFJENwsLe
tkUe//jIHyekeIUgjgqkBZSVoHm/hJLvFlpVz75UylVr5nVNGPQtzKT62t4TKxUJbpGIqzaYN73p
KZgQm15SoGV36Doj37q6KULT7nUMXAKPx7FQocdFs61KyN2EftCyMO+1c+6IIdsaIMLFVSrpiW0W
3icB78PbuVwFgM2QwfJRrr2nNOVAq2Q2Z3qN++TuWdu2WxjxFDD9mcsV9/ln7PB3Lh9IbaFBhHYG
gAm4lI+hDsmAWw+iAKbLtplYTXXDMEG3UghFQABrbml2OTa1rXfSS8vsVMMFu0KmADTPAVR9w7gK
RuaTdVMEaLWFJM2k/Vll97qzvMnpcI4IH0Ddoswy4Ib+9tGSep4daD3IdcdzsjO7icLaksmwa/Mm
YgMBk5dTKzHmwTqOTYoik055rNrCjrgoirWpDT827ayOZ8aK87Fk9qpznDbu5qbcGvD7PNRVRxLT
LrLrQAm6CmTuRBWC41awzg2dPptXQIyQzcjr6ZOV+yEuLVeH7RtmRxggIl16e3WguOQglBC55plX
x0IX1cH3cytshKRxWmp1HH1HxIbS6oBZ2GcEmg/RaDk82k0gQy7z9/cbUCnN2iQj69a8mYA4bXN/
zWQ7R71rfVZHfYwOwJZiKACw/qv22LuKw6wCNYJuX0DE2AhkH5tl4aWrwZFjsbLmJm1OwC8urPs0
Y/X8MEu0/4xPbvaHhAJWSni7QDNZeHSAaL292blTDgbc13AKJXxtWdZ0UUXa7ujARABCJHjRiZp/
DrGOd2w5KGofIA2WgP+ehTGooZO+m5XbQFLVQ4IfMh48glwEdOThujfPTyWlIEtHdWnLzv+kMfLh
AXsAAy2ykWiBAT/znrE2DVJQaHOlGzK06lI7HuDdPfQu0GcqP7m7Hw+FTiJGeGjiQEIE2+3buwsJ
fsfN+RRsms6tNmgh0vO+tL1oNvIx+XG8/xAoscksMvwLIOdVaOHtobLJJIbhpcFmLPNsZXBomPo9
dffQe7iRJS1/drqDw6HXjBEakqOPBN5ybGyXMNi9V2imJgaRVlTl0PUiLEXUE95nILlXAsV3MQ8j
dAAKFqrk6+Vhkv/2+tDHNFLbgrSVDZQIBzi0aYcDz2Verpju/RbtQ+5lPEQ7LZNQrzREfWc2w2Cs
y7qAi6k/2IaKGQSGmjX0a1xjhTxaz18FitLfUFJOMLGbHUCWZ5SvRWK7pTutHSADIBgB15DyMA6l
4a7MUZQsDPI2beFIOY4TD/s5HclJEGTOGVQ0bL0poNJDozzNMfGwUwAbNl4hnDGeRZtC9EKlHkcJ
zs3Z+gzo8S6gQDsR8A6sAAAKUR2g3H97k3rHy1x0frKDUVnpWkp50yvHvbLS0Ys8W7vw6fMA55n6
z/pe78IIDrzI+GM4Dk2uANz1dwc2UcW+9pUPuZt1MTPMB7MgJGlLRbcms4cN0dpd/XjF/8UxYVuJ
GA0tF4CV3ptXMs1y4cAz+jBmvrvJcj2GtRY+rLjsKYJyZRkDffeZlMlrVvxmHYIeh+ABUhcQAMse
/PYWZz22d0c68x4NHBsk3t6f6R0ZVNVghmZO7LmB4txdCx0rO/aarrIj38FAMStrk+78wijSqG3d
rgsnONye2G1by1XKmecdM5H5N84saXbbFJxUCpEYWD74a1XM6kLC2dSeNbCjwFwgyFIpT6DcrYq4
n5TnXxmt6ddxazRKnFu+mM0bmBP2/AAvbL9ESyWdoHFTV4BQ87CeA42VmI2lzKCtLbvMyaCzDdDp
BTp7xOSR0boCCB1PBGMbg85Ty1hzVe47KHKqFfaR8rYX7WSFGJsP23JSkIDIsW2ejnrsn0vIc7wE
FFzUsAtY+nORbrEMB5l+ATNh5IZQ927LakACCmYYtO15YMoY7+zDNKX5iQ1yzmbKC+uTDPTDMsPh
kBQiGUCNj5L03eEkYHDpCETjXimn2Hdpb2M4m2a7FG2r1aydZ3j+2p+UKe+C+XKJQGPgVQLkHZiB
9/rNAeZB3Qihkr3Q8IB1IMp2p6iWe9fCvDaQnw4wl0X7ZlFDpADMWmQAIJFhS3wfXA2FhitSw5OW
OdOa9LI4zBCpXAPz/JkP7IdDYb9HoHAhj4jEAyiFt+/PXKZt3dh1emhRb18acpzC0mXqazWOn/E1
XiEj318W0Cx4alBiwVMDxPB9rV1ZUtZAG3T7tvOreoeBheI7hw7k3iKFLUIgPAGDB4c3gHyKM+iI
gLIHlVXuDdd+BW7ZKpdE5Bvlo5Od55WqEmvCS/mt5fGfT+P/yV6as29n1P3zv/D3J2hoyTxj6t1f
/3nMn2TTNb+p/1o+9q9fe/uhf572L1Jp+fLL8UF0v6x0/fyg8qZ+/5k3X4Ej/X4m8YN6ePOXpFa5
ms71CxbRS6cr9Xo4nPPym//uD395ef2Wq0m8/OPXp0bXavm2DKf16+8/2j7/49dXOup/fv/9v//w
5IHjc5cPea1+CR+kYv/v/1YvfPrw2ZeHTv3jV+LSLxisLGxkgN3wXi46vcPLHz9CVwWDEOSUi2jj
oiCMx6vYP341vS/YH5b3aaFefROc7xr9+48WQ/VlAgt4FwY37q9/nOWbJ/fnk/yl1vyswfl2//j1
HQgF2Ze7DGNQsYLggW7Ge8pvJ3XuoZNO48lgdtwXk4KSH8nxp2uA+tdGtthHei+wE71CZljBYy4n
iZRA+2sVRIrmV+nBl36wsqfgbigoqBkBWBvTorin1Y0yBFQseHMMKif0SDlGuYJBbw9deaQvsxdK
k/RrD0qqYV2MMpmske+NGZBseOq9br8/tWpPxUt9qeTLi8KCfL8K36zj/70rd3nEf79wQ+BWHt6s
9OX3vy3WgH4BJPE1zIFhtKj5/LFWff8L5OuWJjVWCEAN3y1V6n9BhoGcGpUnqkKs1V9/+X2pUvcL
yFjLP9gdFvAF/aml+k7/neB9QGmCBP5dCM7SOrVHhfGW45JhB6tDO86toETKSlq+YX4ud7Q1vGdY
Ogsf6YvllyAlue4U5hY31TW00sobYji3YDNCDyEPBOSEKwXZrZXXMR/NGdA4zzEH7asogHziUIUu
Mc/hxkIFcsMq+Dqagt0PVEI0hgBm4oXQ6QuMCOqbGMvYjfAv56FzhlCZEBA5cKgG77p+zC4y4ZmQ
Lasm9EVrot2oLAzlw+I6t73YQW6+c3qa3bQ+TaeNBZyRDrW7EOALikGTaYvpwpXOlJ8RWuc0AnKm
kiGRXiBgOQszhqhzJ+Us9ueljHLbr69ARCvQ5irnM7tuhh3oFvAOtIASNOCdC/oW5CiZOVb3vZtN
Owdj+AMdaL5xRz1EFTyDIlZ3EuKCuds8wnewXk2i7aNWzsO6NFlz7Bgf9xA7Z4mCjasAePs8g5TG
sfXAzgpNODqDJGbNGiKXIzq1Qw6D71LEAXFuJNzboeI8plEpBn8zORCqDSs3d79WOWk2ZZbZB2h6
t3uOAde58pxLUIjFBrmLjmzoua8Dd5IRYo0OM9s51q41PqX9Aren03Ril10PBQg1JVVJ7Cvhe/Xp
7LTDHA6L04LlEsBt/b69VZXh7NqqkGVoDsrbTgA+yVAIr96CiDleNbw3T/06o9cQFPNW3qwhhNCU
8znKH6cM3bLqEojE5SNCZtFdiFnQsDf7Ar7kXdB0MXox89oikOceSWVj/Rjtvi3UhpMsi0grjK2A
umDcoLBG/8Kwb6FCaMW9bdwCUNrvAcWz0dHvs9u013VszArpc9m3ViSRwEaZgr0IeM9sY+MGhGiF
+RHj7m3R5G4YDMzeeKALFViUKHvCdvR6dET6Ab40DideGRJnsDJUo34KRmSNiwn13NjPitU0D4ds
ElsCZE+CsaK5DqQNJopw7emYglext3RpV+GstezCcpK8i/N2MOgmQy5Uh1nB9dngkvQin51arJDo
pjjftDJtkBRa61RPYyaTjFVps1UVyvXQcQorj0U1wfaecfOYecN84znE80+aisOnQWeZeahAlbnK
A5fMcIL2h8RVoqaQ4QZY5kIGTuv14QROlVqRtjBVRGAFQ/DJFsDnsnTLkDOn2Q1iHFd1BifRGM1n
ck4zT8aAinlraCMsr93QGseJOOo2CwpxBOzCJ7jIRreRYw7+Gkh9tbZSV/CNmMs6MQe7OGLjhCsj
nJv2VQ+UVtwQPsOkGo8o9GtA3Fd8zvxwqCemkk4xcg2plvpY9VqqcFAGkriGIii1YIoztGiH0KqD
Yes6vbNF09v8zZuC9Bw8by7jSSh6paxODeEAd3czZiYE1oDMJGODmXMqT1uosmRhk5qZE7pM0HIN
FZbxSROv2rr+jCfXKVKdsUJNO10Vcx8W+WBkIM91ng5RPjanMzXJeeNSb4WWbVuGDkTA1sag0UV1
ueuEuhgID0VReSCJBcU4IA5n5r3yi0ZFbTDUu2ka5h06S7KC1O2IN7UYfPsMi2s60BY0CkhtzKKA
rpMER96QRRC32F3qsALhYwODCLa3GoueqarAmnNb6J1XmC+BW6t7epj60jAj5ZdFUguMfdYBDNVh
ojykdtgNZXXipKZ3MDA54FHFTXfbBZMd88xpEjS5nSykrebnGDyCzhkYimyRe8ggLGo/3/vABx64
T+Rtq0COxvsIzhIKp+mi6eg1TM3ySzfg41fhu+2j3w9ZE+Lew3MoHYeXn09UEGXw7w8zlPVLs+Si
3ftf+h+YTKM0BIAuQNX494nJ2QNBmH9i+QPpOv19Ov3np7+lKV7wBYUtqMgYvUGeFeDAP9IU/ARH
Qo8ZUCv0SwFV+VdGbVlf0LZe5M0QTfGRBQL0e5pi0S/oxi2+pxjZAPKLVt1PZNRIbN4Up3+kKUh3
3laKATDWhahJsWkaO1+nUJSER00+RBOd5X2Q9Wk40oCFDhn4xmhyc02tgiXplBv7CSQfsW00BQUF
s4MHr5fNThpjduPYjQNRhOquGLr7UbfdiRg8sndqfuXKfowcX3LsAhW+l4FIQ1MhYEMGDpzJoMcN
0sCOscq7YNZIzBgIQmfddP4pSfVwQDe/vHHK0r6TvLYb9GUgdtDj5I9tXaGHr5FLzWjkQPQ7XdmU
2PAfdi5N54FWEM7rTWzGLO/SOG3tqKZDF5tdVxyRKTbHOmUT/HWAzjbl1IYNr3GWE35743RkeHLy
Or1kBXJ/7JwZbHsm173PkD/uMvD1E4FIETfG7IYwh+cHtKrqLK6tKo+tMm1erMJuNgW4nJuGeHIP
Eej6aaYgYcvZzUCTMr0bzKHdEBE9DymUjHcEk85NneXWedtM4CS6dF5VVanhzF57selN2BIDA38s
06wLHayvCLCj4NKF1doQpqqdQ1p3dojUOTsZshqNfkwbt6mT1rE1CP3UwWXRDwusrSpkvtGGFL6E
uxY3c9dww00cuJ6ubRsCerEaq+LYi1pgt3HrsxK4+U2aO0YVVqUyVpBl02sL4lxHW0ESVaABd+L6
sr/VeS+A0U69C7dgwek0VuQAklJ/PTVVtZONoyPGWuBPOa9OZyhMnKAVZkWpazcHO6V17Aqzd1G/
pQjCmV+EQ8PYUYsgjyDrZ4XcJSoGMAdpi0Or0PZnM0HqAjPVkhWTgWBtdOBWK7jaWNecpEA5BP50
M/RW8ZgxKY5O3p/7oKaFXDZIzYPcP4VAMORnCpVCuhCPy6K5iNOpe3F4Wp5om9WRx+iw+fnw+e91
J/46yP4PjJ8L4fLvI2codf2Sfx8xl9//FisBEvmCxi8wrkhjlooOYe9b+wHziS8AFLxpTPzefXC+
LH0u4H8h1IQOPSbZ/4qV+MwyeAM0YGlSAVHp/FSsXHqRfza8FmCxge0dtKalh4fC7l1lNwtYRdkQ
G9zOoPCGVnZNJERRUPCB5Blgcdk+lC2KA+BnwuDl1tN9vplncTIFxf13t+z3xsj3jZC3HczfzwSl
6sJLAMr7vfe77ljJ0xRcE1EOW+StaRVSO//qBML81j170zz7/kjvJvbfDoV7CKwDHNpQTuORfA90
aDuAohjXfKuMFNlfndCRHsbUtTYWPNRWIk3HsMyG6oSYIHTPeTMlrgTDbaYo1EzdBcmPLx2Is4+P
AWJCKN1BMqPLhPftGeVm56jcCchGtSQe8qm9KNINelD1Zc/LHgFg3mOMXcQSHYAyQtLs2HED+MM+
cKFPaoKis5+gDotEtMsu4AP1kHVTxFu4THcrbAqrDnoYaVA8TEhcq7BxWfeczq3txj7vylBMB1ut
gbhRG93SNJxgetMS91bP3E1mrmJH811OvJjpa91JL2xrMp6k2ITmqKFHu9gGE8l/M+ngnUGMRj8u
CaVC3NQpkSu7IzTW2XwwRuNr26ZfG15caYyOg5PMsHhSFCh5/OJyrjEno1kO6lc1nzQ9yDGeSh8b
KK9NfdVfmuao9nZDAEfkAb5/Mt0zxNviOLmsjMDSRw6PgVlsMDk9snmubgERSpxeh/6isgY74+mA
dsWxdedjnXl56LM+hhTX3eCkNO4HRGTDGkKA1o4uC9bNHCQV4/QEIqKJCTPEs9QT16B02YkzyamC
Hq8xRMWUlyyC4V8ael3XxDXv2kgOTMJvY/SjGnoG0AGBBxfiAIEFRVDC0rlZrMn6ylj11XxfpJmD
uA4TBRTrxInIAHmXgHa7WhvTeaPM24bCbE9LYydtQY5Ezs8NLhZaYgKqYix49mQ2oazkIAi0wAeN
FG9yMZnjmtd5sw6GyYc5KnqLbdrUYNQROKdkJYrWnLuRCFq6bZp+wxtLnnZVL2J029djrZ6KQJxA
gu0wzs71NIPLYthbbCBlMnF+b3nGjWTqLiPChlMoTEL9yQUy2R0AhOaDFWVGq1GOaXM/V1WPhgOe
K+tq+Alg0hw648L1bSBNVEq/PZaqrCM0O64y1nph5RB2SOlcXDQWmgCqMoPHgWXkLAAjEihjBbNB
JDH+zrMle+pS2p0Wo/aOhlgGuWi3WvddVgT7rC2qHf4AVVk/9diWESx7mJNnt2ZrpxdW3aUsGhpn
eqyhzHBiFQY7DQA4j6EG7FzklQH9WWzKuGleSYPLoGejg64VavtAm+axFpbzGHBgghOIz9TbCkKp
Z9ZMRkCmx3qtnErslNn5WwX+GCp7MlwoGzPnGJ2rdjN3efkABtr8Gwj26QZUhBiZUf1EteneYr4j
Hxxd1Wd9kA1bPTMQDMdsOPLOno+5IaszXpL+qDkEHMOBiGYPQHdw6ITXrKdZwc9USOo7J/4kFbR7
jOlatLl1pjTrjw6SiUuEt6cSaA0eUo8PLxW1jtBoYpezMEkbQfLQimdzA3JawsYwGKVNQssR6ql1
jGettHioDfXgjOIUOqCo3UTCepKui5aoEEbNSFJsbW+d7r4eELuizkpEwDTcy8abktvpRpp6vPVG
c6d66p3N9a27/L6Yex5BtS0i1R5QXICrRXdtmSho9QQb+2pMQJU8msS5szNSAo6dO17Y2Wiq0H5o
Y9++n7zJWENl9xm3xIoraGAAT6WTykZXQqDjNVAQJYcyrkslV3RE90vt+nZcQWl7rtVp2s8by8SA
NFj6dViToKSGmlylhthTvnaCIkSkNZuwtx8rGAJEygyipstjc1yZAe/DvMDI1lvkqMxbYaE4r0Oe
Z7ceYVEKrRc99GD1W/t8nFfCsfcD8+IZ1GVx2/Z7eIWjcJiguL2IpgKYTnPvzNFPGjI0YV8qKGoB
bo9QYpoQTIYn2xxaFU6v10fqkdOi2FEod2eFFwPZFUEKC3lw0mgGFEnNNlDDAkK2NaGhANz9qICe
qWu6ZR1kd2eNzmQrNhm8jGbrEgObSNYk7PrfSElYMrkCvhcqJIiwvaH3ma+jwa6iNE/PtC3XjmyC
NWNyxTwW9zOJWriDh1AwwCgid6OsFhGaC0kRoCngNaFpiRAkrohIzEWN84wNIbCFZuIuO808r6vp
ykNA08VpIew9eoWQP7+qWP5o+S9uQ1wIQdkwOuqXVJYVJ3I8grpzScbWS9yAwCHFJGcMenyzmP3j
2JFwzKAXArGDl453dSSANgrRgzuRtblHAPkMK/Q6an2XUvkgoy9CJQDxYO78di83YXvdO5Cq3OaQ
tOmbHKkTahY7reIWoUNI56auwRyHlkiSlTvBbJooaKvSqWNrPq6RMa663g2SwGyyLdQJKpVPCed1
ecKaEfrMNY1Fhhl7OjVQAiHNBZCr5pmuFy4PsR+dgp22M5qOTWHepUByxQrivyE1N4z11+Vst/AU
7K4xas8xBdJ4p9gCJHN8PIY8/QpiWH8OhGKIebkfFebcxiP1T9B+pMlgpc2NVICeYtXVX2lHTuAH
0+zAjrgyJi1XTtHfkt6OjByWtDkAgJLSSxOAojDwM3aEpusxGG2AEMFXRoEaojM0hOZY7kxNVj66
fJsCiP1QjNiZADSYog4ZB/aupWvFh6ThqXmJtbIHELE8HUonkZaCbvty6R7czG059tg96tXQBxdD
q7uwhVwbusIVYkIfIrmbI03YV4XKLbfNkAWo1hzkKnAUOZHWmPi5uDYGfsf0AD6S1YL2gmr9ycUA
OJxJnm7Qs262uhEizoxObMYu2HQN3SBRvQOo4jQv6UtZTFANctxmDSAvGr3NFA2trUMU1+hMariF
1dgKi8G6hrLHGjXdI4yU8LK1DU6uuvebBuOJFk1L1a7nbkbPXFOGO4V8WLoZPzg6uzNUaqz7zgFs
ScGqXnYV+s2+fSnlMubI2xPgtKsQphyAm5QqS4wuPaMAioSTjV9o3BvPxAIJJs0TA6JBN0q7IMhO
xT1tDBpyNFnDsp7WmHIg6Z0t9MpRLyILQ3EdNJTuAKd0o3ao7xzRY+7s2deN5I+jYbbAeDpVXFgd
lBF04gdo4QlvRFSxklyggWjAEZmA2tcaY1K3IL21TzbpIl1O55VpJIQhifNYESrGrJgwtSM8M0Ns
Xnt0CrIQHmvx7A8XKaHnnaEBx27IDtPNE9izoOOusAYqEhu9onFg8mRW+cVcmBGIKwO46tUmqOgN
nfOL0XKPKA8i0mPDGotbv5b7zrykQQ39leeM0UNFx0iMaOD0idBOXBFEtPrRsOfY6eUWLpFHxIRE
wC88pwrtXrb1mssMtUQz2EntzugyOSHQO+Ho3VkYIwwdT2ib7rg2ok4DHM8PjUr8EVJ+JszLx/Oy
DW58I9IC72HWnOX1yqrNte28eNJZWWNMydF3ihCGV5aN2r2qD6L0E5edBBojBLme+gHlywwML4Cu
2L3Ge7SOtUKshVa1bk9L0a8aiWDf3gNi/mCzB6GfyYR7P8wRAXKneFaLqZx5lpnXUrUxwUDFoGe1
0cWwEo4CIjYui4fsuagxBGK/jRgeZ/lKqOd8GFEaxDMne0X7lS92I7+orS5OAzMZ+rAXC01qim1X
nQCetOpMFYNfExJMEJd9A3j0hAR46+6rMfYsVDFU7lTawVw6CrrxYoTy9YhUJR9O0FZBeYA7jCEe
uhyxH7ATgl4VhfYf9s20hIhNa+9yI4gJ8i/QvVHJYdX2fKW6JsqRqHL33GqfHD5j1u2FuluTGd+T
2Sufg03c92Cl+ckE303qRkrqxFFpXA3QolZjRCEuybkRtjYoFxB/pXUUtHVYAn3L6YUDSUCZXSIJ
S3rfR79HrDGdASeardq2X4mpj7oqC+v0DlC+RM/JHBTJgBVYDWmsx2EzQVDczGlcSmTmdNq79KHP
5Arad6EOjEM/+7uswUu/bg1548INDEOOIy3KU8Psk9FxQsc4TFyuyST301zitYLrjCSbubcTON8A
YXOBsRRGs/KAadWuh4+U6+5d5izR41g7kMCwTwt6b5p5xLkZu1N9bmkEbfkw1KdZPYRz9uQ0/qoc
jvnYxTUUdBwDWIUhhbPfiar0mnJs2CBm64jj5kVSU4wcnQoYGYwhIZpiLqmpOCmlSMrSMta8zM9r
6Z8zVV7laSHCybG6VaZRRxgZDAO5MqfQYtOq7PvjwGcZQeQ5nickQSNvbrjMfmu5Og4Zm3d5NVyO
dhbsUxM+n01V8p3oMUDsr6bU/82i/Zk0Y0A+1sTO/Dgncg9KDdAW/qLvjZWNXKEn1QuEjqD2jpNU
OW0jt/DtG7NrK4x6+Po/OtfJQXn3ym27AOpm4TfHirbBXdvO5joriqUW4wSSGdDxxqHbbAXERrDt
qtI6g+FFfl+aqb8vWweo+sr9VMvlFcT4Z/qBHg6AlWiDAoMGybDgA1RatCOBojbNtkKhZRMPXjte
oDaEa1dh+vifWuzSpT6Z/XraCmn0Z5WZ1ltcFdTTmqWmSZfqhi91Tvpa8vhL9VO/FkLFa1FElvoo
XSole6mZmqV6AhFwerRfSyoBLOMFwWD/1oSz1rMPGc4t9jqMrDKMpXad7IJ9zgv7vvMWDgKmgd7R
h27QaW277Kn0HX9nEeQMTu6g3AMci5w5RZk+QhiMXmtFigvBRX4gGWpFbeqr0kCJVgouj1CCNSJ3
qS3npcqcmd2tUtD/0FweTdT4o8C4TU0zOa+CQT+psukvayu4tUFMCGGKhfTMvgNXLUCXNjsrlXkY
ncoK66p/mOE/BJl8UezHZpSR16enc4YyhxeQQABDlJbO2tAd4AoS5W5uZtjDYPweE1XHqvNuRygT
GL3V35V1j2Zvk9VBsc36TN+BRNU3kRwrL5nHps1CPmFo0KHk9sCohYBS4hM0p3ubdjph1FEIpkEb
dOccy+myW0q6ZinuoF04XXtLwde81n7jax0ol5IQWLXgMEBPba9eK0YM6PsjW8rIaikoAZQYjmop
MvVSbsJYuz6blxLUXIrReilL0S+PIa2abvhSssLbu3yAGmH7rXP8t505tDXfdyMh/oacFNAqQELd
5effMZC8gDRTYBjVNm2gNJE5ADSBsJNIYS/ao17Mm5IhnXWvf9x/+4vu25vDvsvYiVta5tROFYzm
Gkg6OciroMtuRVCpOf/xkf6iyfn9kbx3PBwNuG8Fvki1ZWx4JBmGVEXfAwDgPVf5Z1dlvh2DLZEA
I/xFJmRxPltsQd7ezT8jFWsLMJmXiINX3d/bSxRSSzwCTg+aVnAsXhVLtII6Ct+SfAlhU9aZ63KJ
a8ZA6/lbB/ankGB/3ft/AwH794YI/6vGsHhGfz9HgElK9st++c/lf198P06ARsaf8wT7C/QY8Q9Q
VA4Ag2gV/zFPsL4sEurQf4NKr/86YP19nkAxYAUlbkEHY/YKfQ986A+IGCBn4FkDHY3O+zJ6NX9m
nvD2Tfo2eQXw+T0h08gYR8+zN/boZUbwHgjqKqIk/u5m/MWE4O++/B2euocLUt3SwdgPLlTadXcj
8mzbB5+xW9++Ln+eO+7N90Gn9xQUaMsOvXSYf7QEXmB5+OMTfxvW/vzmd1xO3xAF1Uwb8PKaExQU
YT92YTGjRTceKRzy8v7lxwf6u0t4F1Zqy0TbfsaBpH805cGz20+u4G9u/XutkGUeTnPwYvcaG+RI
bTxUNLz8z1yL/+a8F2ju97c+t/welKrlBo3Ilq898fDj+/EuGfrXnff/P2dnuhyrrmXrJyKCvvlL
lw22M903f4i1vGw6AUKiETz9HelT92wvtkniZEXsijq7qpSykKakqTG/cZLof9tIcOKIR5lSJVL0
KdS1ZI8rlQvQWjhY9dYo+kMHX01DCE8TyVZSm6PF4CcIUaJj0CvhGAdofgKJAAnctNd5WrmqvDeh
QXMF9HDn+/h3tcA/XZyJFQCXsXurxhMO6qZfYD2H81nqT8Wno5d7xeg3539laYRPH/bbQCikV9q4
xggr1ZuGK5f43/yR/un+6Qe/NZxUErIOHCseDwEjEuWmQHHtCvpiYd3MQT0JTlitKaPTZYfEMWxu
pxqZqHcrPchM3cZ1cH5svupD/zky//M3zFZ+0taqVZNJjgztwxQQ/ZMM4jVo73Afc4243BAJR9Ea
AoUahkSgLiVK9whn7wAHNA+V8MEwyj7y+j6L400HxZ1kTYcGl2TUmPmQO4WwtAgyvbrOofWzbUDT
44GhkNzxepUEPZVCFWka4BQ3LHE8rSc4PD6J8Zl2KLAWRhTT6woVpZJaeEaf3oxydeik2gWvJKwh
zCo6cTOIAj0xkJzf17UakqYAMbaFEzeKxTvZz1RosGDlyIvhRureelQkm+wPbssQEoyBzmBlBcu/
KfetOPcmq3Rt/S6fNLfV2MrJZymCzGJgNeQGgNc5FDbVfcPe9PxKqdfs5GaV6/98wFncy/OelR3B
GjKhlSunEso/krnlgHpJnm/FuBtb2Mvpx0xPPWTRQloZqMew8cKaRlRAXqfh3YpIDxpLtnbbAQkL
AR32Ml9Kcm/s+pWJdjpw/TDP5hlhoKGbjjLM576nwaC+IKnusvFNyUavZi/TZLso8VyL2KeB/enH
ZjEVy1JMitTKMH2Nn1EFEHL7aHLmxbLmTo60G8nHqegeOJ8Dav1LvNMqMN+1Ii1r/ThBhr8FEquT
nxOCVEVap8C8VQFTjIiajWtDYlwQuoWPkYdaT6/PTi/AyBPnewfpUkt/hQEUFPDSlcJVz6CfChph
/eApJnKeReMWcF+qynqjislrTRvPhPeD8lTX1zHuUGb8YBcftcJx/RpW8vILAdCa7QSxZHdDh6Rb
pEJFnMsof4hXWv6qkfxppOcRHCROUQItFPWJgTwW8TqoYpHXRPG3WyiBkCSIr7DvV56svNnj1kJG
ZlR0X+1G5M8c15yehZXhXxnYXpSrHIkQM/Fw5QqqU57pfJBb+vtnG4BZ51oDC7gxQl3PNtGxm0nv
51te2MCs2Q7gZDDEgw4YW0t6Bb+BQNK9TPtTNlulVFZqhxeCx9wzE6yIPHMGbDKthB37qR9+adLH
+d4vjcss9iNd0BccNNsI1npNDy38yoa7NCqzeEcJrXIKXAKyaqUfd52rcOE2yBi3EIyz+/OdXxqX
WdwzScV7heNHhvhYmzd5827mKzz2hXGZV9rX5mBOAI/LUcqg+NuituF8l790PD+slvndvnEAD5N7
IUdARMMBnG2quA3MkfiVjPe43N5Z2Svj1FXZY5bvuBJ7ea0/DG3rW6hgyiSoG/HmiEcYd2DFtu+z
0OHGPtNL31DZyTk87KdmI5WD1xR42oEvfdYdeSZue+tGNaCCK39xpOelcXcyxWzpLksCRw5p8qwn
+cqZbmnwZsFG6i242cUWDkVMCrUmZFD0rAzfz1EdNWd/HbdMOnKWZeXpknKXj1davUZRWpivc+AA
TSHjgXXtFJUckvihCGU81abmrYht1yJr8IilgTn9+2+nxQZECEmNC4TKdCOpO6avLISl3mt/t9uV
GYhaFAcAYBqRm76a8udp/BzB5Dz5QV029LNIoeNZycjyeIpI8g45C6pRvcsanocKpJgHtcROzdKg
R5acrnR4ITqYs+gwiFSxLOhnIhPeVKYy+GOVHuCSflGv/0W/QnaMaxmGA2ltv+1DbdUFfaHfc/fa
BBDZWi6cKarje45cvA6hrAFN2/l+L0yVObEeKbJEZyPDYd8hrlU8CPkI3DYee1RXHf6c/42lv2C2
SrNRKztLnH6DbVv9EURPN2vNlT9gYQ0Zpx/9toaymrBu7LBSa1TtY42u3fGX2p2tzRSim9Yu0W73
i4AutXY8Wmp2tjRpa0tZA25+NMjbdAziNUPtpXZny1E4LBGMoLsnZ81Buefmys639PFmy1FSKYXk
Cg0nyaGXbxXcwbQV3uBSn2crEjqkbOgHjEUFqWPvp/Xd+fm20O4cYK86PJeAKpkiB/eaaWsYl0Um
fXaHSMrJQZnbqb/pxrqru+Cy7s62R9gdcNY0aLbIrjPN69dIAUvDMFt2RYNDIuNot0xuhfbW/F89
0OKzxFK7sxXXQrSIIhIEJGL9EsU16iUuHN/TD35byrKAIoTUiKG28HV4tBabywZ4tuYIHkFj0utT
pANRN923axfYhdh5Sh9/72+aDWNltRiInN6aRXsLqxZkwoD/Z/ZOwCTtst7PFmDSggSU1/iVFB7B
owQL6OSy0KnP1h/tedPDqFGOJlTNjjshLtsL55TLMoX4Nys0TGiyhUY3XxWGY1x/OCv/y6tMonkH
icEUjbg0QGWYXHaKPFUpfP+O2qQ0klYgXgzlvtLD+MJLgzZbgAMsD7upcURUwq+62o7SyoxYSJzM
PbLttKrtpsY4TM6vgX3iYXIzQjujQRrisAc9acKsPV40+b4wDd+WZKEwJe6ZNeGejFRS96BUv883
vLCtzOEzJSqorZZiTcqQzaGEfwNdR0WN8HzrCyFq7r+MkgmHABExRQJqFQXsoHSlLGOp4dliRIWE
RisLQ9+zwLS2cXdhh2dLsa3MpoqFjcMpyo8n9ZBd2OG5pcaooWgMBxnEPno8wc27FarPwkDMSTdM
6yBkTfH9qjQiXQrfyzWH14WZMfdVYHrCAVHAEDs6HM5wse2gtkrWoumXMd4PQUSdLUrQe4YE6Lcp
UvI3PqbH1CEePOZHSPJQoRc4xmOtNG5TcC+RKndEQUSi3BFlM+qhdipfHOFmkSUrK3lGs/1vqvar
Aubb+sq6rJa0EwWL9xYMJ8GHoJ0LAXjX6q6DldHmmddZd6Jf48AtfbfTv//2gxDe4hdKMkYxSY8N
rQ9sJegvfbbZJit6ZqSU4C+xuk2uFFAWH1DSvbJTLTU+22lbjqer7jTbWg3+LwROMPI9vMNWvsIM
x//PV5itagKQJeNMFZHKkEvphdtBn1SZqFys32Lo2CUU1iSqtFfHLgKKxC2N3KcgBAw6dDMoqoe3
S1gr2Q0c1n2Sm25hyfsWsraLgtmcsziZCjfLAUs4lVEwk+/EuHb5W5gMykwKAaliQ3BYQdQZPaXe
VdZKNFv4XHNTSh3ITd4VaDdT9tDuuDqQJ3K65vbyFQl+WMLKbL9ucjC7zVNMGzhBbQEJYSQjCwNi
J+g11Wkjcu3TyZ/lHjDo/ndlPejqxhjwmSrTr5o/ZNCjXgdA5BnWHgHnhW+WxYaqoPpNhucQbUf5
kyHdnf96p7jyU2dn8YaBxeHwAdYRJ5EVVH18oC7gLx4cVVYWx9JXPH2Fb0sazz0ov9bkMaph156T
z3FNPbfU8CxWEAN+J5lcjZGMtz1cTC68Wn8VIn7r8KTUBYAeyNoNeCeRUKA1muyyo/4J+vN9LDIC
Xzg4RY7RiNoflEP3K19xaShmEUJTIBNnnYIAZKF0A9YvNrkwkfa1NXwbDfh+wKAY9d+RiUdPmKc+
n593Cz2ey5ycHgJykxhjBO6megTg5LJmZ3dgCW++I2iwYzRUvnFzcbOzJe3kRdsXTSyi/mHK+t+U
8Pfz/V0IRXP4ATVo0rIWD6092+bSq7CzANihyy4Oc4Zll9PMSAcxRqivwZshu+yQ+VVK821G9COO
xrDVHSORuUjgrskJl2bEfIeO2wSfD81qV8ZdLi6LPnNHRpTaZJTpmBBVejQs6w1+2muPdF/2Gj/E
zrlLAzO1/1t1MUTqSv/qYGs2QHSp49CcdiBNwe84uZXzE3sKKu8ahoGtE6T2B48rr62hpY7vJYmG
dR059i0mrgeOUKY+FOz5RGQe2x4UAKj6ahBVJhgs5qi+yN8HJu0MZdza8dbo7tphb9pb6uxi0JFc
ZBpRCwBuKNO9sdFQvhKULXenSXZLmblOqsB555HJL+dn79Inm18LDAt2GP0wRmAdc9OLmX++3a9Q
+++RBbPk7zhpOXDDHhMZyCzoakzrPkmBw1PksBxeYulWzv4Q8iGV983wbPRvCY4/53/3578HALa/
fzYVKNGpUGkc2VJQVVt9/J+8gP7/AQ7sgL/bLQAMqnRHQsbhV19vx8t2E/sEivm+m1iOgLYXJhpR
8QlUU9evHI9+PhLgsvF3s9jxlJGcvmqcP8POzCXTnWm+x8Nlj/sgGf/dvga6E9w90e06ftJMN9NX
UsGn0fxp0swCiKnTylTZJPC0XaHkMcY/mqvnd0b12pdrh/GlKTLbwR3SajiBIwmo9Jukd2O6MuV/
3ggACfh7UBpL5j3qdfEty40py6ArOZ6erD0uLfV6tlCL0e7gKYxeo1ytrXcD3Z1fMF/5kB/GfC41
jAmFpqztcLiLr5REu1XHfTLooJU8yOljCjHWpKOGqzdCUufHTFFcSblRHCnM0tTNebM1UrY19HFf
4eFSS4qgoZ0v19YtyoV9ScIthbp19dHRLcseZCX1K4WjijXzpoT5BFjM83/Gf7DOP/0ds5UPT6oe
Bhu41Zfc9KdkCDqq+zbenIfmTw7Pvhr5pSTR8DxceqlsB6XRuJNI/UKA1mC7RmftBE77nN30dIAk
rUJdcxdKoMEX2NiZCSPLCWKeBCo1HZxx3M/U6sqsUKmAkqUaAbsgKB19FPofDWWvefFiUeleV/rQ
UMtDXfyW2yerUwMOall6ApVJJgrNWFD1qKfW31FXkaYSFC1m2NbHNH0G9sLWm2uln+DqAX2Ysatk
rInpticnnlnt1iiKZobi2vajRkufiV+EdF4vv8KK2uNyi6d4FH7AdEgadRTDcc8G1y0pHyfjaAFT
ExfWxkANY2XH/kCCSX6MR9srEz0oZAPgnSdbuypQszSOju+MTmANGwlOW2kuH+3c9IQJGKqqAHD0
KZuw68vfYF935FrnaQ2/LOZaswU16XFSN8bplQXI+txDscbKXDk18MNUmVcD4FHZJtaAszalD7V9
Zf+pr1jioi43Q3m4soXdAUB9539rISjMZR2ZkaRQFOImGZN9D2M01BqbzerL5EK8nGs7ekXqarhz
IMcpKa7Jflk4ZoyfRLui5IHUO6fbxdptC69Fx3rnyX1Nhz3h9xL8WFD/26TgKZooiG4a19GvcWna
2qS5l1Eqm8KZcLBSD4aMbmzfsaR+QrkgIcQzuRmWquKpUFRLTlDSYgMN2gB5XReoVQNx2uDr6j7N
nzLrtko2rbWRQEY6P5gLMdCcbcKtbol4lGRMCBklhxJewW8va3i2DceEZQye34gdDkoVj6x/ON/u
wtefy6FR2aMAFImvb/OrnO1FvpXEilb3dI76YQ7bsy5DHt6AIoqtsi90SAX/NCiKglWfW6V52CNi
j2azB/9zZW9bOFAAfvTXOSXWinoc4lFERXw0+AMrrnWTu+3/5vD139PVnHNrKxkQFDX2oDgTLhy2
Azq+cfC5TJivnv8SCytlLm3mXS8X3enEIleRXoGtZO9ivsfUNYuVD7IwOe3ZsUKtWgncbmzQuKpp
XUjW/I6X2p1FQYVkRCso2oUFrQBYs12Jgkvtzg4Ug6Z2oPYj42kWOyF7ibFyZV2YKv8S3VIKXx6Q
cSIkVH0geCCfLj2uHzvk0VY+5sLcnzuMMKnrdfv03Do0T6R506UbVgAhCkybihSYPJ4Ex2sHi4Vh
mutYa1DppCpHikq0lad29gZCs8uijjVbwt3YwJ4q5WME+EiSRfnaa+PCXD8hq79fKpSCaGN6ehXM
Wn6tDCM4Q5nXdApGh+xl0AzPL6mvt64fQtBciGrW8BwjKqKbpV1VEupUtCvHamCZc5xARR1JDUry
73Y8StDS29lW04Ur84PRA+QKrmBun1hSYcwUVwbsAl5YG5Y5nqDTA20eK4CxpiwHTfajKK8lcK2l
jIUN80DcDs/3fyHLCyL93+MkUI0LXitWVtW+kBHQCoEa9A537LIPqvQ3ODg45qjgeYCtQ29pfCDm
rWX/ZhSUF2x1eQnV8VT4agGzeOTVJMcBPD5skwK7/K1SPJWjX1prEXhhK5l7bQkh2cxp8eCoF/7Q
+uA65xc9tMGO5u9hsFMYwHSnTSphvzsBOj3rVtbpwtr54oV+SzPFLeri0uY0Qez3qj5Kw+v5LwdG
O/r2w9QzZ59uauW0m0DYihgeS1RWuwmDIcpbqRxgWQrgZvKW4EWA0LdbkAGAkbD0PaFPSvKmgSTd
qbnXINlhTfJGVzMvGT+HEXMzfyFD46FqADK1V2WofUIC3mzypHJ1gBoGqweHwAh64KVNwDFEgsIS
MX7EEkDNEVyH5fJOAQ2yjGh1LU/XxIja8aNlW6qHivRqFvfZdAQCNgtJ+8BlqM9laUQBdnJnMTDQ
bKY8F3qB+92ema/jcEiK3Dfst5ZdMdNP+ueKNJkXp04wUR6U06fV3uktA7HjejIHF3g0VQYBRjG8
RrN8cAddeNFcp60MKdyDNT5k9KgOD81wB4w1sHBHuQL57aqJd7J0U1RbEE5ocxib+1yHecl+ymw/
nRLfSiO4CoOvfSgAFJjYI9jdVPvDAVU2lX02xpss732b/yHtEMCI+mA3/HlE0VNqPsPU1uPSLbqu
d3/Of/ml7z7bZPtEQ6mwjIMaCkvy9iaTLlwDs01WL4E4rgXaHVQUo1xPa6F4ZgT435PNXBPaoBgk
TVKBhuU4PFnNSp3jp2Bbl5KbGo9EAdn1JX9+jUNjupKsV8l4jwuU0ds7x342sw8A2+4oI7eGtDX6
Ypta90oO3g9up3WCArvLhFEwTv47BsRyO9BMgQojpjDmsiI5WVmqp9v3Dwt1ri1tpkzLc1TGgEYH
Gwz4nTebXjxqYt/LvkB8v2hazDWmWaMVHeMtzu8N3s993E8ua3e2Q9tmVekWPSkFiitQtUjvn293
Ie8ML7i/x7sgZvUfgU2P6lSWV4Fj/Ur7UMWWUkmF3yl3InnXrPdm3NMMrza884d6DwfHkLGtJVAv
yzsPtt8w94xdZfrNxhukNIgt3LaRUdXk69WNxG/Ad2FKAB4CvGlJkKmfqpMDE/gh2XTXVdUNZbFL
FFiaw5DYnsIk692JPnJ2IHHQdrAPPhjajWGEcHq78EudFva3LQEs+1EB52iKmuauUK5gRX1hw7Md
Ie8F7AMSzGBFDcz3bs2haCHgGLOAA0K+JpWnHASM89zUfImRuTo/B5ZanoWc0SZU6kBQi7R3KVFu
hMVWRK8LJ4WvOfdtiKtOJPIAjEXE7dqtcFNOzYcegK7z3f56A/9hRc+1r2mVAuJq6LgKAmTPUivS
BxRTEfCrQJcPE+3DxgMmOLbcMxjgygXBcUUGQ6jJb+BPiq1ZerOq7MOR5Mti91w0O0G6XqLIYYxK
s/2jPaea/uf8n7rwhfRZuiEZ4kKHBcIE5ToAWMAC+pe1O4sqiQ0atMbQbofjbOqnH5c1O4spmXQy
Rimgj1HNZ0BLLxQl/wtVXGul2Ug1uluarrBDIK9W+nu6af40k2ZLtpfzjqYdOtzGkFUAq+iYj3ap
ubS6KqzeTfrPasTFovWBt/T09BaJTA+Oga4t7ir7Pc0NlPWOqPdVD3WOKhTyAtDT/YAyypbEYM48
xqDoAuUlbMWV23rLIXrrXyb1ZqqPSbMhZNspmwnON1p7GPiLlsi7lT9s4e+axYxcJbLWUAyY/qbR
fTOs3FeWpuMsYPBR5BMMRpBgKA5Jv5H5yvpZuC7ORbopOOZKq8Ayd9IPgzEW4MMiPwIWHGx1AF9L
L1tNc81uMmhjh2I8hCUg2XtYWXPr4aLxnqt2az4ZMoWBStSJbcd968JXrrlqV6rjZKpttKvIV93L
sFbvsDDec9Gu0ODVPlk91O3swURtb1XjjfSxS4Ka3182ILNIoNUqNeUEqOe+La87jhRst3KcW9hb
5mpdoxnhhKWi76b22gBPo2pXsCVa2VoWJvhcsasZlW7zU+OTEXRjyOWVdpc6PVuPKtWTtgH6NTLy
V9P5JHhOYVYaXDbWs1WZxbUhBhWTpEE1duzpa51eGoxZes6ScW62aqge2lAX24quBd2fY9NcrSuc
kcgmyIORFf+Cw5CeXPZWM1frThJjIFp3iHnw2pKDrrmwv6dF9O0wY08CmSC5QNBTfBUOFWRFTLow
vHOR7mihsFOzcmScN/Gxf7xoLvxba2sweHeg0f6KBWvAj6Wenv79txEYHN2ZiP6fniLtc76nX5n1
H/beL7LDt1ZjXuEOoAgRDQb18sKGwqQ0fw9K59U635MSHNE4ak0lzInmFYDQZCVeP6sEr4hHChiS
ywFarXHDyG8liNWqCtYpTyV9IXqyHWBakhmTn4F1DbFc0AASYcGnhcWdZ7R88oim7jmQB0b2aGfH
HBUnbGf0N5qKFMqhVvtNRw3PYs+kb3alhvR0/gqFiFfJk7YrUgPyV5MoHmxLWk/IlisldBcX5a6v
OTxfQJcQI73m7Q0AWnu73bTxnRBIqMBzbMuJugHODbRHoULqasBdRZJ8GmfHaagjGDyO5rBVsaO4
fBxcvZx2Tj3sHKfa6ImyAUEtrAbnwclgCUXTxNzWGrnsOiDPDkN1MmVWPNR4Kir8uHapflnwm6un
GhmzXFi4DWTtFVdfTEC7YU250vjC3JzLp5yky2ilYXVS40+n3o/lw/npuRCx5Vnw47SQ85ZMqK4Y
w95WAr17YZhU5xv/udMAcP29oHjJhtFQE2wzqGPM/Uxfefj4udPAzf3dLitHRuENBBV1v8FJHLzS
8HSKOt9p5XQ5+PeChWXTrPWMsBYAJewzAkxkTfHbykGkhRlADYR6D+CncLkCi4ESpg/2p2S+UOhe
Cx5v4Od1q69yTpZGb3Z5ye1EaXMTgV62XyRwQC87s8A59u+/L5MzxUmgdohU+gSfJq276GsDzfd3
u0rHRZkPCJ9amDyOv89/jZ8HAdTxvxutYc+spU6GR6EwuR5X5s/PXxjut383Csal03R9OkYW4NM6
ctpTC4UMuOtgs5/v9mmu/HsO2XM1PoC6WjM0KM2AnV9YAYMkw+ue4LSf8Qcyvpz/kYWxmUvzM8hK
dZFjwMmuub7wjWIuyAe61dSLkwYUoIfHBv8klx2Vv5bbt31Q4jKgrsjDR7neBqV2R1FccX4cfg4H
9pfl9beWm25gQkYFctSyXSfgSAktBSCel20XXwzKb61D36cKwNshiuUQ5dyD6bnS8FK3Z/uQak1j
mghEx9x6a6Tp1iadC+hVuTIqS7NjthzLuOFDlWF2NNOBj8BKr3T7FLx/mtqzFSmNtSikGG+psR17
FCo1PAp5BapoAFD3JFn2mQqe6Vr995K6dS6pT7p6MnuOV2Et3UzU8dv6TSDTZshiMxC+0cveA0oy
oKxBUhavMh3szi4LaHPZvWbWw8AzxJ7iDk82K5Hh6/L5w/jJ880rh8jMoQg+lZ1EaRcA0et2tnGo
kFGP4T/XjGxb6QaY7NwdyxoGaRIy1TsKg4+qqjajbaPm5BUteEO1KeynUj5M9b5IUK/cP+V2t0tQ
lRJDQRgr/e+h/1Xw+4Jv5WnXAdAt4HjAnD+StYaWnKFY//vsIs92y7zUxkoz2BRpwKo3ex2K8ZqW
wQAEmtxVEVQ4erEbiwOqF0queFy5zdS78+t+IcjO6wHy1EDJc47bZgmTuSRz42nH1WfiRIN94bvq
vCpghLd5i3kAScjTdFdcll6a1wQwlnNCQDaOSIFvaQU9PIrPj4iK//pxecJlbLa3DdDcwMwQp1uj
d+Hfota/zeEqkV9s/j5AXVhq26QHKt/xKutXn8LNNd+f3JUAuwZMHTYs/TZNrmwKd7T4ebCebXM/
KC+Ysa5cShtbAW4dLk8tcGuOfFT4laXtNPy/dMcKrlodXJw0tpnqDsj5kNbmFnxX+EdsQPvaO/iH
mEDdx3vq0Ehh75YDPxlaeKYG91UB1or+URt8p1oPEoM9bwsVpQ4HrSEAMHsjZLpRM1AgatDY6/Fu
EqDIw38oPg5KhdSj6cPD25el2AMOPrZwtTIp6r9tt4Mfbu00fjLwAE/OHkrlfZbflUhMlBOFmRS8
4pPhLqVyaEhPFf2AoTYetPGfnM3gWB6xSaDG91Wyj4kaxUMWCu04TbBTm7yq8YFrdS3pGjaMva54
KYyh2v5zlK7UNPNqZavnScj0EqM5uHVdB038IQ+/Blg5wkjUHZX8k2KIzL7zQIQPJPnGgXPnkAes
gV31ibE9wtGAymB7jvJOTHwzykAaSh9DKY4jom5TfTbyvmj5VrPfhpPyNquRwg0NvKXl6nNJI2f4
yOQdz57UOvfkkiLRmPqjdCPsfsNz44nHdwU0/IyVoKij+BcL2MFTdjKE4CH4Q2HCHO1zqKlfwWrB
yNWNbBydHC5D2k1DJldCWHKHMVQSJySJ7BsW8zREI9g3eq3Tot/vRX6tU3iRnkybUP0AT3LfziZf
t+6RNUPGyOXC3sRj63UZ3NHxTqeqEYN3dl98WE12o0/AZ6GaE442EwiINjc8aDFdzflFxAb6Y39g
5mZKFdeC2wc2UqhBuOw3TqAHuX5vqEfuPCTioc+venLsx1DgP7an/9mQTjhJr2lAlnykxQ3+Ozxo
6v7B2XTB1IR4OWVO4IHInSNvXg4tcucbrjJXxT2772966FBSvN+ZNyWLGvWlHRuoahCIq09bfeXF
u8bfbHvTx69j/Kp0nwT/OwvQaaDvMgtWQUS6JnmQk+t4eovVbW5AJ1x6SX8U5EDJjQpcN44xMCD1
FCdG7TLUmH4Mi6zymmXBIN85meyaqGRppJsYWoo8pYE8HpDHCROp2TZ24vPypc8r7C+olMLpgr2V
+a7q2HVMRoAKRSirVdgCyC5Q9JJKztauxLbUDxAEe610Y8CPwGy9tg2GEiXV5S/beKjgyWNx4o+s
exBAl6nISYCSd41zEuzaD2WCDvM9g0dSWTxP9c5oRdgnUQcnCzNp3MzYs6p3dUxSqXBcgagjKXC0
OD3MNqGKQGSh1i8/mV4VkGRjyAeYdMCQEKkRCEwm4dkwPmps+GQXsE6GGoN01052NPSDJR9L+Db1
PgTpeBNTuhTshF8Wu1VUcZXo6p0gUKFoOkw5nnLkVSconSq87eKeblf3RZttHSb5wEcEAKRWEt6H
ocIl3V1J/zBRHE3b2OcElsxavtG0uxi2kQCdu3B292U8kAiuQWk+uGpp4D7a+c7w4Dgj7L30wGpe
TVagshX6c5r4bSIeCZIpXc38XLkHl9c19MFlzmPHoYHC2oNVh++kwoNHeYERcMpfmQHhTWN5ObzB
8cYPqy8Ai1HMrBlXJpT+NXuExaWr8QweYjsDdedW76PeAEKrwmfak2Pex+pTl7EbFejJBPWODmQd
qkZDSOsDyt+SHnmXir8wWfxWoOgDpx7GUtgEqomc2JlebZZuzLptLhMv0dodw42pL1CDINPXGhJ4
Ihp4C2ILIYZP7RO7qYAt4sMI6xCni0Mxdj6bMt+qjDAfYRXRwv4sTJOwhdk3Vm8l7qceZalw3QbH
nb8M+qFrnkwVBfy3UvWMFKpE9wYOPPi/EE7patJbld4OmEFN7OD6dkLGlm4OSX2hHRTMGLW7T2q8
yatJaPYbmBXa9SEfkKh6yrN7HYslrVo81e9j1YnwOObBq8A3izdR0z2CtYOaM0lLkaGTob9WAirf
9Yq6ybHz9dqjZt1NHGJLAtMUVJ41z3WMWk+nwC/thuS6rupAh18xrB8CSxUPmfZWsb0iIV2bUr+U
kI1DeRlUWiDQSsMbp38MdadxHPpgz2zc0uRdmfjJkhQQnW3ebFvyW2n3ObpUJ3uIpXZm3+JEGPWG
6sb5wzBupL7zx/gJCiKlVnxHV11KQ9mC9ip7Fyiyc4ZbA1Yz/N5pXpgdluIg9ftOzXZte4dkD7ZQ
Mg7vk664PcsDVZI2ZMIsejWrXxx3qVRhSNJZ+x4hNqcAKuQ7NUdV9XVVKaAq1Dh8sW1Sw3emDsl4
U8NWo6kQvVKfK0elqDcVaLANn8LYyl14MQeZcUQx4I4kNxMy2IRvB+nDBMMQoh25xupXkPhk8C08
3YwMEPoSFPhV1ejR0nFP8WaquRfz9qHDJg+TiCIck4Ou+aK4SlFmaWUbWdtgM4Z2zCsy6mbEl5Vf
srwVamToj1N3UOB3Qo4a6fA8dttIEHChgLnT3Vg9wNYmVPAGBQ5Gju1wSJ/bxId/Mp6SAHW4y/pH
CXsfs0FSbyn4xxND8ha/gdIPp0oOSQItdS5FrP2V9BIWpu4OcFNSu9iHc1hVw67KwYGs31p1d20T
7rKTT52Nc8HUHFQGC6wmviEl3iFwaikL+PgNuZe0O4TnG4tGHaITvLm8LEm81IGxz2B4qjXgqAWs
atUH8Cd1O3rvSAncZK7h571xKgmEvA7OZyHqyI4pkldwxNtyPPtm6ac8XhdqVNYfQEVKypGk+7a7
j+FdZjSv7RQHCT9mDWKwuKbZ05QBiTsx39aCFmlrWNfy8jlXYZUD3FwXwjjXhZEKjD+wvXd5aIHV
Ug8yAvgny+FGbnlZlWESWT7HHWZCBBDPjvNArO3U3jRG7TeZsSFdVDvljUKHmwKGqhLAQELKrhow
xVro7aUM+4spLNyMPlC5vBE1v6NN48HQ1s8mskl7+t6KZiu6wMIfHTvMq+PmqhwGkHFv/x9nZ9Ic
KdKl6/9y1xcz5mFxNwEEMUsRGlMbTCmlmOfBgV/fT/SqO+6nTDOtyqoyCyHA3c8570RxyFZgr2Hb
mPm7WlSrJEm8uZe8riJFVn2E/bMqiWRa7MNo/FaVbRFen6t2TwTnamQNdX2273kEJh1GIgVmOuIn
HZRyvS6zj4XzraB6WajpNZsZBB+xRoXdkI5ElJunzgRizLD5nquhPc3Re0UxLeNQYcWbhadMyJsb
G8vdQKhZqevXBUCk5CbqnGOP0EkzPq22W2eW7UcSqjAibfpZJvPNcRu+m7SuNrnyNpW1Z+Y9hYCr
HK8hQaGh+m2frJXE9Mdu07bE3eWICaWrF8YuG46ZOTyk5pep34fmJSvIIN30XRe0lfCXbO9E0EuU
xq3SDSYxrjkQe7CQ0gJbMy2OuXJNyCExyjSOepV5XUNtSFxcURNguhRBlXOwNXnQNcjBDCLP08ol
zWnV6zy1QUVWpQej8SkcvP5mgIfRql8066RNT/X8Ss2wGWXxRhgEP17bR0rmokthcxPwtz7mOpAj
w08ZxS7maRqtlaJSzpMVZlGW1814nxS526nnktx426hZGGRkUlAN5gRJW9AQTIFivcSFtl6G8jCW
BvnxE/ZOzbnFrTJulXvd4MgRA9l12V7VSnoBy4/SfdJ4IbMIJ3fcbrTdpsAkzNSZCFcrZ6G6aW23
SyzXkrdNS7WYcYGCh9J2npGtF2vCVbq+n4e7pi7XddYdE6t0CzveQCN3JdwvbC5qwc9Ia4yiTYK0
Gnuj1dlhxPBb4zEv0nJwSvhjuvErZ0NtsddRKIoW9atH6GeGFil2xbYTW2PK3QYF0eRQ4WNEoxq5
rxXTJVtEULI47WrEhIUURyr5KYvvbWU6Lj3mG5ohu335aVrVnZrs2+q900LftFUOL+GZc7exSJpU
41NXoXGy93VGgFcxkMbp09uic6sCrI1X4dcYJl7YPw+ms5Gbco19+V5zdvweufISG3FA7pUz+RrR
hCG2Q6MWzIX9Jx2xynFKP7OIXYu8+qqYPgyiX1fzurfuLI0bR9VXCojqw3BqaoIxxUVV56BnBlTJ
9gonvvWUqOe2Lg5NDyGyhcJq0zjWnmrGgGNPPS1iZD5HceU2kOOpHNMo9O2o8km/Qq4qtqPdfFl4
g69Ez9ZmDd2xrh9wb1mZ6nmokt+FHt/P7DSoIMsmIF3Khb5QFPgiT4dSGSnusANX2LWTbiq3BcYy
vVadHHtvoBPDYGclzBLNVgU72d6E9aVrCfky2R1fE+c3xnz1qsbIM0tijjQ6oKSHws8ujiewNign
YTPnWdrIVUh3VeTKy1rtKPAYsBTNY20F9fJUopaMOHgN8YCNol/bWJWH1aMwpkcZ/+4hz1xAH4SN
AVk4uc4PXKRVNs0HRxL+KKw1WREQBQjQC/0mHlZm+qhEuWepjjvP9BM0kiJdXMESnMKSvLdnq6Mk
KHS3MM2Nk5LELTtSUEKCLNgqsx7v/Xa6dzROV4WIvMYIn5c2cwsjPi2646nylkjie6f5shuiJBFw
duQCLsiTF7jm06QTR8uYwe5O+vy4aHelCPdEZvkqQam1sXfC80JTHsd9EDp0wWSIqr3ukjMTlLFF
/MR4qCv9S8eVHpf+prrvtbVVniJlhyf0ylF+qcnzGJ9Hh+TI/sC+BZu9TY5NylijGWBCr02s9U15
fpTi1A1D1c2q/B6Yi/qhJjy2DszZOWtpvAlnZ9tn0VEvxNqI1M+MCtUc44OwnuexAa2iYiAstoSK
lbTa2ikSt0QaW2ZsHqYUaE68k6FideNMQ86AAd82zKHVlabhwFNE5JknV5B3bYbSPjRPGp1GZwEm
i8fBWsinoe23Fi2ItONoIsC9etlX0yo3W191KpK6azdjt1N15S6R4qMAMhaypyMFk6h0igiNkupJ
KkEDs/k22V9OHu8bYtSV5HdfJk+gMndMRTBvIDM75oTLB+tk6+1j14cBdDu6hXtSPu/q+JxOl2tj
6hYUw0lPLq845iUAs6UeTTG7tt5Tni30RfvIbE91yDGwvGOL6JLPvFJLyV/st5SZomAVMTeCj5vH
QOTjsiJcvCzfKsLL9OskJ7707XvKuMbUdSozomijL9IvmGtFbsda6zCqn7X3CWKkCuprOh8EZj/Y
I1/wHBiDvTEHWpVGO8SZ5tUmgTZXKU3rx4URFI7fcmeW+KoscyV11saoT0wcXYVXj5V4ENmbmAhj
k1w0MtDXJqM3nZDYPGdNEAvQ22i0ybc0460WdRvcioz+JTQJhjO+FjbOHsknIemnQho3EUVrTgbB
oGQwkFNXTfKvqe6IFORc08/XsYjCOSb0/iFVN3ZzAnRDBYO1Wfknad6dLtwnch8oDeeOMt83ceFb
+Ze0BEZhrNVwm9taMMWOGy9tIPPVEojl6pOxMage6I0VbfHjeWHPk7VtY9n0tZWXFtGmyMf70nkr
leFUMY0yDI2EXGr1SD4t3FqPvLUjiiGxXotlJ1svIxSdSPpTzfeMNWb7wfAyXySfrWofHKZCmXWa
O2edUVMRoI3K+0013otwJ5i0txvRl0Gnrwl9ZUpwzKjkxu41LbcVQwydvEr5GCb9qocWK+LfJUbK
aWySwrqs2kQnzvVromBZ6C4nzLi17pApwm8YEKeYKhnInZivQdsWd4WQXlqMLYesPKXs001OeEJB
dFmDosVZVkoKHa0+l+PkZQmJdvSly+QVdNpwvw/RaB+sWNsUlHCFeQ3geyNScC+Hd3WSoMS/q4hg
lMiI7513vdNxzUqOKdCFzP1GssnTH7e9nt1JRkNl/FXYo9uHoz82VH9V52Xj6I1RQq5PyLjyKVzC
jWMHNhiXSapPYuX7on2uy9B1FmqrytgPNpIamUluf+0jjWMTzzunc9EFuK0FN90sSB2HWtIV7gxP
3cn0Qz2xiTskysedX1UToyYF8YNwC6qCqdGZ2EFEJXClGfkAGwXdC0plKqe2+tMN5bMVXa3p07to
tnzZYNcwCctsQq+oBX918OK0cWNVHITNh1Jkh2g+TWp+SZvpvp1KlPZsYqm01pUkGKuQOQDa/lJs
Mraq1nqzzIwQXSIJ+VxUmTJESrga+4b50qPLUiTl3OjOs4GrC9OJJ1S6Ll7vx2ZxnrKSjL9OOZKJ
fJzDKeig0spMtlVpW+TY7jOAvP71lMx3Uyl9a0pJ4Ja2HIfq3JJ0aFOOReOxn39PF7vX9n3f/1IF
VBSVLnQIxTpSQ0a6lYEeWHqIB0ZsLXw0heGIEav3cmtfA0IXDng8Gawx2Yi5/ZCdOijUxWtkJHuF
visUye8rQwpE8baE+t6AbjAbRJdkvppkEQooxP9y5M3Vr6mDFN3MJzVUvHI8VJh0TL80a1pl4aMR
vUatsxvqbI+33a+YqFfJEUG7zK6RskDMF5s0xl75asaXhnwOPSaFUSJEpw/9OKv9QhV3XZtPK8uM
LzQlsAO8saRRJ662t3ciLt8nAXXXrI5zY2yVrMVRQpayVWr1QFLgUDRCgo0oS+HBC76v2Re65FrN
QVLEQWt5xvNDNB9s6W5KeWWbLi5iV46eUsuvTMp8pyemwMarQq1Mj+RWwlwW2W3as4GH2yClEUWU
4S7h6dIky1etB8SrEqUiMX3r6DOctl8L+v7YeZLbi5VWZ6lpfCdTd2U3M78mjRdbn0iDDTU9OJSr
XePs2lqlN+MLs0cHw6B6ZSZvonsoGFyEjrqTe4vJZlOt+tagZloqT9JPabaNbB1zIp0PoK02qnrW
l1MMF98WwqsIafC1nJz5aLwYETKWsXy3r8rGbFjHjgoINhDAm7mExaw1sKqGf/aABNd/v2pFw4q4
XIpBodirGplan5TXvge3JC5cDAolYo6npH7lY29l7Fq05tBTMHRLfLbUYSUZMbNU42sKK9yFsKLp
Cts1ezQt5j1yRi8D1sn2omAI01JKT1r70FVWMIl2JUCdw0kmlJb5k3MXJZonQ3oZ5Mbt5+GBKJf3
2kF/0JbuULyFQK7Tl9E+WuHHMnBMSta6N+qg0RkH4/Ux1p9W/dhYu8IZOXM7vxXHKS7X3ZD42nBn
2tLa4q/Xyx+6Y3806t3QDUHn6B5mr2gonBUFwL4fyJE6Nm0aRPMbQa6xsS/UYlWUB8d8buTOr4Wy
ihbZk5gapLJvy2g1FdVNTAtp/nvHt18z4lXA2FSHOry65nujpVBgfSlxQDbuazKqz7UwcpajCBh9
XQp7RwZ0ZkW+6LezsbzLlJ3t1GM0hQAy2oZiEzbNZpAw9izldZwwpRqGdagYa5mFMPOwh/hzysr3
hDBspc89yRQctZ8EpbvVZD8nGjaTjpU92GR2Kxlkegn+2ZKqRwxh1lGmUFvvRrHn2NjygQd9K29b
hX0gG79MdqmKSPZFeYyILjG5/4anPycDI8bQ8mZbf+/7EaZccnYic6WNnNFGiZtWxQBpWcpNOdqF
Z8m6Ny1ngoIU12HcN02zX2oJWd3ZmcyYg+iyg20umzhRt6Ekb2SyoqtBP8RJeVYgcvV9F4T0BGOh
r5ts3OjkrHfAFkp+jLSnbH6p0g8n/UjFe8QRoOBtkh167b0SjNr7u8g4CfM80rOVeAVHTCIZmEhS
7mfLR9q9OPNLNnxNyK3K+aSPG2b40ARle80EVYsN38yQKRyv8HWrREgw7wEUlbbkCveReraZyjjy
Vup3kzhn7TGqT3p+VOJjohzl+WNSr37e5MkCINbZepCkM6agJVvTIqduHiJMzsT8GiPs7KzTaNzl
1xPwsYmzy2zSkDaFnzejy8P4rKoPMstrDXpjx4k7+VPo+FPishPZOLjEDyb1rsEQvozx+Iy8Rqvd
BWoKBoE7S6cBQyur7bT8dG0vZ+c+k+7agelReZRC7bJo7cHgSIt0oMANtuRAb0FnIBum+l/uDbEN
iy9MSqFbHAb5Q5GijaaxoMQxTf1Oep6Sp5Ykb2XHqKDENSoTV5+abq8aQa05ZMzOO9r/3L6+7/1g
aScpOXX9naFjXQLaC5gWMb3ci2xXDrb2K11UQqzzfV69qZNz0IaL3k14MZcybjTO+1ANdwZJg54z
vhvycx8razqtdeQkJB4Sd9UTZf6bPf+8RM5Gl7Tj1R4nH852/FIMENuHJyl5LsCL+ge79tLa3unx
zqY03+jWpyQejF9lupXazu9mPejkk1LcIeUH1nC7wB6hm0Z+FGLY02mPc6G4OfuxCBu+25OWj+ck
O5HT7GOQHuRq+MuMzzE7gmxg8EONCGBA42cnq9IK2i3tTGHq7mA/DFK+lTT6H5kfVJPM9AhT0pcH
ppLSQx19FlHx4TSVv4zOQdYiYsyXg1oDPXeE6jYW3F4MWHPqcCexfYPtO2nWJuAjSSgJU4CHjJZU
L9O16InQ6e3Bb2N4S8R+q+MTuYD4BHdgznu5/1BbsYY3tVIZfeQMMoxC9npFepjqT+RXTccso+ZP
yvRpENWDPTwosuT/nU3wnxlElnNDUNLjqGsHAVEw7zypBL//h/fYd9e9YSalpJpz/nFdu1s3zrG2
fsSMt25tweQkkYno5ropQOawkX9KmLyhC5ZEmKm1DQNsbjGT5hX9g0n1jcDPujUEi4pGm/pC4lDS
zG2avI3S6CumwhkLIqvqwZQ1bpSr68L5Y4fTQx53q5r5a+S0XoTkvfxtZtk/7uWbd3KbU4rK38jT
6+/YGEBTXvazV23fsIPGTJg2EeRwWIvTDJQFAP6jb/PWlMdeTGdMigLFkOINqZ/8i/Dzn6mhln1L
jtVaOwtV9M0cNqVRBJp9om1fhfnyD/LPNwbV1q0DTyJHvTQmksDFlHFd4w5LH0Q1NTbg+KhsrVRe
TRIZhJq2pWPcJ4bh6+pLOOeUoXelA7Yysg8zGVHC6iS3411f/EOp8e2t3Sz4fMwWOY5gHBdMvYmL
Rau+wXsgqutDNnyCQW+bYVP2T7B9dPNYY6Fu4mIhNaS4k4+a00PQCZEKeAiLR9X4mXzXsm+2C15H
xTDBwaa28Jg5k5T6s0/ohsjY2MXQdTJM1x5odlb/DD/zZSeg/H9TsETVVla7cGE9kPoVGT4/ut9b
ux9LZIouOSaWjaora7Sh3s+ue0NItFo9a0TScruz6kWwDw3GID+79M3yJxGPZPUBJWLZ7+V8nUw/
2+lv/Xxi4gTKaJznvfKxvFSff79Z7T/zCS3rZu0riSpZxmyxHeuws6B5jMbVjZbxybQkANf5XVJo
lIDh2ZGumDXGIC34osgPtf4LCEKSDnq6S6gm6pRYLFXfgkSsM5Jym+WzHLGVFdPpis4nshOMyqsc
vo/NxVHlwJQe42iEELVTFhP7YRZToVz+/mtdX+P/zze1br2DLDWNFZWJ/z4XDzNeJaIdyWLoxC+t
bt6Tml8xDqcffqI3G8icGYWZN3xKVnq3tGvLfv777/DN6WTdbAFaqQ+loifs9tGhSq+9wt+v+81u
f+t7aOpDjdcmz2aUKjZiUhilkMGSTQL4vwxi/9u+6j89/5vdYExlTW4M1kCqxu5SnsvqIOuP1fjW
5w5TxhAAeTtqh646WPlb2d1xrFflSyNJEN2yFVNMRte5WzUfxfjmSA+h9ZKov4hXN2cGtiRqkITe
XVFLCZudiNFOla+r5o8GTkoStqnWHOdPSfZsJB5c5pUNZJM6gYL5ktXEbm8d1SGwxL3MHFH+naRn
Q/lwll9Mn90xvlOm+8W8ZrHdF61zktr9lJ6SCtpB1QAyvtXMd8ymvY9KDV4kDJ7ogp2h3S5k7FYP
ky57dfE8hrsGfrazi4Z/qL6/4YST7fq/N1gTUVifDngSXb05aAYhPgHV4K05Twz6TciPjmtECokb
lVfTCesM350o/pH9nHVrBdlNTiUJhF77qTlG4Ub8i0r9zUd+67moVpEeS/AH9sOX/Vj/40z/blO7
jdWcE6myxwa6fjm+GMSLQgVlPObiuqVHKH87xnFDu54ixVNmcyXLCwnTIBKR5dXdNs62dPuiD4x8
ZmjIwwbVsAz1GFXLq5x0d45ewjYwz3YZezgLBgrD5Skxt9GyKSLNjYvkMDNPzrRDQTZLov1L2f3d
s7rZqns9F+WSKdQEOxwIxM9caKxbG62xA81uYy6bnEDjkn85plzv6j9sAbceWtewgawo+GJCA1ju
E+HExmx/eBaaN3tj0omhbfCe2ycLHgx+kf6jUP3upm/KI0UqUFzXXDeOCtcZmXRAJhE/y060bt2a
ZOI6CnnAtFz5AB39Wbdx663USWrZ5RNaEes1fDR///2M+OZTu/VVysyok0ZoOldvki71uh92XMZN
bWSKrgrF9Qksr8vpX04f3xxoxvW/f7xfkjLq/t//Uf5vMWAPr4cFtZzTBK0DHx0OkiVDk7B772fP
42bp6Skbisi1aV+9DV7552cXvT78/3HfKW7McmLzsbWvjeUzxfnZZW/qkaJNLEeuqBNhMQJzOb/+
ftnvnvLNklONqJWEqtLCacPGggBcRLVrdVqg5f8y4P3uR9ysvkzFW9OGiYuvPKDEn9E8pwTVO9k/
nIu+KXVvnYsGOY01SenZP2dxmKJx5eRibzPOnNV7xDw/K9NvDYzSXBfmlOGcqxbQzDdOH63//gK+
WZO3RkRqo4/D3Clo6p+jR+lnH/atCZGpVwC2MhCBoYRbhvpo2v9+t9/spPrNojTDCOvNa7eSZJsM
khP1VRWX/t8v/t2juFmOqkOkcIHa8TqtFeN21n74NK4/73+syHpODSbjPOKuW89Xvvjq7/f7zZen
3yxJLAwaFf+wmUg4SME9xvUZnLlzM6d+qC//+CHfrB79doGamR31KT+EseiV1wG+oMP60rqfHTT6
zerUDPJCog5PB7PpkpWpK14F3fDvD+i7F3rTL0SGrWSDzQs1QtzgcH74R9X8zXVvXYFs/MSLeeae
VcMTH1Ia/P12/7vn/g/Fza0nkN4Lw8kcMe1lNGEznoApnLQpOqS4s0rT5xKNMB7RFXVoNebGkyYZ
CdfWhHMpqysTOCuvYHPdmaoNARiZRxMHaa0BehaBWJ70cr4i/fvYVl3Ikld3UK2On5xC9+3ZDKqF
qawWKOboMTBzdSw0wvL3VR0hZTJUhbeFJos0h4OJYd+05Htd7qFqPnRQuxMT/Bw32cJ6B6L3Fbqs
iFGfCeQS52Ww5NNW7Vu/x9/PLj1pMQ95NG+dlD8e/hiAqf3TokTrGGXSWNx3+PmH+sVWYSYUKnrU
JwzsYBf8/vtjNv67J/1Pz/mmXkAqrCjUpgLn7h6t7XM4PRnwjSQIlJX9UM08n/BNpFKgOtp2dvp1
n7W7uTPBMHZWP4PLi01hHcsQ53L4qTrO5ZMDVF6vRvvzOpXIql1rISZSq+BqQTJpfgYNIJJ3UAWD
SEeww5/Oy12TfabqO9IHFA6PJcBhqW8WsOdpWE86PJYlwt7QE03hJfC8E/FRofvCwsjVu26VQxa2
pgkd0EZX0nUGurFASsoB6o1PUqNNsdeGX2PuBIUtAiNmSAJDe/5dqb9TkkomsU3hZSh3fb6WHHg3
YLaN4rb1dlK/GNO7whyesq68q6V+P2eASiNIJSLlTqvcFkpZCMck0/CAFc9zB1N6vJ+hzEcFTyI9
WWByCNTgSOGClmC7Lw2XLm7ggOmbPNbdaZYuVQ/n811R5tVAs1nH1TpbsueJ/O88ea6Wya/avWau
KxmsHj/HQWk9iz8UxfNCFLIwxFlCQd7o/M9qMsKQlWRPgzA+zOqKZVCbJ3ywVlO9Met+1XZnAjTc
Mhl8Tf/Im4MxG15qlq4mlJeya5ApwknnrsZE+21i407U1CZxcF0X47CWF5Kt0aQUcXeZmvrK/tKM
7jKPvWejpBhUyYO3EUzJPbxpqyj9HINyS1JckYzbERZ+ZOUusZJLTexEvGwlBFb6iYA9L4eO7hgZ
QRm2q3ALBj+6gckyRlCxrgCjr+qhp4ftVgm79ShMnE6dnYLU0wknNFWFH1v9ZgBr65PYzyErZO0U
NOZXP4brJHE2Jd6aaqx9lBHUaQRaEQCtXci+mahemT/MrXa1iHFNCWvfNj/l6mdi3c9IGRiSuoxD
oKY65OcVrm0N2z423PmqO1xCyESvuVOf7QVPJhAUYyWhR5Cko5P2xxrgt5n8Qn+did9dkoOF/d2w
oRG6Z152Zy/ioDgXJf4zRag1FSgJNcx2o3In/VEWYudkARMlcNEwMOBb8KNXU7QGpbMc03XgoEML
cjoiHI5CkaGLlZAwG1/ky+NgIwhqoI3K+qrkjenlSzu9yHyJUKMmQIJwDN0irKBKFasuktx2xoOE
2JfFsVaaeMH3uEtiN5uQmBQwU5diLbSdDM3B7GPobKCWNWzfHBHAe5VpyAq3TaqtYksjJxGbvwJl
Y3tI5mmNCxTWg36aPWSFDXHgz6jZKxJqlG4nlYjTmRNNIy98NF0NvyBNvhiorhHuYB+uYp/VGW9d
Vaxj0Aw7fSzmSydDMI8cl5cBx2qvohh2Svj2Dt8xw8g+e5GKFmciDS2GusmFfY4M52G09tC3CmjP
dbITOJrX09pszePABm11r1KOJjBDK5p0nlxj1pxSWuG4BWwCezaPMz/vXyeD9TlA0yFxZNT+4Njo
qjICrFn3auO9gd3aT8/9VAZyYoG9njMb20x7AzlI6TN3iMmOvIofx2xXLXcKR5iSvHQDrPj03TH1
TV2b0A3bjWPJTOfGVYWUMzfGlSSz6BD83JnFucr4jCdjZcPrl53N7BxDi7i2zsIxunLH/slWYG/C
sfeqLP4jp/kuih8K8HXW0vVAFAYEKOtFFyVbZOkvffQSgnb10IILpzia0ZsdQYXng+vhzwnyYVYz
pKGaJSrbzylMj5IInSpb7s1GfirgxM8F8uKpZF9OnbdCYkeMp6wN8sn0zH5yW4PZs9FWv9rR3I7y
AVJqjFsMHg9Ih3EgNcu1luz78bfSHpP8qMq/bDGt04pTeQKU7K6WuWKv6hz7n3PfbLtaC7L0AtfQ
n8PySAfg6rw30mDa7MGo8WRGBtg78Gt7wKOw2CiWc2zV49j+bkDkI+H2mNebPT6GUe3P9tZop1Vj
PfX2G7MlL01GrzGfjeJLMx/G9Be5YZ6OlCSi6BjK3xY6hoXkHbWzzm16X3fEpUQPaftcJGtWVCBC
rmbkyTHK5ntBJlgi7TJhwaVjB4aDi7eqC+KCEM9oVlnaoQm2d10pu6KAPFB0qT+kl7Dq92OJTgMu
jgnNu4G7aVKZ0EyZjvMrnC9yVsLDhcASxY/R8sBteDKkI9kef2tjeGjls6Q/iSTomQkjpZoSsc2l
nRUyE3aOGRBSDYn9apdSzNbHUHHijH8qtHnJnK+LYTr0FlI3h/XbvIaOsp1iUNYOZqfEx5rLMnqZ
cGUA0l0jbaVkohQWFGoXY/iXg943nhbWrcdbTHhiiCBG7J351HeKl7A3dy3K8OZLF2lQUlr1EF2S
tiQECjk7+gHSf/3IlFwRo31Lvha1uGQhh1v40BaFVxgRdZ7qVSzPtGLuaG/7YYR0heA96d02ljbt
UMEKd9BqPjg5zNCyWps9pCqIwX8vuXTju5L5pnGr+njI6nhk0jvCV8xRvWNe05xjddh0UuMlbMYo
jTdCC5p6OdjKr9b+hAO7UnPTs6pxFS9oLxFi1bA8ptRAkX1HwshqQRYhFgSkkt/owx5aYTKd0zr3
ayznzex+KBGtpuq+u3IJawpUoL5eRxVv1W5ePmbKucf4YOmFZ1eaL4ezR6/6WSBCdbJlnUS4UgEa
zGcC09cVQs5kK9CJJf29AYtJm8kgkp9GrBktxCRpeMzjD6i0Rj3uhHlJOadSUfoRvaQ9WMc0g5HG
ND+kskLABs5QZcQkCqTT3Q6nIGVVNAmS8nWL5F6ATreQgtgOlvZtafZ4/lAJIVe2qhdZwvqaUeLV
hnaQDkYTXXo2rhklwNStneboGKe29frkrFbLRk63M++9Q80VRrCKpWqjqZELOY26YBfWQZhvVdG5
phl7C9uZYcHnRGxh65CzldrX7buSTVluhpXaV+ziUD4REmnv+nARxSVGf8YUtrqOqpNzDVEOxwyn
ddZJRgFqB5KJTk2TD0l+WqQ3jgwYmcLTqJzq8TKn4KTRWg6PC4dn2zzYi+1FaiBNK3GxumMzLavw
irXI+2g5q+WjpdwbWesTdrzSAcmT4ThYrx26zHw7sa2ZlMuGwpd85cXjJ5Dx3pfkzcZsIkP23z2E
4lmWz3H0e2z3SfoSoq1O+BYKvj/NONXRb6dFS8WF08eqTa6J19QabLg20n0gLfIVwsi+j1HhTBa8
ZYLQ/AEhYlvIj1N+rsDVLZIHINr6dqFuHVVZ22Z4IZTbz5w9QRh21q7rGvq9qh76Kt6WdD8hFPEq
N2FO8XqcGbigea66tyJ86JInpXB2iIQwBNQew2l4leR6n7OkK+tjMafzSPYnyQvEvHklwWcd86eh
etR7dggZIUNc7ULYn1rCA0AtnUjRAwQvt0MmOsocAvO5KkKiyqbVGJ5m0jtrmG7Ne6hcRrVatQgx
HAv/Av3JwKC2SFDLytlBr5/GPBim1zSbvWrYYVd2DQqlbIWFpbMxKtqxZClq9ZnU4RWLDA08Omai
G1js70p6GSgvZN6+84S+i9yRXry34V4DFVbvGZdQ7vsqROJ+ORr6IRmnwLYdDweQXt7PnB+F/pai
dJicZ93+oxDpZyaVH43VxdKjpxKxdoLNCB4oPTbw3hBCjY85gTL6zwhv74D/qOSYOsxxUCgfYT/7
9kQZACvcbfWNHgezaFCy7xVAzNyk9+1esrRCEJ3BmxsQtWPDMHZPttTt5YrQmCbu6ZnNcLNQXldD
9xpjkG06AxqsONAdjAxAiUw0iGMPz7Po/QjVQac3j+bgbPHUPwlU/dYMqzX3ChP7NAXhneK4goid
9NqKC0oh1P+DeW8g/o/D01VFg3lKaK/7yQGbYxuPUCtjLFAs8RpBU0MPIK7F3H+RdmbNceRItv4r
Y/0eMwjEimsz/cDcyCRFqUQtpXoJ0xr7vsevv1+wamaYkVkZl33L2qpbTTGRABwOh/s5x2mrp7Rh
HwD3zfxh60KacOpjKB5k/mkggWYkI0SRaRN7RORwOXTbfV9M9AmZ91ONh6y7rbu7+RKSSfkrNJPb
yDM2UM43bgUhwnwaSSGkZJs0KFlT4m8hfCBZcRe2wKDt22E41pH71jFTiLXhG8NAJDcBVFg2u8A/
RIiuuHX63tPNQwMTxq/aR880juimHcYA6FRPs7dquJ1M985pxX2dYI94JBch5t76otlzXIGDqt/7
APyr6o+u8vZOCr75Az17itF7GDPnKYn7W90FeYgQzsp1drkIZSwShTCXWAw40/cjxEJ40UH18/oH
P4vaXcpMLFKFvd7ZvSnL4d5tm484s0cPmZ7BJg41EIagR9RI/O+mgD7dn8g1EIPYG8hl95Omv40H
907U06fA/RUp/1F5v65/qXlWl77TIs1YTaoEP28jG5aYNzFB0AxR7ot8e/3jn7XlLn3+IsNoxm7X
lQklvUIY22YSH3v/mElaFfW/Qu3Jb3UK83d6D9K4Ofbcie0YPSbOY7nafvdZ5e/SN1jkIBEoz21s
kBmSR5lg2MsxhQ9S7kCSHb1ewbqgy2T+dqCPQgjTueauSiW3TPbQFPdAXQdUFdBG/Ndy/cYibRlA
BAtjCuP3gXbQ+49TuJJf5Ha9vJVLIWXHzuBvcF/dQ76/KemxSzYOXuIt0IgnHs+QQ7J7AiBaeSSb
jKp/Fn4vE4Tq9a2Y6qecG2UKzG0JSY27YGdClR7gLSQZz9/fuuKL4Zt7y2735mQeg6LbBdoXE4R4
brhvVf57X3Sb0Q93afqpnJxNH8OGK+7q+sEbP2VNuUXdSMGI1Zu3VRRtUkRFKhLNpffOcI8u3hSf
tinsB5h/Zfk5Fi3pNbRtaCY0QCjDu9c5hKB42jjFF6RCEg8227HpUOQWW1AgbeoQPEKT15rPAY5y
gHE05OmcSdh4Wn0zqwyUbUFU8TUOCBZjgLoIaCQNzNDAfdPYw51mguiflTp2bvKgxA4SqzlBVywf
g/yuHr2NRYpQkocYjPQ2Qogr5lmQN5Dp9TuziG8QdIOjmo8foybfVm1whxwrSltfHIOwPbyLy2NB
io1WS6H/dRp+Zbl/X0D0KQPw07AYUWiRxsHqHxRy1Tl9DSiRPUxT+FiFIbcxcTu3aq9HnJV06w8w
wHvojP7B2/uWjtqUw1ZDfR2+RKZ8k+W/jLy8Tdxxm7Qzu/9YBB/CavoS9wQ/NrxBW9/x5NwUITcO
NL06+9DFb2T8BqAo4k5etFfjNyPVd6OI3jvNTxV8N2WwLXrE41KHxEfEWyu+qaTYDNmtVrxvnGI7
GcWvvs5uG23izfbFMe8BkkN3bR5Sw9ihZ8JD3tygqnTT2em7CTJ5D9+o6oZ9n3skkJIHCG/PHcb9
IPniAiwIkpyeub/HJIjbmV6JkKIzRaSRnPtUfwymNw3RYzX6Hy3t8xhV9yr76QSwaq10OxjlboRX
0Pbq0QyMY+Mb30KDDATADSV+ap0B95i2WrWFbG1Bo/XPEbwt1MXaYq/Q18hS813kiJU6yN8Uc5Yy
3GUcdZiM1xN1dGQNnwY/2GouEJIAdty0hnD4G1/+3JrsRSkKtdZMIiLU3zfxx5Q2w1b9oKC1Xvfk
f/PGk4uLQk0ZjxQiqftc3EY+DfOGce39+Dd+a3FFOL4emmR2+/uhftN2T9wAKx/8N9WtZ/jui/Ww
lZH3mUOmvEUeovMmlMEQkaPZcSbWrrf5ErlwuSwVci0nS+p4sthYmBxF3NBD0CZddoyQLAmjj4E4
jJmLnwk3ynQ313fib7Z5qZmbTbpwxnlaVfDVcObIEE4fEgDXP/1vFm0pluvGQZBOLfvsW4JO5PeD
bCCgIkLX/7g+wHOy48KaLZVzI68BSWsZ3ID2OHvqu7AKH+PC/Kb7JOlpzRviWRv9u9MNPG+Tx9T7
3a14ksyd8CDcobK0bQuEw/zxNi540Yr8m7LTuwa+JcW7fdXpuyhK7jOi6ZVv/He7vED+Cnv0hVcM
lBphGNoBZQU7f+iTpzj40he/+0ODypr/ZUKSy0T0Q8Vo+jgakmbNjdaD6iqgdtaQkdxcUFL6mmnf
I0Tgr3+3vzuWi2pX7UU66nIuuURwh1wiI/nB659szSf70j4tsjol72C9NbGEJovepdZ4KFN/p5r+
TtrjIYeWpunFTZ0nW4TrUflBjSPLPykIQjpJbT+7daN+E9l/6BFIytw4Um268QIwqdEmd775EZ47
fipnoRLSmrpOmEFPUAFDuEcLyq+R00IuTXnxbe02OyP4EntfY6vYwY+7Lcb4Uz4OtzFw4yR8Z1DM
z2iz2qo/PM/c1OqQhUg/TMM3czDf0zWaLIGxsip/dzzmQ/nCp4yxCvwSSf57PclJgiSbAcFgmr1R
yf0Lv/4f34f/4//M3/25xPU//5M/f8+LsQr9oFn88Z9vwu9VXue/mv+cf+1//trpL/3z8WsH8T1f
/p2TX+GT/xp5+7X5evIHeGVhM/7W/qzG9/DRk+b54/mO89/8f/3hv/18/pQPY/Hzv/7xPW+zZv40
RDSzf/z1o7sfQKt0ztR/vPz8v374+DXl9+6yH3n2sw6/nv3Oz691w6+b+r8LXRmGdF0UUeXs+/qf
80+UxQ90wQvWtOhEos9XbJZXTfBf/7D+XQlHSqXg+toC58jZqfN2/pGm83nCMfihKVB4d5HI/+8v
d7JB/7th/5a16bs8zBqAYjOe9n9PiuM6KKQI05bCFbopDHf2Hy+Mw6pc07NaZe3TlDO5tXUf/RZJ
V9Dkvi/0It3XWiCGx573TnpbBgIyn0sv9GnlYtBPXwB/fg/TALKF6LsAM7j4HoEjYO57rbnvjMSR
hyDmHnwUdhcPyJuV4teYwbNDQK1Jvk+G4gtZY5hvRVIGTy92768Ferkgp6eEL+JYhmVIU1K5Y2WW
lBSIpKpGVcncyzL/rgkpvidW3H/RaAu+a1W0Rp84W3+Gc9hPJWxX111ncTg96WoNuk7mPmgcCc+e
EDSQNHyk4hNA3hRDB24i1qZvTqZbt7bpub9dn++pF/5zvo6hO7ppUrR2lnyLWgaJXZq9iaRjovYq
aZP3pl+nr/L1f41C9t1yDVMofbbnl2bmGLBNx15nVakIf85tWiP6SROtwLZPw4vnUWxpCcRmJasp
lrjLHOP1/R49sryvKcaKGkUHkUCxHpo1Etn5stm6advMxbKkdB15OqFaReOUA63gQZDE91ZV26Rv
Rfjh+uacT4i1ci1dmrbr6oZavLyzXi9UV2ndvneiZmfnwjk2mtndeFRIv1wf6mxCykBlSCnHMGz+
s0TtookTa4lF5joeeZmi1ZhuxFA4K3fQ2YQUW2PbShrKNG1s/nTZjEmNlpU73r6e0etQY8uYNzw9
FmHYh67+47VzsnROsKHbtmOZavm64MJ2VWfr3j5q6RG+6Uo/78FXNM3H149j4Y0lY9Eb+Bmg/8KJ
dkOV221Lrq/g8fKbKxKUusxYfP7/G2WxdpVDXcUsajrgzhICeWzR1qWM1liXyx3iHqBfqOnaOCNh
mUvMVxlEhuwQWSFvWYxv/C7uYM+YGWJqIHGuT+jCUC6uwMK2TYcbaP75i2WLMj+No6rp97VHy9bB
1xJ6YYpW/O64+IsVy3sGwb286ZiYa+qWYFq65bhLAgAgfcSxBZLF2WSExr6mlIUihWN5UHQ7FG9M
uxIIxfIv8xilgSfvzbqgoVLbJ1WKoEiL9ppbTwjrhZ5AajOqp+KzCVoVyYyoyNpPYZ3n5VPtEm/d
OE0MRCRFJW6keNAX085wkoLihkZL6MpURXPXlE74RQfW3h/MxgRt01ZtRWIhnfTsPiwK5d2lop7V
ry3VHmjNp6d3va01bX8Td6Iqb0cZZ5+k6Cp0gmnYfZM0Bnzj61u0vA1dYerccYbl8o9Qy3Y8KNsy
qUDr96OThCThh8doLH54c+PsQPxxfaxzc2AgA7SQjaOzrCVIt209Gfmp6PepB4ClpMXf1ixDl/Jq
slb3nZ8Yp7bAUI7DTUGsYTHgqeWNmhtkvkTrJS511HYbltnrygnVsUp7Jwo3v9dMQ71/9fyI9riZ
DGlA61/egYaBml+OvMHejjWxC2l/QRHT9PRbpy3SNSbphcXEnVuCfxQjLjtW1X6dBSzxACpkaDeD
1w938zrcGG3kbl89L+laQsnZq8+X++li1rHUkf+GcTRqagZ4pvEXux/SW3p4GCsmckp0dDBBaZgW
g3A/kb9eXlLC8zujK4Zhr1kRr9YxUceid6bbMEvlQy40VGdbF/CAHCPt1c6KoV3bctl48GfLADXq
isRx02zYVylKX1sjp6pPJa4cpw14ur7bvXZROQrz5c98QXUuhytdVcm87RDCo98vb0n7t2pCQyKN
s9dlx+Y1NQyXu5joj6cIzvh0+2w3DKkVqmkvW+tH3QBNbrQxXvEj5+bIIEwEd2/PL45FuETAbzdq
zMU+D9F3KisbykAbALUTrfPKgPZ5Pi+GWpztvLYLPxxTsS863STvGxSHQen2q82BCRHJ2Drb5DpL
7h0xQIoqEe2+pzEtKdU3Ldg0qCheYOcra7eMzJiQKWY/zBvRmG3wdINIL0WTXoZiT9dQAxF1UlCF
WVorp/jc0xumbishufUJAJZFHvTxG1HjL/cyijJaUti9gUx+IcJvlT7WO2OcUBV+tY2bulKKO1lK
wck6nRg3ly3S0hbonsqPvhY29zQ4/EM6dfX6zeKJS8TpzDb+JwjoRaBhpWONGE8r9nYWjh+60W+P
3dRQV5/hu6+eE8GMwDQ4szrNS07nZBr0NJgmOe5NH2GDWz9wCnlAqL0Co2UY3nB7fbgLtsGbUdpI
h1iWK5ZkH0hhWp7m1kRMqFA+rpD27vO1LlYXTONkkMXbPMIrh4Y74SH0oIfSkZc6vGHwc+04fTCq
OFuxi0XDoWeXxICkl3nEGWzaYhGzupjKypHTvjKQr6OmnvT9zqMlEABBPbBb4ECZ5W7GpJWcvcKi
iUFoBkCQHadMnjxdxPdm2CJyLdgo74/RrIovr113IjKbaH9+zVpq+WwfDT90CwK7fR31CI7Vxe+2
MRgrSZHzzeXT5yyEIxxd4m9ObamiJScMdlp5mK4ogd843gf+rzXtjQWyb15tfAuxgM6E6Kf1/PMX
p0MfzTJGG6TfV7St6nZ5KFttE6dRPiHp2AKl6II07w9FUaf5bT4WJJKHtCvfVKLS5Ds/j+lnkjqV
AlGLhn3V3ftxjkSplnlIVA5UdykYVZaZ7lphYZsqdYvhLmIHx1sjmwaqWRAE5aEyrOKp1SpU1NIS
dUwU7wDNfbDLsmkoueeaFx4RnUCVZBJx2P2QaEpqLviZsvrOC6MAZYx7626IRCIAkH68Rt4+v8NM
XTdYJnyWa5lLJKQP1iZPHJM4xzVR2va9iKY2ptpIU6wNdb7zBGO8+vH3uuJBtrguixKofhnS9FyB
+j+MYye3pRVaK0+is6SbSwQlpImmNthbk9vl1MBkTgejojWoSTvRtxQB1B/g7tK97SttE45T8eC3
Y/5QNzkwPznIt5nIVr/E+araOi8ykxXV+RbLnmm9Y7Sxj6L7PhlCytyRaj8HnYOqpe2Fr4LHzIZO
npMcp0XWdZ7uIpsS26pM0zrrEN1q2xuREwmjWzaueK8LE+Iy4y42HcYgd3O6qCaqmFlUMiGeMxmN
Jib5fpp40MiolK9iHf41IeR4SRZzdStr/iovTi5KnXXjFzVDRV3y3k/CDmXANvsiNJBT1x3exVnZ
UuIibO63Z5f9YijX0XutCItuDyuuPqDtmf5eSMt6tH0dWPn1sc5fZ+yTbdnKtYlMlTGfjhdjiYGq
ubLAbJeUWUI93Lex+6Qa7y0CrDlNkE1vZcBLk5s9HwJEcwi0bJs6OU47KnseMEeUlSdvsssEjIeM
F9ar15EEG+lCMsz4dWdZ4C1DsxwzXXbIg9J3yk0AZ6KQDi+6GNZkqC4cb1eSoSROJbnicLhO11FV
ThsU5YDIWDbAZYwi2m4g5TQ5SJARsZY3oi1L7Ya7J6cfgRzDx1GfIONJ15zGV6ZmXWI82xKcdVeZ
hPuL7zI1pqlJl+9ilDDroEZN0407Ns1d4PTdq9fYlaTVbeVwzgntF/bTAiN3vQrpZNrZzakYptRB
jbkp5s6F10313HJcyYSAIJNPwE8vTiCaBAmDFBLwSfVBtUmFWDiJEoIb/3B9pPlLn6YsXCLY2auQ
mbM4g6ebOVpNUCBXKveDDkAmsemU5iduuH/1KK7EZ5HUNqkNLfnMema4mhVWCDfPLTH8wpKHOW38
6ieaMsiaC0PpOs/p5/LtiwMeOrkxaT1QIKo+NKSRBAPyxtfyPl9ZtPPtUYZNeIzdybkIt4hcrbRQ
tDr3g0Od5eHRrkxoHfyLBmHeWofac6fFUDwyqKKZXGhLDCZCW4Y3apN/MMpMglseWyIFrU5IZFLK
1D+1vd6Gh5GuAWuTPLeMuRI43+CKBDS5nlPL0IbYU6YN5ioigIuAipQhzb2KMX+tbZAJJAeIAbJl
pLEWth4HXHfxlMp9XmvDbpwQ2nQ8lM1faYFczqRnpY6H5DFqL0bpJF1FnJp0RDbYgNzNftj0PMBX
3tSzuzk5TVR1CeAdwzHmutuyUpQ0Ol3FMzGgkhM3MG31BmVmWzQigwAUdfEd2Uel/WykmaG91FkE
JF3ZGRDLrs/2zGr4HsZzpGBIx6BCfLp3XdFUXhcnfA8zfaDmC3/bst8kSn/XZ7SwslW9BpI5sxaO
HC5L2KZyzTnuWozI879B8lbsjQGCaDe6KFUPhv8qqCiRic2FY/AgJaHAkXAWo9hZp2e2yOxDm5Zi
mzn0TCv6PluxyLPjzSgYCaeOiVj4x9O5hDnrl6oJ6dt2DGDsuaA4ZfUjS/I14YhLIzm850n4kO4h
Nj8dqYeJnGbwWQ5OKn/YxCefc6fON9HkuyuWOa/MiWUyJ/y7Th3a1nlezo/xF76x1IJKqjoxDgEd
6ui9R0vUwaKjpEAI4inVLPveEGP5AIbj1amL55GZG/VvnP8yXKApcdQNeW4cZG0nPHLofEH7WsC3
UbOmRzhP4mySjo3uLN5yDvVOJzm4cjJawVBBr8dvRtWDcqTA9DHQyuRoT138/foxOzN6HoAkOHWW
lGvHthbb10x9ZkZWCbPY0BqY4Sh4GwPs3uujPGe6F9PCAZNuoJBKSf9ZJ+7F3tX+0HkSbhvkGA1W
pV3EzkxqKWf8aJaOxs3YZ4GGJDvNf/bCL63HCbmJz1No0tHJSVPpomkOgnajgwv4nsOz92E3w+m4
GWRsIcWc1N0aAOGCZc8hDO6Qxz++XZ5uhWV4nUlNFopTCiis8BIaPNJY5d6qUUq8vj6XdsHgDcZp
nSvMywf0qCJMf+rlwdPaBKjB2NwihC7uro9yaULkEklo4xRMMC2nE3JkXEudHkNkZUBotfD/bzJa
zKLAGka3/8JQs3vjtS51ufRyNa/jNNTpWqA6QOrw/1DkCw1aJqj+tU9XDJhjMifFiKJJBp1OKuiq
avBkah6S3J6OpRmamzjR05W47NLSgUYiI0AASPC8GCWK0wAvq6FfPULxge0yQxUDj4alibbi5p5z
C8uzQoROfM4bWVjLUs5Yt3Wv6siEA2rDnulttWumUd+Zvo4+tj7QXzw28gf6RUQforxCPiGA7OZo
uD1ao04zis/cXt/OC16JTD4XMWtMiLOUlnE1NfoeYRZIwTp8a1qD/SXRyuGWa8bfZJPWrFySl8ez
WWhb4m7FInDLZKKXsQ9yW4/hM1VT9tg62rYNacQdheGP65O7dPgch0KuJL0PcmXhAlWrWq3TfOsQ
UCCj4h4Y75tIeStTumRBkAiJVExL4E4W934Yo92HfAKHz6rSx26iB1BBCvdW63x9ZagLE1JSEmXo
OqA6wHKnR8JXWVeMHUM5SWMfUi3BdlDEX3lBnAVotktZk/oLjktZGMXpKGYRJZY298vJYqfa5k4P
xzoIUzqUpfldHpjFfWTna8W/CzHAXBThzlIEwLySTgeFGuGKvIrtAwpbEbr5bVt8a/kqNR1EBrqr
RolLc5BhlN5XWsFOX65byoU95EmmuDAdEsPOEqydW3AlhtQkdpMNafciKJ5SWzMPgYNeyvWh5j1a
OAEF9hHgjIULABp0OlGuYEPRP9k+xIAMjF1dTqm9iaFFyvsc3I6E9ezBjq4i2b6D/lsPhxast7fy
LS4ut4u18uLgfbMUSA/o6tvkI70RaOmD2HWUeG2yjZMpeCMgQEA7dcr2PUF6sXWGzNhfX4JLq812
GhgwZW2yXadLAKKxjDSncA5dI+tDXRX0xNBse68ZU7Qyz0sn5uVQC1uuu64hb1c7hzar7I2YBony
sbnGm7s0ikuKyyB7QBi5fAiHPd2eM6o0B8eLRpSAEkVLYVQBri/bxVGIIfjHmi1nMZdQ9VntJuwZ
clE0nTai3+fc1crhXxtk3rsX8VxvTE41FoONWJFh7uGSPInJ9Vd25ZKHcRXZI2q8xETO4hYwYFDW
5gz0ifvmAf9NE8S4fCA1Ftz4fQipnd5Cr187xfMXwUgdSOby1MmI5ndVxuMMUHD4mTx//NBTzspW
wr1Llq0APoOmpZp3lm6nM3RoRGHCMKEzHO0CVFw5edo+ELlcmdH5UNyeQKXnNI8S5tLmEClGglVg
c1lIMDHDe7cpeaubaUp/XF+7iyMRr1CYIRwjqXRqEkPQDEMa05colH25szNN24566WybEjWz60PN
zu/UOTIpE7TQ/JoGOTEbzgvrSwx9igZucujfdv1x4KzRbkj3tm2ry71nN+GrA2fGYyQcoU6ubAkF
T/LKnbhK7YMfi+b9XC7cgmrvHzvgwSs2f36wnqtaoHkUeANzWSNxeFamSZpjGlES0Dy20DYqydco
ThdHUZJ0FVAvcXaynKkQVT0xIfTqxttWpN2bsu+TlSLM+R1GjkMaOCGezUQIi/MbRcKo54ztQZ8M
AxFuNIOa3u8OWRT2+6TvjE0/IJ9XV7287XWSTa+3Esoyf8IoyMDNi/DCSpxGI1Pr9PioBK3kDGzh
jajbki6KXnlwx9hbCdzPL0vFIZOubgvuEndJtsqrNM95DFkHy63A8wx0jEyA6PvxjwppN30L9sH9
Dcie91hTgFjzKefOch4dRBuYA4tYfRFf6tAnXPg8HD9FO5i7mOihv4MVbaYHr6LPybZplf3DGWue
YtfX+YIxzTV4h8CI0i//63Sd46S2DTocWQcpM3er7MLbiiFeK8ZfcC86593BL8/ByDLLb0YxLIwk
sGjam9OAbADUITNT38imyVYM59JQBtUhiCccDWktHv5dkFcisegbJaPeoZVhnmR3alLTUzCifXZ9
8S6ONYd4ZDBnOMNirDBOeQhWqX0IvLlXnxYnD2HPlVeEwxqT5OJQoAPB4AAtxkJP9ynTihkoXdiH
shLD3LmPh2xJeOWQ31gxiUtHwbBpu0DaXUpTLRx05aCoI42KSKdxxjfS7+VWekijd71rfjTNrLgt
UwOGdbHqcy4ZI9liogHykbyBFus5ChoUdyNx82Six1DlZXqIbFGuzO/SKETDYB1JF1uMd7qUSeGk
4Uil46B3E11W+xrVsh7Zmuu2cXEURdlCkYcCwbS4UXlVtEGZWHT6q6LwbWWa6RtN74yn149Clp5r
B0vHLhZz6V1kgXDV5sHXfPgaAvkGOxbVinO8YHw2z1HMgTIyQd3CSWRtYahcWNFBxk6w4QUTbhxg
uJgA+oSvnBBXGuGHTRxikZU2FiZALTWk0lxHB5Un3o3qg2hvZMNaovZscxjFNLngdIIdXO9iFEJ8
yYXmBAecUnnbO2O0VZO7JlV9tmyMMgeicykVwNeSc+XXUmSVg/wNgVeHSlriNd/7kha7SSjqterw
pSmBlVM8Orm0z7IuXR/XcK5AbSEAk39P2znL3gXoAl3fn/MEFygJVo16oCSKI7Y/PT25Z3cqbmJE
Hues8MfSjRzIp2OIHPInzVB+tU21Jip/FYXvWDf6iB7aRlkNIgBlbg/DrTV5QttHQ2eHb0dLFeXv
K19wPlgn8SVZPsJL/Af3DLWghbGKPm0SrcZYywGB0NRAG+ynMTqVsVXO0OnIyJRWJz5OHKlZI0ob
o6cxE6GBttcARbjT7awJVi6lc+gfCnN4AkwajPwcR5yuWhlFKlVuFB7A0YbDtm3KhIbbuYfWHglD
134funX3vfJSS/+caFFX/l5YTmFufBk64QP4TpSutED37CMEWvqa6k5erKHQzyI+viPfzJiRDKRp
ljgirXTbILdEePCrJs53oefr3ca1umKgZ+4wZe/0LLXoQkhurwPnz2qhE9sLtV3ZwDmyPN1ADHgG
yJBNB32/DIYk/I+ySrv4kMd5U22zEKu+cQ3PS754fjs4H/RB5r1xgyBPhISIzAwr+ZrnovxWZsA2
9d3173P2XuGtTzYXd2CDiyF8Od26OBSaEbt5fJDWiPRloHQ6ek2e/lYP/fFN03jFirGcn2SKt/PN
S0RB6XuZqAL50bqFy92nNMt/mzZ68h1Lf3U+Yy4RQ1cD1MUpoTq2mJYIqD8HCf3iEP7awtKd6AEl
mpUX7ELrh4optWgQT+bMwiXp5y6GyaPJdJpMRAdiQLKKyK85403ZdumI5kZYSf+W/lW9u7ESWtLe
kworkjuTg/K9zYopezuk0phu6Qejio0PlR9+kgzadCsboyt3kaajI5P3kUhNBFMbp1qLFc7PBNVe
1miuLs8FxMVFMTqtZ1tFlR5C28/VRuk+ql9+6lli47kFxBOSqE6302TilztYRZImo8ZAL+nrNnh+
k/BuBV5E5YdUHgX+081SpJ7Nkbj20Fp0O+ur+nup/IiWqGLtJXLB2kE0PddqyXVTNzgdqRHdFAH4
jw8J0jAfoX6iNSPS+GMsR3s7tZm2YiAXjH1GNdm8ekxMfpmIpstMWdB9KT5EIgjeNaNnTTs70qfk
9aeY3NBctYcHCklpMS/qz0ilRLRHtMCR7EaBCuOMHBsfhqiZ/uiSeC0reb5lbJXF6SJymp/P88Rf
PGC1xsgk7QHyQ4nK0+NgjNrOSigZZKpuXm0d1AQhmUMuo8BOzeB0qF4qjHSK8gP6I8HOHucu9VOO
6JvdRdlrQ0GQCaAryD4YLqyNJa2m9KvOd9MwP0wuCrKjTYPsxoLm2PCQXLkILq3gy6Hms/liBVNN
m0arilnBKXM2mUQxyellwZET1soKnls9s4JEwQknYFdL8Zhh4LmQ21V+iK2E/pZWcoz1jn5jjYa6
VIxm4PXjfG7083DoJsBHIYZSC2M065QcTlnkh6iJ6LJWA/fnhVqvFFfPgZLzXr0YZuE12omYYkAX
AqJQFWzrPvK+usPYbSfTR4edotzGIGLrb3w7Go+qy5o/+jR5nTbOfAEQKTJVkmIkg+WS5jPGeqtR
c8RgprB9m4xA4kdNdLeVicLg9WW9ZDAA+JCmoOgAENU4NRikDEFrevH8aIzewX6tDno1I5wGV614
rUv2AmhRKjARREpLoiWiYgju6yo5TC3qKY2ejogt549Ewe3NaIYr9MBL8wJ5zQuC8jUjLsxFNRmB
ZZGmB62zEGIOR51W0W1623QyWFnCS5b5cqiFycR0UfPsPJjvuxbXP4JFTbdd3SX2ih+5tIJgWS1A
t1w39jJ14uiVkqnrpweIv/4HEg3Vrwatjr3U6mGWcLJXduwsqcFGWWgozBBlyqvLNZyQioX/wRoW
ici3GpD5Oyfzqne1Ev5PQrzprdF23bEIG2slkXpxSalIANzA/IBZnVrlYITR0GpYZaVa58EYQtRH
hp6B/oWtmyVX4JCCv6bufjrOlGlWYCEzgqQnHb1NxwOH2kTjyjrOBnAanGPwIDLn1x8si+Vxroqc
BGzqMApB89aoLfvDyMl/T6cPndRDrd+nhduu4QkvrSHQI6JUYiDq1ouTTfcaC1qxnRx0DQhlRSFz
V/GE/vB6/0FBgkI/b3aC1cU5S2ITkYCYuWVRV3+1+mRIvgY+QCVaStr0RL0+2qUTAHSXTJcJ94YU
++l+cQJEGQZucuiROf2IREVyGyur2nteXn+WaSQP18e7cALgaVPun5PclP4XUYKetqlW+VFyAM8t
0qcyHfPisxapiDdNUk1o2nbaZN7V3ZQFX5siKtYu2cUmgjegeEquhRcNhYOzLJIli9EKfEMcO2QM
dpWvBzcNeOKVZb04ChX+P3mRgGBPlzUIdVHEvksHmdhr92MJpsZoqjUux6LhNDbCZGZ5IxKlBA7G
MsswTpOpe90gjtRS/WGfVI0Z/hqSVGb32cDr5OBMcW6+g3PclZuqsopi32lhV+1cVwb920S0NM8o
sqJ1b30wcMU2sLyADqowR2cIvOQi/qSPWZzuRKdsfqHLJmcb1TAfNhb6gslKXufSsgHDIu2G5ZMC
WNh+NEigWF09HsM0Gj7JVnWIimdISVw3wsVVNi+bCRRBnyvcc8S6cFI+MVjSjO1IrwAt2wuC4S09
VtyN4ZfTyg1zcagZOq7IKPOwmH/+InxkW7xZO2o86mbe36T0hfwtSAv9xiir+t31WV1YPKoA2NpM
nobZuVg8syBLQ2+F8SjqQt+MY4lQSuf6K5Z9YUKUT3Dwkvw4c1o4wTAZfW7icTg2+SyTUVXeB+6S
YJOPTfp0fULnQxFRsFW0in0m0S3WzqJrd4uOSHmks4F8TBKh/xGpwbgH7aGtRKmXhkK1BHYGwLzZ
QZxukxrDgbycUR1rpxxvrT6ape+t9qAXa5JQi6sL25u9zlznwsaxwkVsQ2gTyKityqOUg2fdxH6q
2TTL7rTyJktoSbfvBp3mSKTvojVYx4VJUsPXoTKQR+ABv5gkOBzXajnyR1T29DsAWc2u1nRnT7uY
tfaki2tlnuVMB/wTYcV/La4V3zU1OMN2dawyLb2tnUTdNnqWbXD/3aZrhf268IbxUDUhp8mDECD5
WQERbJHVt7mZHsknpXd1kps7X3vlzfznIOzZM1/YoDB1aiQ9vWhN+nGlxww4xBfl9852JNF6x2Ks
1fDPt4qq0Fw/ZO2ek36nQ2lJG4rO1dKjbFAYCZLSukkqz0f2P1gLti8NNRde2SSqbbip06FioxpE
7/XpsbWtn8ZUyVu/tP2tT/OUlbv/3Cio25AP/4sdsXQdapR5Qk2tPPbAfb+ljpnlx0ja7bgXeh0F
x2f9pxV3dWlMDJ5Ycc5dnZF9Jy8E2mdZxdGfgvYD/AzadKRGuPdpvfJHBmFxZbwLq8nzUlHRc0iR
EsSdrqZv5bSC1rLiOCDcrCEcXjikGEtRxnR9EMWv6x7ywuxmSTYQ5BaPMtB+p6N1Q0+UGkTVsUi0
9EAKMbkpXZ0Wd9odckLF/vpoF+aGGMLsvZjYXEA/Hc0Oe7Mwpjb/v5ydV5Pbxra2fxGqkMMtQBIz
nFGygm3doGxvGRlo5PDrz9Oj831HBFlEce8qSxdTW2sanVav9YYzKttNdRJ4y7dHUxRt/DTFVq/t
hJP/3C9JvtxuFBola55VIwUYLsO5Q7d6okinc+wW8xcQ/dgoi7bauWRufEKoEjwnQNXx91ZrZFrM
Pov7aDgnTu2dNGpXJEHCCnvIZc/5UMYP39ISYMEN42mcjlfiBiYgKnUZ4vGcZp3rxzwqzpaI96ou
N77dG+MJLUuL88PbpNnOVNWGPnfjecYi+JSUXveMbVj6dH9BXN9lHrczRxRvPdb7lneamW6qp0o+
npVonb+pK1Udc6Vx3kc0CjAF794pi6E9etSzJuia2nxGyeDf0g5pkmU4gDC0qdWMz6luJB/bxvnz
/siuvh9BLJgMPMHIQ5mvy7UXL27awyYZz/EyuU9LlpVBlSfi8HgUG2wDxSKYu3SZLqPQVVg8hdz8
7ObI5vYl4oOmt+4xZ662rdxE9GOp2VDoMFT5819S0D6ZnKF2tfHsIQn/IU7SKozwrfkwVWX8+NxQ
YSDDcaT4wdXizhJlaMq8nc7KpGAapnplPx+SJVmmnQz+xvzw3qGwzfzTHtiWSntTmZj5ajqzzczP
jjIiVaIM89eH54c+syQrgAUg593sotorcXtpWWrWHC9Yv8wDpog8pR8sLHic3vJe5MtRKQXGs1lt
iLONPVfJfE5Z2wcej/NrCSF55zy9WgdE4ZSDqoWaAeWuzWhUzIXG3mjVs7bg+7VOXeLXo4d7Vo/v
1P0PdzMUm5QyBmytK3BLFhvDsmiFeraXFjOa0o1GklwmiIQ3afvheD+c3CcXN4VlyVoQZS2d9BYi
z+UKn9e6ciBWq+dWwapA7Qbl+zgN5pe+TJNTQlLyCZjPDOAy+tFGpvd8P/qNwZJfQCnUydWueyxi
VqrZ8Rr1nCaa+WLXjvcSo+URpEba7FweVwcuA6UpzuYC/2LC7r4caGZb2eDkHdayC74GSzV8AA1F
3y+fjo5Tvq7lLjfzaqPROeKdh7gy9xXaeptLODXq0gCmxKdth7nxbUX7x6UH+aAwJjvA5tPx9uKh
TJN2e1+pi5FlbAP1rBgiPaBRws6u1fGoCafbubSupwt8AYtFp5vKX+4mZ8qEB+h7KLSzWlXRj6mf
p2OFC0BgCEyHHl0Z9JrJXxCbofQKb+dyuiDRrErpttE5gmnaYNI1W0e1xSAXa7blQQyl/ITyRU4r
RzKsqFBeBoP8yPHvZREPcyX91wa1fTb0ZgjvD+l6PXDfs6fBptIopXF0GaUtotkso9w55ylud4PQ
seWLaFndj3K9zkHsA6CBVYqWjLetgWK2ZcOTzO2z0qTYNgKA7X17yt1jBezjORrgraO6s+6sjBtj
43ls0rwh3ZQUvcuxVXHc55TvnbMhjMln9dShYoplZ2xXCSf3CJ0GGQBZHqbtMspoakk/wWQ9G42h
H20DB9WMAuw5NhTn1Y2N+tE7mQyDxqHkIwDP4zq7jJdQ0KjICroXA9Gjlxxl76DSouL3+zN2tau4
HzkowJqhqkjCtIkSRdWEbGRClDyOvveLWfle2U6v87BOOx/wcprYT5LYzDjo1ks8/ba2CuInUidN
G07CBVvle/YMAmJGQmdPr+NyTD8DwZ2C0Qxtkf82MzVVEa+DdRpPLWibE/xjnLDGJn1Na4qgj3y+
/xeKV4hjkDeR2V5OkhFnCWCkBS3q3jgij9B9qEGz/4Y4cHA/0K2PJ/uFyI+wyt2tmnLcwVMGo8eY
+hRCP/bNuKMae+AhWTP4vwv553B4GtCZJxfkWt4MJxF0MJAiQ/uqN+OXeDatk5IaXQAbzw6Kzos+
2TVyur067Lzm5DLbBOY9zEXF8rB5Z22WYVOna6bPyXSKNajCVj9iamv0Qg1VG5/dLGvUp6hXtVPM
TX6wCzN+qI74NnCZALNm0HiW/JzLeWy8Ic3Wlfh9pVQQCvMci6dqOZeVyJ7vz+QGzfe/sYAKgG0C
aMjVeRlLKGZrpIVAPrhq4axE+EYqVTuGBhLzB2TGVn/QVjxYM09FqbNyUHsqIdS4eFRZ2lw/DWXa
odecO1/u/2I3lhgiNxQYoRzSb9/W/pIcdaBpzPgGPe5ZiDggeDlWe+DZt22+neo3LR0KBYDUtlOt
Jbmdu9Uwncy2r85VlKvvTTWRshFdhJkgfrExaBDkIUG6KJ1oj7GnZ8fMafvf7o/38kD/OQ+cDqAc
6KCBWdysuRmn4S4upag3+qR+4bnKS1Pk2kGBfngagXbubOEbxxLZEpQsyS+jk7aZ97hFQXaiYH2y
U/irXpybTHQtggG7p+P9oV2HkmhMkj9K8LCktjlFt66aMmsGQ7MmetNF7n0t6yI/Zp7e7WmI345F
U06qF9Aalz//5ZlqafWSJTOKKVgF89bqFGfyjTwVr7HTj1/vj+sNw3+5eBgY9SXSMlmJ3/ZKpn5Q
tbhIkIvuVkyNirGNB4yFO206JYnTG78vuWt/VNfIS31rcvPAwiGiCWIavwK58ljnyaRj24cH3P3f
7HrzONw1qOhhPcJtvW1EoFVhC3DC0ymyivyTWxQY63netOM7djMKVBiJpGfdbqMUJk3Y3iPKWpXD
2bBRiBKq1x/+i7FQBJC3AGA3b7MxciceJSJsRsbX+7cyB3znzTnbyQa06+3HnUkrFJUIgFPYH1yu
m5Y7RSDouJy8KcPSD6OTpAlMUa89QmwdYouO6OzZrwE442KoSmROIYy4RShDb7oXbVn08jCoSW5+
JBfFFjbvlbR97oCeqP6ijd1ebenGQjfQScEEBW4QFaxNmjmiYIvcvzGfytmFIGrrkN6nP7PUmHYO
ihuzTNKC5DtISlLAbb/CmFRRmG40k7qgzSbKLg/KaN6LcuP7k6ZT8oZtiMXFFlQ+ac1sd3mLe5/c
J+1anx21fEHBc/UB3O8o3TlM5mbfkv657FoJDXe2EghxOZOQC3s5IUlQBs7g6pXfucZ6tKwle8l1
Kz7l3Zj+eX8hb+wN5BEv8be4UMg+Lq+SzbU+ZpANBrr4p6avo3+jxOq7EMrLmPm112iY1efq9A2/
5cJ5qdNpiP3MGXPt5HVaisiiHZv/UTx9MYOhWKol6PLCiN5nreNmR1Uxu/6owaSMfU1LBuWHO+jr
Kw2m4lu/Nnl/Nussbp9Kq5qiY6OW7oteKmhfYiJm1GEa6fa3NZOelvM0JfqHUoi1o72/JukJHJIl
nvRhsavPZSQm+zzMYom1ozHn5Q/VHKcojEpDCHaHlS7tzs68Xn6upL9RWZcN1Supg0xfRztaNeOk
OnhBJ2vZBDyG14cPGR4CgI3AdvPoRb/lcvsnZp7Njr44J61U8/f12ONprQpz52l4ndCSNEPcxboI
3BGsncsofdNqBUQ051QrovyIKbRympR4eZ/kS3Jo2zH5M0pzLBXGcY9PfiOyBFIBOKKuyiW8qdrV
WeEAPLfdk6mNTzamtP4ijL+tLno28+r9HNnIokcPViRRw4HwTTsEmywTbtIV1EmrXH2u7NY64c+h
H1bMHU9po6k7l932JCQKKAze90iZgVHelvJjjq6YPqd10lAC8BVkn//uh9KjIW0lD72C3wZkckYh
+vv2xxa7voi2zkbqLyc1F0hcF/P4x5K56/f7B8X2LGRAFHsosZPCGB7V3MtlEg9QPwy8WE5Z11o2
3i5r+yWqp3zym272/nItoe5RlG98QwlIg0hIrYSi1uZomgp8ZRe7sEkY1skf0hZbdo6ZIwCX/Hh/
dLdCgUoDKU9h1yR1uBzdaFet5iyEQkJ48LNVH4NMdWM/ydbHYGlv00XZgkourgngCLY5tRWvoHfW
3j4l84wTBHrT39HibXyceaOP01o7O1fljYmjB84JYvMHVRn581+Sz7UqLKFJLERuTnEQNyb1Ji1f
MC5pu4PBa/G/iEfiRVOatJoi5CYeKHKtiNAKODVZ6rwSpcJLZBWh7QzLsdSU6svDU8dzHKIhOrFk
u1tOqwkWmbONeLxbq9/rphieEfBa/mxdsafbdfUuZRM4FM94M7xBa7fSCtrUpiPMMszZ57H9Qwwi
qiu/cIay/wNKUeH+1ptua/kuEEP9KdG6WfPR2/OmZwtey0vNlTEGQi0S9aBXmdnKumlb75zn27uJ
OhgvVNYQjTGpMLA5z00KR6IxFeeUWmtxMIelP5RT9+P+R78VhPYUrC0SJJ5Rm8wUTQNaZHHH0Z15
4wFxMQWqQr9Xa5H/yq8pkRyKrLXg8yQLptsoSyyKrBwN71QsU/eMLwz68smgHmdEnj8udRQ/mytK
ec6gx5+dEf2vRwfJnUhtinYE1zDCBZc7J8+EGIshi8Ns4g2ax4Z2Qprv7/tBbqwpVqe8eWl+cP5s
71+xFm5de3Mcpsoicx1s1GK/oNuZ4q29en9pUQv9eJx6T/sNvosq5ePhey54RKswROLaxWapnzKv
f50bffjhDMaU7ezp6+mmr8a5yHMEjsGVCjNyyFE2mFIPd0YxwshKKxzaUjz4dGPN4EspE1L+IifZ
nPdNZNZGuhZJmPRpE6hdkVAKT+qHZ5UodAnJOKS117btQwN/cRbMqULDRb7anjOkW6kb/hdfjCKZ
tEOjN0EP7XLtlFOxCEjrSVhSEOePxg1mo98jC13NC7USjRzRJsPgXNq2LMbZixBiaomieemxA/8b
oARRPjoW/mUp4U5JBir8lVwqzNBEZJmShEphR2d38JTvTb/Uf93fCG8H08VufwtDq0yyujU6gZef
bFUMex5w+Q3VsbT/Xb3ZWr/qTiIsn4Qj/thEXtGe0aJb1ddMmO4Pdck7eyITcZALwXcaan4/g6T8
e6wbVz/FnpZ/Fplpl8FYOuO7OJ7X/mwkFW7yq7VaSTgmvZEGi8hiBNKMKtV8VY2HT507xI8p7nPp
MzZkT5BbceH/AgC+HJusTNoRTybG1mh+ZZr1S15l61mpc/3RzJNQtNzRV9BgoAKzuwyl5pkmbMS4
EXbBLVuUvfBT2ih+5qX5zsLYPlkZFZVgCSCgtM4dvLlqqsyxp6nz0nBsIMskvPOs0fqb4/i3pbI/
Doa1c1ZeZWl0zmTtFTw/O5g75nJoSpMAWjXRLrAyG0bX1K/vuiJyfdm2Pd1fjTd2FgmnBP6Qe5KF
bkJlHrKyWd5koch1EP1qOx2s3Kg+/RdRIJDppBPyEbRJqlvT5EWs91moaLkZGBWquY7WRY8+EPhs
wAOpiFEyQSJbftZfMkBj7pdRyShPpbz+jtOkSbPqeE8gevuaYzHI1gSZmGR/ssgvo1iz1TRpqmXh
6HAMNWZlvrRFqXW+Zypd7+tWN/5YNAv2cVW2O1WMW7NFXClOLbfYtuZZl1OMzCKxef00B2/Sl4NS
N/ZOB+RmFBogskBDL2tLzaybqW5UxcngzSfWoU5GoCZr1+xsqptR6DJQ2yLroI52+R2LwojXsYTQ
nZeQoJ0Ve3V1Vb1Hb0GyWNpIEEEoFpNkbRK4vB36UUsKSPerkjx55cALvCu+3l/e8sTenOgc5GDN
QC3jybQNMqWmsYxrU4R9M0SHZqUa0xu4avmggtKTI9o949brA4KqjC3RqYwJAtXmmHXKMYIQQvHI
Svrxwzrglo4LWvMfOy92jqKroZEEUTABREerEeabnMVf9tQU2+aktnoearPSqS/mNGiZX8XJbD+Z
Ov3i17ka4Zk8+D0JSgOB/IiWDLYBm+HFgyqQFOBQcpt4PizqNIUuHpSfcDqy+LTMwj/3A159TxmQ
IhRQEtjxPFkvR2ngWxRFyZCFxawL7xglDsijOnHcsEczdQ9adeubSu8IsDj0pekXX0YjkY1TR12I
JpLF17Wx/4ptrfs3R7TxLlLspjzcH97NgLJT/PYgv6JG9Dbsldjk2CjbuXmnRJr2SQGG/pdoeZRr
cVnuJLi34kGL4BVO08ChfH05wJ4Kcr6CBwqrZcmawJ6V0Tj0fZw9lZMTfZqbqXi+P8LrCaQ0xNuC
TJQNwTgvI8ZRUSCKFKFyVq10hSPaiTnGjR+UZdfm4XpwhEKP0oZSTql82xjvYmhcxWxUocNEPVMY
E98sJ6VtkY9xVD1pixCPlmGhRSDTByNI4rZhfWxHR+UpNcse0OewxNROvK/A5bqdSbvxCSVZAf9E
rk/GJX/+y07P3VafU/pI4azxoPYVEaUfRy67L7C813/vT9fV2c+AwOjAP+LQRLRhc6pACmogcJd1
SGPHDBC41e1D23jKnlOefpW5yUASpg1Om9W4/XKmkow6q0+EsVdknyc77bogWt10fiIddl6nZfJy
v3bTpjtXbtrF7znq4q/CSd0F8EvTfBjs3Bj+Hu2M+mxUxJbhmypUJr9GkSv6ILIKnlaRtPM3UDkI
5qfTHK9nKHmrcV5Adtt+Go+tdRwaTfteu8OQVD4FgNlDUM6c6kcr6XKh8OhDsYicjk7OZg69al2X
onMheM90zcY80t6JLF2/3p+9qwxoE0XukF9WClAnNP5yo2T2vOxAFuQGdTnop7Es86Ob9QXfNRFf
qmZXJ08eHBcXrYzMTHI1AISljHAZWQCl6LDxYiNUSvpk9M18jPShCbRZ2L+5nbY8NVqcfnFjnXfQ
iPiHf3/kN+NDmCMBhGx7pQwrzHhSGq2owqpLykDBCuV7ouRzUAqleC86PQms3ETLRxm9bynX/g4Y
8XrbyEoRryouZKii28LBAILEXqucLRrl7rNtjOuHISfNuD/IDSWVRxy9A2mZiXyeIZHtm/ntvIIG
XEF24TrSiFtF9dTy03TpjGcarWLx7VxXxn+SwVBiX62dtXzmVdpoZ4EzhurX2uTCMFXsRAQVMH/+
TEzMQAT6So7fOc4sJB1KTYOpMFE96LxqsZ8tZaiyl8HIW3tnucpFf7lo5C3Lvc7pxrt+20PlC7lV
CcqGSvBY+0tROCgsDl+wuliP97/c9dUgi93yPOPA0ZEGv1yebT61SC8ApRzN1dJQ/VyU17oyq7AR
kfAN9FvWnbm6NTaUHKkiUGMHPb05SLV8ctc54iBd6rg4rln6xWsV5IX0ZA9vcWPtUeKRxuNASajC
bB6KM5SpgcdbHcZZUx/HyVRPqhj3fGSujxaKSORGAMDwhqWzfvkF9VW465AYIuy96E9u+jEwR+3I
OaoGHRCpQK+Vj0tj7mQPN+ZNLnV8ZSDRUUneRM27WKBBOQvkIpcUgSl9CdpmrANzLePjuBri2/11
cuNbXsTbHGPluiSAhycR5k6nPq/GqPkj79qdLPrG2sB5lZwIOgJJ9HY1Di4JUDYtIqyaxksP2Ayg
mNXXqnFwsswJ7w/pxiekg8uhhOQaZKytUVOdoBGP5L8IMcgBtTZP/2Ka9C2tqh9rH/19P9aNz8fh
T/OKoxC63zZ/xv5QifKKLAv75TaIa6U+lKa3lztcR4EoR21EwuBcVvfmfVpBxHcz8Plh4Tmd381l
r/hoFtaPwoX4XmSMCNVJ2BTZitwSv9ymY1bmriOIM+qd5jf2qj3ZcWEc7n+z68VAReQN2IvqBntY
/vyXKF2CILZbrT263IseB9HMtXkcLR2DEXst3T0ywPVyoPErq1esPdpVW0RJP7TZ0JnzECLsV5W+
27pd9UTOUKTvI9Hk9UfRae1jjFt5b8nmPi0wxok217aPoagOtn+aulAltquD26ZKUKyGRu172Lsj
rz+nxHZpJJS0oylAykThl89J/0yojaaoYdQj9ZhEaXoQpds99xCyHvLxYFQkc1S86TPRnYGMs1mH
OYu9mqmKo6bYzIc+bpqTxEzuXCQbjScZBlIRRm9QKkiWkS27HFGrRUO+us0aGlPV/q7ZHPChVsVp
FyT5FJvHoTLbP5bI1HtoMZ6xLq9lVlTGk5GDX413fpurvUexgU4U6FPoTqTJm89rls2kGEOMcdCw
VkHUO2o4ucZeh/qN/HWRGYCPkG8d1qjUjNtqb6CoWtsq8K1wLK18PXa9E7fvM3NNqwM9KsyTUzsp
en+Ysll5AQ/qoVQbCy1/7Si6rbz4Zm3Qvqppi5dbuC5OM8IN6Rfl935Qocu7FG3NzxV2aOuxWdPJ
e0lEDUGmaMDXi6buZh4Dddyvh9zRG/27l67Otxa0KA6Z7YC8sNSzL5cXCujVe6usqv5b6WYQhEd7
EsIXld05RyFEoz01KkjGl0HNtPw4jsIe3peeAFnf1GMWB41l5qh1NYku/lOXXf/NKDqz88fYStqw
yTpt9N1GgTEuhAYmIPBoBJ6XdOm7Q0z5roKZZAr3yXWWqPi0xklvk+ZHi32MtDbqvw5otjoHXlLp
9K4DeeBhIGzjk7VaTt8eq6rIvMPsTMpKKWdepqfR1BGdwklL/2p466qya/rE+t5ojvKvqIF0/1Gq
Ii7/ioyoUF8Lt81Q6YmGKvrP/TPxepVJbhvZPInGG3v4csnPQps7RGftsPM6cbB7LUZlfxJP96Nc
PUElJ5mGPVcWBiqk6JdR2qGJEk4KaVOQiB9paVevWWuLI96zxeuaGNoRmdLHRAPlbpYnBW95/pIi
PZvjPvOSRRE1HjXG4EZPk11rYQlBNRiXak/o8eZXJL0mdYLRdlUtRjd6hCHAJkKHZ3ytgLadjVFV
j/e/4mWUN/U3SS2T7TLUTOnQXn5FRBA5kJehCGugMmc168R7tAf2pI1uRZHyIeSTzBho8Msoca7k
Juj/MhxM8Ze5Lkh5GLuclNtBwGZh8AribXt3GDlbxKp1Hukih7ZhRK5+5sUb7TWAL++on58M4AIY
CfqMGGhtEovaQFY5wVA1zGkxBzP3/kue6p7fpU2+k0DfHJLEgfHKoq297RggbKs4STeVYewYWMll
dY3kRRPHdbyzmW4GIq0AP8CD56pQOy8VjbEMZS1O4OioxFX8Dmek8dPji01CwCi4QvJn2V0uAzDX
xYLJJEprWGgFfZKJU2U4e/4lt8bC7UM/B0AqafrmkoPr1VUGxaQwHcvkvRXjj4sdH43Gncv0Mhf7
uQ5QL9J44JBe0qW/HE2Dh7WWKSqv0NLoDqVqNuMhNU2RBDFlk8RHPkHZe3vcGhvlbcBYb1isrcuA
2TXulAsUIztFV4N5SKdjnubm6fF5osgsRRoBmAE2uxzZbKW8RZCupduMvrOiU5ebKm3Pc2JDU/n5
AenryNoTfus88S/DrEZeAwim/No6w+vilEugmB4meNNnPe6/QB15GUbzXBvW07os4KeNzNuZwpuf
k0YPKx/QEwTHy98g6+bOKMkCQsMoe16kaIv2ibJ3U906MNA7I9+EPAn4cXNplKs7qF5BdatgwCdQ
X9170eDiU9vZHsLs1oDYWrzd0PNESndz0Fr6nCEa3FZAjoTtD63t+HMSP2zhISHF3ISy8eyylTc1
ixbcdIZsGiu/y10rSIwo7d/X8TJEL8piVT8eX40AnCBaA4Tlptrs5yWH7VqlFWKsaDL6YkzbV0pe
e9zTm5P0f1G2CE5qkjyd4EaEjVmPp1XT52NhzWlgw8zfKSBcZi4/1z3FcwrJMJ8tkJWXq84oKwS/
zaIO9dHR3pdp04Myp1HmdwIwQo12/me2xZ5Bya2o5OSy+4csHl2Wy6jFYuRrmitVKAyNenI/91n3
pR6L9RsPVe/7gjBW68+DqjX/xanPU4AC1Fv+tAUZESZXmDTmLyuGIMUaafQHUtjHHvw/PysvOQgk
EqUAruRygF6Srz3pcB22TbocijzujoU+DDuTd/PU4rigD8BORjV0s5txFc0VxxghQGel9nEAan6E
KdAEjdfZX5QyXoI5ndTnQijTn2aCPnG9jkvYg+DZ+U1uTugvv8h2GSVqg28qAtblMv4Rx1PpK57y
W660v/f5BNsnnb89vhERyyYfhbrI/zYj5zAYMxZQHZqiSQ5Tp46+1TV7bqi3jjDJPyNPhFBA7nM5
jVGaNDaAYy4f05kDUeR/8uZLw/tDubXbfw2y2Qw2hop2VsU0+vU0Ok7m0gUa0qlPraM1D6Fnfi5L
WbiWWv64ZW1haXj1pqmtcbAYtkKD0e1y39Cj7Mf9Ab19lv97c1+Hkavll8pJbDaR0ApZIx+mv7TV
DuApfPbU9LujdsdGiV/7bviQzL0f6f37wpgOlfJvbe9p6d78rjIZkiBPbtXNErGVRUcHoyY/Wabo
BWxv/ayNuTgPY7+nayeX93bAPI4k8wStKMjulwNWh9oCla5CWTP6f1VjVPxMHZ+1av6WNckegPVm
MGAM2N7QxAFmexlMs2EJJ21ShavTdJnvwRprnicF9k4wZqk+PmU5edlOUn7rY5Jf0syFnAHQZpMu
O+3o9q1YpNbzugaOO+tBVy7xMZ7Ux4QDfq4eeZuDgFIl+HpzdiZ9oQtzxEahnEWHU/haD21gOdWU
nO6v05tjciA/URei2b8d02JTxy6sTLba0v5TZ04GdIy6DhZjaXfOx1sHibQwpA5M7ZJb4XLOosbR
E7yOq7Cn/uQbVaycaMBbO73DWwPibtNAjnFkcalfRmkTrx9nvavCfCRhHuc5CdJxaI9dqTzWlPo5
SXgIgPdDpoVi82aSMnREi3oVFcjMpjL9GMDzHMRjg/uKPpu4X9yfqhvfj49GDfYN6syHvByZmjdJ
YrhDFZp5xJm/0L1xJ3PdeeLe+H68CCXcnwXB41DuvF/OLW1aJ8fFggt/CVTYfGsAK//cDWi0BWo7
53sbWf7Sm1MD4UiYDdQmJS1uc2rMY2KV6Tpm4ZrHhfLO7ZCB9ZM4b0VgN5FRvK+FZxdPTe7Y7RPA
Zbd7/OZBh5MtRt2Kc3LbPYqtYUkyHQyPWi7Dx75d5udUcVy4iKr27eEJ5CHwVqmgCwLy/vLTVkDL
dAUj6bCxtDJ5biqr/p2zI9lzkr0xhfha0bynIgbbYVuJm6yuNJxcA6a3YIbtCDcK3dY2giyO92Sd
b6xJQvH6lUQdqtibIRUafK60MItw1i1GNM7lE9yHh/13Zc2exiDKqby0r1BPpW7X5twSJSsE6O/c
sAIsJR/jgL9tZ6KQsVo0Imilb7azOcyt9FshClaL/+DzXoJyiJx/7y+CW5ODgikXCD1m3tqbBZ8N
9qD2CsrsUelln3HDcQ3YIe3wXChLvJPpy6+/2VwkbeSGxKHwv4XRLuRzwzSlRThanXhNqpY3bs1M
nhpvjI69xtPQMLzqMXmEtw9pS590yZWURL/Nh5wcae2V5pg9FNkUdJnIgopuSwCRfDrc/5qbds7/
xiKSLGZKs4LNcdUYVdWNWVTwyND+VrQEqylh/zVW7R/uVDr+im/Hey0wdy6ZG8ue8iwICL4qh/9W
OhVYV5oNy0x5rhqd02orUh2pdXYyVfm7X00fCQeIfI/S+rYW7CUDeP2xLcIUbXRAw3DTJm99TicK
aAbKVo8XXzBbg8RCj4BVsy0KO4Mz0uUEAqsmbv3RKW0zDVC+9ebj/Tm79fFYk29mWlAYt1XHCTc0
F5wMjghKPPgYC9bPmEH1O+f6XpRNlUJRzZmeDsgsVdTGEwy+/MWw8+mhpuXP5SdrZSQBUmtZ3Zx/
ZdKhVWBVHLWCt3TewQ1OraHbWeU3zgx5kv//KJubf7RnfnWt4MwAaB0gKWoH2TyVRz1ezYcXAUcF
NRD6RUAkqdxf3lH0TVLZXjbCrJ6p3MeN860yZvefR5cALzCyW6nGCtVpi6IQY5+gVtrpYVyyBLLV
6I5plu6dQzcOB5hUGGaDjac1QCnicjBVO8BnVlJayqrpV8ry0S4gr/ZtD08TUIqevXPM/KmzyxCh
rp1s7XrzomVB2ZuOK6BycKaXsZU4qbFLVYywUFxnOOW9kX8zSiU1A7zXqnNU5rG1s0yulzxYeXhJ
gCwwNaG8cxlSNweeXzEhoXT1T4AU52O5Jv1Ogvh2D14eSxJhwSKBJgqAabvmXS+LB09Pm9BrMhwh
PZmVBUU8dHmYIC6UHMDdFW04A9jJwj4bhvZg5EPUok5jFBnCyLGy+GoyF/25LtC+ekrGOld9s9fz
9skEUhkfMQXuPD918rF9yVK1+Sutl/rfEcxxeYiVmf9/iZtE55P/tkuQtFWSoNypGVI1RC+6k1dl
bX7saiP/R1jYfO5AiLXrixVeOfqn0EmlodG2YjiQuoHgk6UeunVZQHu9jp+VxuoxoQb/HR9yzCCn
oFmn9ENviLoPpmldv0Q5cMQDaUGME6Q2FdkhM6q8P3TNMAC4NYtYe4nG2kkDvTT6PT2161NE/tK4
wpANqGCS5fL5JbM3FdiYceRRUQWx+9IlU+pX45icVG3YI5Jdr0RCsTzIAEir1W3pz+oxLa16kJWO
0YhDMaxD0I5lu3M/3o4iSZkWGBxt2/gr6kkRc6vUoV30IgTA0r9PIrGn/HAzCnQunnlQRLi3Lj+b
N4KsNlO3Dou49F4XFCBPuBNFO2oxNydHqpXDHSaT2Y7FyBA1alfGgmzkEtR1lQT4yqx+SY3vcP/w
vbl4cYjngOe5Q/vhckCF21TNsAJhS/uifYcli/a5A8Z0jK1pCcHHGEGadnvMuOt3HiuCOgbdK+4V
/FIug4qyAVLrAE4dp1n/bHM5P3VdHb+HHO35sap0p6GmB+k5ivV0f7g3CsQ8meURDO4RXZxtob0B
1qZEmNSHOuwJ8ZR3dR4HtL+ppUx90/1hWpH1Z5mwY56mUQX2sxRRZh/nVW2coKMFYe8kQNdXg4Tj
IK6hvQnvbfPj3nSSGSRvHWrtXOh+6UV422pV/5VCWXGaRDF/v/8J9gJu3hyQriM9q1hcqpN/GsbK
+hBH0/ibauXL+zjak7u7GQ0Qsiux47BI5VL/5ZwRemS17cDwkrzqfwNkO3wy1cr+MqrDMSqmYWd+
b+1PvItYz7KTTZvtMpy2mklVJRxr7lhHv3fYowVTno47Gcut/UlSBMhEclPo/l9GUbPFcCOVY0aj
S3hMUdL7nM9G926ZlfiPx2cLtpRKwgezgQfpZagoFSY+ii6hWjH9x2vd6klJVM/ng7uhO8flDg3y
1tCk0KsUc5O3mfzAv8yXh9bq0sRNHYrSLt6JyNGDqqiNo6Zm1k7ucGtpAF6kCkgwXmybuVLSaFQs
l9p7QldjwFcRVng4lI43+8Ibnfis1oqX7dzWtxYI9WjSFenS6m5T2gTxNDj0tPdKA6F/vy2dVrxM
qrrsKZfcGh1JBkeqAW0BIfbLD6mUy7SAwhchUMYyyO04/mIlanEAFKUfFUDxOwO7GY8GrM2BShrt
bCYO9c4mGnU2WkstFcEqna4XPiGghLEfPC/LuDzG6JPPHW5z1qVLoVjKqG2WZrKs8+JVcmliFOVH
jbf4uKT8M9jL1wFP8IdTaCZL6h6iMyiVFzZ1BDh8EPqnrgnHFXmVwGln6zB6i/MfS8ndrzPMi4/3
d971TiCgbFiCUoHVsN15qL8IvmTWhkanmEezU7vfOjG1h2SK92gG13NHuZFUHbgcbWckjy/Xim10
JkeyJUIBOupzVMx9jjiWata+zo347ORZu4dVvt4HsInws4OsSHcGuPJlyKZFWyVtmDxbydOjNZv5
YZ1XY+cBeesbUteiVofXLUXBTRQyedVJMjgGMYZZY6igx/VX2SjueogMI9uZsFtDwnYL6IP0OqSN
fjmkyiqLcaT7GSZV5ARRUs+H9n84O7MduY2lWz8RAc7DLWuubrWklmRLuiFky+Y8z3z6/8s2cE6T
RRRRG9bGvjCsqExmRsaw1gonfkyQ679T/97K4p5ZZtBVEfzzk9Y0wT7TQ20fDfEW5+o2LANQBltW
8O4Fu3NxtwbguACfB067VkaXeFSVP1slhN8P0ebzKAEjB/TjDRs+ZHUHIWm8sQfBwyx8VtDDPJCS
rDz5eV6WrtIZZrszfEbb7x+/W0gN/z9DC9efa74W601antLGS655bUiHNsy7PxzoBxtH8DbWZCfJ
CIiwAGrCvJyfCquNgep3ZnEyRiVID3kMd3FQan2fKRK9Gd1u7WOb6PHJ6tItYfbVrwjBmuSfPxQ5
5rbNjgmiSGSXpyw0Lqkm/+NDWEcEqDmVyJ2Ffv/r/raufr939hY3oG0tZwpL7Jle0e6ZcsNgXdUL
NjzxqhXqClCiAKpTU5mvqsty/rH4eB3yXzvqyC0IPuST7q9lzXWAYuCDgZWisyt+xbtAxAonVUsK
HSJP1vpnuoW4Kl/pvlRU377cN7W2oPemFl6qRZByTE2OCFOTImOngdxod2mpe1//BzuoHxENE2GB
Tp0vSTEqCxxTW54SEvMfACxjEzqlF2ypH689J4Qegg4rWtPLAVSMK4Ffo+Oi5Lwc/5baMaF2l0Du
lc3SOknVqG25q7WPJXQgEGoj1ocNNV+ZD3Mi6VSOhM3c47OWVcYZjP/wpNaq8Xp/E1cWJwRp2ELI
NniQRRxghZ4me2T6p1wvYGgqclc/FwiGR3v6zM3fZe41j/daaZwJ0QlbF7PmlrjOVg4TekTg9tJ0
MH9l44BQKoMCs2DDVa2UKAmnQOyJmJFUaJmMWzLzPXR9yE5S3DqvSmGGhwqa9pMul94zWAP7j7gu
o6M+mPYJ2J3zhzFKobXxK1a+JaUAcmMqHORRy+TG17QRfCuwSxMKg4uya34cO6YvuZJnDQ9nGyz4
/9ta8iszz4ysPFTY2V6TdqMTm8SRTb6bKmOLprq6rLfOiUAdAzafH1Hkd2orDmpIown10Mpo6ovq
h943IX+1saoVf8LsN9HGxj8Ski8cpJZPbTJFY35qQ7UkhPPy16Fwgoe7DQxMeWdl8biErTFaYdpS
wWsj8zxY+fA9kzp747qtroWzSCsI1D7S7fNtGyYr1vSYtRhWhxqo7WmH1iq2tJjXTj4kEcA0HHqL
auTCNeopn6ZQOXR6134dDan6rNLcpfcQuK3ZX8uqP/ZIuruKKe0mrWoeLhtQz9PAKhHmg0xfPjZV
nVbwfjiHUtIx5iYsemevJ22xJf+z4ryI6CBbiJwC5ZyFn+wbNKDtGmQb+K/g5NhTeUhq2XZBjmsX
r0oen2qOIjspjODO6yTZS3sdRWYoLBm4bSX+JSYqvEL92hoCsnJGZlYWH0+GqlZVppedgs6D4tMX
3a5Jq3/v+/01I4j+wD6kskOfdXGp2mSQjNy3spNaeupzJnfmgcOQPFxFBmgFqkYQYCHdLBvyZcoA
iCTD1SsgUZ66pAmejXYwNwKOlZgUqDmfhOSLYvJyvpI3TWZIQRFsPUSJv+Io6r4rauL87CA6Vq9W
rkkV4yBi+4nItndO9zdy7QwyGAuIFx0Lss7FmfD0zmJOMOz5xNGessnz0SgYXlS1/Z7XRAr3ja19
NchkqMZgCT3mhZOyjCwCmgcqNUzj4ilFWOma1Uq0JU+24typXgt9SRT7Ab0vgnyYU10RdBFF1CwY
f/aVpO9KOYn3gRw6j+dIlI34dODj6LAtgVeO07VxLXPY88lPf0L/US6pAbPt/r6tLQhSPtEUfRNB
MZu7XSk1Epim6O0ojSo9e31l7HvEUl/S1vYfD+cJScUMOKEpCBhlbqosFMqIGqb0Mk9Rk02n/QRn
eSOqECWMeZ+Qahv1X6h5ArijL0ocAWrSWeA5GSQzu98PTrjrNMtFAeqjaVX/kFVHLt1fzXXG5HEo
gzCNFAChlagdLfbSYXS1EhR8saKuq12ldOpPqfW3hn6vnfT3Vhbb6KO0NiUVC0wG5km5ZaiHT3qU
+hvV+9V9JDxEQEu4J2PxHmflCDCgiCmaZkUPvEAeK7dPCv8YBu3wCemf4MWkY3NNnI64UTdbe+Nk
rvguUc6nui5EXG/UdhqzVcYggMA1xKHzIfeV6NDJkvx5rHrzQxbCgLWt3DrxHztbBOmVSwEmhcI2
uu5M812WAIPQSoKaGQLoZFjViwpp7HuqDMbPPDQfHBcnapt4RyGtLcaPsdvzS1FJRlkyTgPMKNpU
h7BV8xeZkc/f7t/ylTMzs7JwW7Ufw4SNAcFOiJIxfLH0jbPpFJV//B/s4HzxV1C6QHHNV8Nwp66O
S1aT9kbjapA+KpcBAONWrWXtA9GyBH/FJwLstbhpRSHn9kCj59Q2+QGNXP1g99GfkL4fRw3R5iWw
EYghYCPLUUKKOikcBgyFQQbBvC4/eshhbQTYa6tB84VhYDCBBBx6vms2YUDYTlBWNZmr1BTtR3My
g33aRuPv+99HnKaFczSJz/gfRWCSv8X3ybuxU/NawVLZ7bwWttFOQ7LkELdN0+4Sxc7EIKxiuNw3
u3b8qM0KHKOQrl3WgJlO2+JLwvQUMYrOtZUi3utqaj/+vqBEiTAebR5i3mWOl0xOnEoW6HUjSqNd
qan9MbQ2I4C1tVCOAk+LFgY108XRS1qwKVrZpCfbtzzXKtv8U6/58UaBbcX7Uk5hNi+isUJdZlF8
aMyEoSONsOIk3bM0NrJxMCAHf/fjNt/5QWl/kwyfqUuBLyEAUkZb+vsrZ5LCtooQJj0QqhHi37+r
iknVJGatAGhH88w/pC0cuFjrhqex3BTHWNnRmalFnJgbTqRFAQRQuH8WwiLWL40XfCMsWDcCRknl
ORP+dr6eNmUMe0O3CIWWpATLXv/qZN88P3zOcRKUpd7ECOD6zI0USq0KDVmyLjkAqNTzWihE+Yf7
VtY+DZPUmJBJ00g8U3MrWqqlth+xX3XiZzk6WA1idEbSPIeV1H+7b2tt2/7jnXOpUAZYJEOhVup1
r5AuN01JX9ER9DLZL778D1ZoojPgBAAvaI35ikpprArAGBy2PrItV9ERe41HefrrvpmVSwXwj+wb
CCDknSUtVm70Ab2+jlg3asZPyESZbekiKwZhVc/NqnZTOWjHvdPWZXmIg6B96lqvD4fH/ZTAsdH1
QM4MZPnylNTFFOQ9aprT4P81RqHyYithupFfrq2VjiluEMYmaLnFlqa1DL5R4+FyWi1wGQlq73yr
+8Mwms+Bqj1rUfeha9TGjZVpA6W8djx5ybhorA/UzSLW6CFRd0qacp0Lw9qTjskHv8nBgJdxsnET
Vhf5Bvim5wIuerFICP5ToZjwsTyj+V0mwz6vrepoOd73yZoYqDl81FrtR6pvKRKvhKZvPQkaBiKL
X6r5NK3nl3EM6czL6jJFAMaffmilWn+xK6myvgSNHJlHhqAyU5FiwjhtPA6rO8wzCgqaegsoo/l1
STuJUQqMDz3BLjFdoJdSx4gDBuEZIFC2hOBXsng2FoSn6G0RnCy8TajncWlpxMJKKBt7U2aAD5yj
TnN9ndTeig1jqzq95nPE9RCFA1LtJVxDqCBNSS90GHMh1zBKRrdPPVlr3PvuYNUOyZpF/M2DvtxG
KGgtOkTIeXaKw/wvs5t2jMvYGni6bgUm99vsA2qO84+lt4XGcgD7Mnl12klGwbzGaFA2bsKaFXHn
CIZ5r4lWF1amOsjVhiORS3K8T8LCP9l6bL3e37G1g/feivgV74KC2Kxps3dIkzq1E/3OC8QnHMf3
fyZeLz9ez0FSUsxVt4i1GBAzN2WkUltQx+XjtLWz78vC308Adh/PVyxgqczDpQkC/Uws+N2CZM9O
8sxg2+joxr/NIvVcM7e1f+5v29oVopMB058/VOMWH4eqR8B0CdwFwJmfECxfmZno7JJK6txo2EJC
rIT4LIlSmCGCqhvVDhgBsp2gZ3Eau/olsAvvg5Sa42ceRPMLTAFAHtpjE7bekArE3Qz2oIcqkGOL
I572hSWZjM840dEqd8gIGW4RKNNOII437uza6qhIgIZzxCqXHY9AibvSl1Qel7Btv4RKlSUolhv+
ofYm788G4dUDaiIP3y6OIMQih9QCy/B95sdkijomJlto7Fl2XXzU4tTaoWlePXqHsULWDLeT+qXA
yM6tUFKq5LHV03Nra0PyohZMpvjEwI8k3whAbq4xhig8cK3IYOCDLYI6qQMDXodJcoZEV8FT1QO3
CZ3cjeJ66/W48Us2sm2IXMBSEUS9ZbZUh5LaR6adnCOvdWxXJiw5VoOmPnrDKJK+sc2RPhOqleLY
vL/HCoM0USOIzxyd4Jr1hvdjiJp65xuZUe1ixSz296/07RZSmSK+AfgJ5wyNwrnBoK0HY2jL6GwE
QfXqSHL/t1f27QX2g7OB0b5FEtN8BtbELDRyWzHSeG4rM0amdEdVdFYGmL7aYPRPHSKqH7tRbn9U
uWYzI7N1npyur5+yoonPeZ2Fn3xgShuLvv2YuEoYR0Iph2+5TAaQ8as9I01ZdJ82V7mJ82MYRcqG
lZsrTgWfLEBQSsR47GWxoAsGo2sKOzxXsiohETLYr73TjTs/nNq/qkEeP+X9JD9cuxVW6aOCFadg
yDWcb7KNFAm1gzE8y+1YfWk1eXitqDI/ihzDCnaYbYLY0W39ReojXhxDD88lYmi7uGxat6RosbGD
N++NsCKCNkaOCWsLd2WbaaH4vRGe495KP1VaYHtu5gR6AuS97P8xdCCi96/DYuoS3gSTyFqT03BK
hdjvfPvCtGuZcsyoPBjXjvctQJWwY0BgpWkfJSrH09meCi3daZGRTrvW6uxfg25W3p5+iuwd5CKu
mieVvr900vjEiNanTRu7k9cNidviFdWWgn2Upx/l1o7k0mU2SyZ98XSn8V6U3un7p4RpeeZVaWIp
PERe2FWX+0u8vfFEcLRIxH5SClx6MtLxapK1QDqhvN3nKBiH8S+nzHwgt1ZU/7hv7CbBEHEPF0zk
wqjzL1P8oNcKn9QmQomkKI7W1BRPU2ZXH+287p71xJN/jwDBqBk73em+5ds7zkAJ3lX0nMCSgXyZ
f0izV4qoNuXwrEiJfTDrDABIVG2pGt7ecVJT8n10f3GeJKhzK0Zsl6ZSm9xx35maJ5JENT7CbmKA
JeB+xduDq2jjc4nOZXp4cIHkTLQ1uIPcP3Hn56ZTzefv9iT/7EimJzNWQlL3Sc9j++gjy7gHMLYi
AoPeDXNtbiccpNA0qgkd/S62PyF7UGS8skwUa7oGDNH9Rd3ceIxRSRDUDoi7cBLmxkqh5ldobXhm
GP3fk9RA6xqVl96RPk7S1pSkm4uALZsHAFEe+jJYm9uqnKlFE9oMzrnqVYcm8cwzrrl88kA/Hu8v
6+aYUPoEGISkAI08Yq/FMfFypHvTJsGRjZESfaj70DBe+1i1fzExNMTBjAHjY7LG2hqxsrJG6hdw
r0gNAQwvDYNYVhmkHYTnru6UnVnhp7uG4d2DPWxJUdxcONbIs0Ps7IDfh+ix2M6hD2g9cBXsCOm7
Oi4q11OYZH1/J9cWxLkng6fNKypgcyuozen25MfRGW5qcEh8ibVocnSY4nwLrX+7IDYNnjq5G4Ef
jdi5KYRop9wZdf9cpEN3mEZbeU2cagvieLsgon/m05GO8n/whudWUrP0p8oO1FPSxPFfiU3e7mhF
9M2v6Pje37vbU4gppBOEXAct5Tda5rvgMiPOK2QjVXmajK9p5V+LNnzNMuVnOWYvdVVs+P6VlQlA
l/D+uMcb5p8cUt2F1aCciqCxz147TLvIUItr4uUPM7zRQ0e1hnRKh+iPPvp8EyuAfwHwf+UkZ9bX
yY6nC1jz2FWkJjjd38OVRcE3oC0jsgDc4uJQtDCz4CUryikZU2036oyYNgtTZgYGOKv7pm59IQkH
J1DlERO0mMXJyKox6U0b8drc75pdCwlGSeK/7UjaV3QBNoytHHahrygEkwBAMXRqvoOm5qtyDaDs
VNMX+CiHXfTcyPl4uL+kVSsk6FB+xfSZJRBaAUdbwOlRTk1tji8hGjkHOYi2stzVbwQCmtBRqNIs
AScF/O2OUrJycjL4Qy6cXUp9peOFf5elWW91VtetCUE0IFa8J4udC2wf8leB8Hqp99ZO6ZXqOBlO
cUyKx7XkSEGJ2QhsELalUrw45rWmM88GWMrJDirjKSyz6JyN1cPqxsKKSIwQTIWwtBSYqEPHjp3I
YPs6pb/Umd4evamsNjKIW2fEMQMfDKkVsADZ5/zABV452H4Qq7CThMihnMppfZwsI31WvSFj0kUK
68z1ZCsaN4767Qcz6GwBhwYRAe1reTzQQJLCqNIRMYx85ylFpMFtBse+BlPxsPgfbxSQE4HjAv3B
AzlfpDQMntXqA7zgiv6+YjfGTrHH7uFbJeAtHAg4PBSTligPIJ8ydWyHgQZ+0rtW2BRuko7jRgxz
e3eZykk6xqdSZcAoiw9WBMwjMdoA5f8m6Hck+Oq+aOyt2tFNwgABHLgFgq/UW0Tqt9ixQrKdOhkG
qBK69mR7mfmv3irFIbPz8Ec1Tfa+Dpzse5I3WxyA22OBx4CnDtSUeIn8aG5ZlntIzPBeTrU/VOe0
86dd1VrlIS2ihxFBwjnxVuGh0AkhQ5qbSrzK6gOo8KfahhILN9dgaCuSupexZn7mFLbWUfyYdNcM
kfL9URcMQo4onWCUf/gzt62r+YT2W2jygCne7xDe1M5Xm/L3w1YozBE9YUoANxeeypIjq/Oy1kBy
SszBDey0+9ZEhb7V+lj5aICbAFaJ0hJotUUMnzhpFJSpr4lJW/IB9mu3r8Yx3Ydgex67ZbyOAo0H
0lp4D/GyzDdOavPRl/UAnUQr8CZ31Drf32XyuFWEXtyz/+yYFl+GFcGbW3yguML15oCpLtpoSzsl
CPRDAItiwwku3O9/VhhYAyQDPhIh7nw1RT5NQxBhpcqi9m94XVZ8ijy/q/Zyqo7/dqkda5dwtI3H
pmejYiC28Z3hxQX3eV7ABJnFpUDN7UtCKYQRmv2DKIk3KzrnWLRehIL+Ynl5A/t6MLLyklkkc1mT
OuegksZfD53yGyuLtUhWWeR1mpYXQ2+nD0FuO58iJDRK974Z8de8Azv9ZwZOHvGSOIBLYXG19/Kp
GePyEjE5wWz6Lxkr2xltO7lDgd7ffWtr54+XkTY0ES6QmcWibD/xpqhJmwviZPqwB49WJK46TvIW
oXbtCBLd4gmxRRVjcXfBbzWalccNIqc1QKpMQjeCtl8+jJ+DtuyyD7IX+MVBy1R9PN9f48qOGkC4
ABXQfgH+tHDAud4xfy/K20vdAE/adTLQkKM1pMgrV43HoO44TXoQXvetriyYwwhnAnUh2tBLJf/c
VMrJ4Em5JJEfubFheieLCIGp5KUu7zyljJ5sSa+LDbMrHxQIFkPS6N2KkQiLxHwaKj/ukwmzqtSr
jPZywqc0mNTX+6tbNQPGULSX+KTywozTZkXshEF1Mbzaa10mQXfatyAc/S0tlFVDgEgp4CNZTblh
7roQfsr0LjS5250VuoOPNJ7UDQ+OXRCXjlbZW0FYcLo08SveJcvVWKithJDmRVPz50Gy2rOhTN7p
/p4toh2MQM8XfopbQLl+ebPj1lK9cqzLy2A08ZNV1H+1ZUk5yLfTJztRp+KT53tGsE8yNd/S1r+9
A4DySNCpbMAR4Z2eLzB31LqRKM5eoqKvX4siyWpXUvoRyT/LYj6B4df5g13Pt/UKvKaAfBDdLfN0
w0xlq9dYr54TiOxKivmvRQr15VAk/XjRra7Z0/ts/rq/zWtLpX9HiMzUQMjLi9CukpoQSolaXRQa
19WJ6UIgR1OdMAzBhyRU3TbL9XHjPtzedgAtpDg8P6LkslwrxFHF9tH+vozRUL0UTtsqnzOECZIP
EiOQPBeWGMNJeYid6s/7y729IKJkC9ZRHF8qV4sLAh7FHOouzS9+46VPnpSmdDCKB5lS4ltSqwUz
RBub7MMR6393QaAHVubY9/mlLYf4JKll+alvHpxJLcIFYYWgnMQD6shyWBs4YzuLkiS/yOiFPZlp
5vybwnvfk1ZmKWChtNgIjFY3D3gDs9RAAXA/5suy9QRcvqrml8rvY7TR2vAUhH61v/+JFnHrf8si
OMGxoFHDQzu3AjHF0JsYOfHcHPNd7putqzK1ea/l3lYZaXVB0FUEwhwvs/TLlewpGsQYdrA32qPd
9tlFS4atqGF1QbRq4BmDKL457TyoAXO5zPziRcRDflhN+07v+te+Cuvj/b1buc1kiAipAHehFLcs
VZWRYdVQYvKLGvRT76ZexUzhYkB4QRkN61nxCnWDwbS6OKraFDIRXgSrP/9aqp8TpzKM6TJosfXT
QITbzWUrfE0da2vY3NrXwj9yLqDU8cAtgiKmPDC4Sh45GKrSHVC6MvcBgC73/hauLQg2ABR+oi8x
AWG+oFqQRQbdLy7oprbfoqQyXzvfqa9+KW+xz9dMgYvnQnFVgXAuymOd1JhllWAqIOXe+XXcHsYm
M/ZjmwXn+6ta27v3psS/f+eRyM2mkpZffnE0hs/uqXSb0b4gENx4TtbsgADhSvGCUgxZfCMlUyZl
UPz8YqbacIwDwzxVOmqv91eztnGgJYAa0VMRxcz5ahgdqFplGTFxICsK7xlOcabvFAgO3lOf2f5W
NL5qDiFgGu0ccmsp3xzJPYM/rYmDN7bFXved4BypZeqOapxsXOC1/SNG/I99KHqL85XB3EDMo8an
s2vTPtfSya2Kptw/vH+iK8ozKMo6aDXPrTR542Cn5NI2Um8wxaRt/kC8l5HfVHQUf8PaymsPBIkA
m9opWjq2cFrvzl4UGX6mZg6+1bPkc5Qiv+mrozv6thsnUr2LdT/eOO43fpCGLOxrASITrMdlJSeU
YEwgDJddrFSSP5nRS1HsCnlq9j1C6Yf7m7lqi/YU7wiNKkqZ8+V1ulpIlc2Rt6eAqElK2qo45gy/
Lfe1H2mfKsnqN5zuzSkhiSAxJDylXSDwCnOTRWIEukcD5yIzYvJDQmV4lzD04/P9hd0cewIF0c6h
nUghBDtzK5I36IndJFjJDX+nMs33Jc/H7Bw55bjhNtZMCSo7vCowJrAr5qbCPpczRowHl2Hwc5fi
d3UshGtvotB/DLr+JhUpQAEMKeI+80bOTclZp2bJVPuXMk2MsyfJzovaWslz1Zjyo8GmKODz6oue
Dm3f5QZqhRzk1mj4Fz+ygv0olX9k8Rge73+lm+MnJnkQygLFB91K7W6+niRLPCusO+usGtNLqijX
0Ottl9ElXzvJe7A/gE+nOUSDilwZoXU6IXNjHniPTGOKxyUivD+YjRckru1F3r7kP+s3XuKbU44x
SgIihv4PdzQ3piuNL2bLZJfIiNR9FkyOO2nZFlDyrTg/KyGRYQKxpz3FC0zAuXhM4DH3uQO+9WKr
jde5SdbWxS5ow1Q/J4Zd59cG/ZLhCYBvsq8KXjc368PgpQyUxtjQ+rj5liLZxWGpAIkBzSyJ2sYk
5tHYNts7Zk65az1HPoP7M37YUTV8qBGO2ZrCfGsRp0zVVkSMQsl08RIUsuU1Wdkkl7Axq++1pXjP
8H/T+Gq3sZXugc+EysOfVVw9mr6cI+TilmxYp2lsoyr05FLBoHbTMFV29qBvEQVvPAryyXDQQXOB
twXptDipQc0hHjyju/Qj3RgildZFlKPa5ZOxJUn89prMTxA5O7pSZGEiLVquyE64DX5dNpeg9YcP
ujIyx6cMah+LcvTMQNzyYCtG62pMEz0VapY9k7dZv3rfsNzQ08MHyRXcUmppKGgjdAW+8oahC5kD
AGmZVhfmHVc/wBGqbuU08cZhvb2e5NCAM97CCBUA1Px6yrXiTYPj15e209vgMJiaxPAn5AweDfZE
Gk1uxqQCcPW8EnM7kxcyGDWom4stKc3HNDeS46jV8Y+kmtT9fV96uyRaeOCrqAayMLrJc1PQAvqk
l7rskkeIJbvmJBmvtSoPX++buT2bRK7gCWghWwxRWQKLx6TUCPQmzDSmviOCQaO+JcMNJ8SB75u6
ud+UBliJEGQGX0ziPl/RyDxyeJD5dCn9vnSDovPdOGIMOM3K6srMrh/3zd2sDLQYaF7ePTonINUW
sVCtl4C4HK29xFMUuUnRKChcIrvD474FIV4xRYAHpUN4bQTBF8evbH3ZHo2xu+StP+4tVvrSpkr5
lBfew0UjgYamf0wlHt1xkt35JgZ1ZiKGF6mXNkWRAHm3AhaWmW4EJuIHz7wIfS2IUPTQTJCLN9CM
ySwc5pAnKtlg4x+D3rMYhhqHvzqd0WNGVqjPaYlH3bhd4ovcWKUQR1NZyDItcxtt0BxpdAb1Inea
d6iCqjpMjR0enTLpX5Sp6Z6sTE9fKjPxfqPrsVWwuLlxFHhAxgl1cjp68rLdq+dFBOnCGS9SZcp7
BP0HRAbrhxM4rJB/oCsLDoozs8jpQWTazJ7nFtTZkO3HzvzXqEt135vKg/B5ypqEKkI3F3ErAOBL
sXUPYn8SD7V8hZkjfey559dC07daeMuj8maFyiKyQkJZaPngDIS1qRPa09WT7ULAW79Wev9ZBd7g
ijHwoJiP9+/10o0Ig0TnFGsJmnlPF5eNkQzRaCG9f01Sc3B9KzD34xBYrq4lf9RZ8OW+teWhwJog
Xajkb0zwupEcrEqjMK24HK4t1P69XknergmbcsM1io/+/uQT7iDvQyOeAi3OeNkfl0REDfyuv/px
lv82ckXf58PUnYbSS85eWWvfkyjKjk2+GbKvWWaAFpUk0eLg9M/9SaN5ZWpYUX/VlajcD/VU79Wy
rvf8nPFop1b+qR7Qs/HKyvl2f2eXTlOsmbhIIPkRu6AWObdcJUMxaX3fXeMmkw9A8aUdgxtkN/Om
R/0zM7VoqzHyiveLdHUZWQ4hMBS1zZprW0zmV6QOYH6XSvC1sIYtht/b3zX/lJScKIALCX6RQC4c
tNMkchB2SnsdNDOSmYc6pcE1kmqz+8bjmIT7QO/T6KvdV75/HjstmNx6SCP7RemcQNk5MiihK0GV
Lx3GRB78vaEzo2jD097uvUaVWSDUeLRuKT69rve9OgztFR4VuA9GBxYfu8jOj06bbEGF1myRFwKT
4BDTx11siNHlYVQzEfcapma+aymlPfdpH3CXiuHb/SN1e1k5yEDSGSfP20/xeX6kYj9QMhjnHKm4
qL84dqN+G5PowTlt+FXgq8jooM4iCChL0ILspXlt+2Z97VrH24WJmex8U282PtHbnV8cJDIS8mhe
exL2pZnSmZAfTxgfUyBceVR7uTjLDDX9d/DR0WyaqDnEhTk+BYwFOdKUlg9xLidHx5j6DRe48gHh
ur3JBdEfg+I/39XUM6YhsuX6Gkdy9mJ4RfShUpuBelY6bKgIrJgS01QIbFg2ameLD5jw3A9o1jrX
MmqSqxqBpykNqT1Nvv6gOhhfkc4mhXuqgFRDCN3mq1KntKk7L7WvclIorl/V0dH3C2/jsVqGNMIK
bzxuTnSp8XQLK5YOOohY/hpYrX9kWLMNLinKzyhre8e67uJvOlHP1UnT8FiMZny6fyFuvTt1Vdht
IiEkWV82N6c065h/51nXElDgh7E1n0vC7gsJznQkZCiPU6coHzXIDvv7hm8faT6e4PgKrSkYuosz
o3pNbRhTZF91K/kelAilI2Qbo3CZjG7ty1tByO3F58ajMY8rExiA5fuJyk8Vk4JaVymM0fH02/5a
8+oc7i/qjSY0v5KUCDg1Qh6PusGyNBiUnkwULKvXclDGn1BR6mCnakyrA30YGN2VuFVu9xaoZhy5
MwT/1KaWK0ghl3b+MbMbrbqkaZWHoCZ5iWihN6ryMU4rK7yAWPf+7EO6Ce5oD610rqvc+zAlOdrQ
LqwJw0dGLtzSzrg9H8CHCWrQY+fNIrmdH09KkyPpkKFcaf1ANxm9RtaY3DUk/UeF0kt/zKTaAGlQ
StSebHMslA2y6e05IVmni8EZpYlMsjv/Ab03Nehe++o1UZhX7TKLtbG/+Zk9/mkPljXtAjak3XAy
N4cFW2JAFJQwU8A6hRN61wOQiBCgtzbRtZqS4RQ7QXisQUOc7x+WNSukuQJcSa57o9w46l5u0AqK
r3ohBd5F98q22KGZMCYbD8WKIajBkGy4ACxnCcWFCdYo8dTH18QuoNHJWXMo/Sr4+vByhAIQaChO
i6D7zzetyjPojlqQXCN/6F0t0podQfcWffvG/1P8g5VE7RicBwAUsdZ3n6aoQkMfei+85j3STGZU
qB9yFZ0MTU0enGlIMCJMUSETQC8YSotSTp3EjCM3o+gKrGjaS+Xg7ZhGYz1YYHyzIgAeAC+oMC71
3OqsCnLaNeEVYyU5ipLk5S4egnzLA96kYSyHV1pAeSl38J3mO5fZXZI5aRZeu76yPzfxpB+SqDRO
gy77H3pLKk/0SJUHywRidfSnwXgJ1V8yl7lRSuHlEDH97Row7PUXfI7xV2J3wXNgddGXUjP7T5GJ
6ubDJ/GtjMRHE9iPZTVVNrpRV2I9uqaqlB69MpSB9+I2H7cCDxAmIFBAwEjafGnOZFOd1cP4akWh
dtB9RC89Rd9C2a6cd8458SRAbxq6y2cyCIK4HVMrvpZq30cnZoXp01GL68DfpU66iWNbM0eZjyI7
k214vxbXy0IXxNakvriWle9d+4Fn366V4AjqKNtwsjcvC/VenCyvMVhYsvSFk83HrqibsiivnqP1
xd4BkZF8hBlhpjtAzCoza0OnUAm5prY7+VqBEuD9D3i7ViaMgGCjeCUivWWntytUo7UhxFy1zpj2
7PRvuSjKXdBNW3f89uphiQ19U6GkhbFwjb5fZQgZNuUVlRXvQyFJOlPZLetz2djaPh4M52xYU/iY
hqPIpRDV4N2GY4ksxLJWFnRAmo2wycngpuEE87HelQOgwK6Ms40Lt7KTQIiROobKSetMX9xyL5Y9
R/HM/FoqTBGn2KJO0a5X+7o+KI3sSRsx68p20nolXIYhxb1bHlKgAoyxc4g3eG76o+I14zNIm/GT
Bf3xkzklyieGP3V/3z8tN3E6qSneTIwoIFgn75pfd2bodnHm1dHVIi14QbZNO8gZrnqIM4QFsiJo
mWIdT0XymcFQcndo0tTa2GZx+WbBJdRVXj7iS7qZQshs/hNGuO9a39nSBfG0kCnmlu3yeGy1GFes
8OThqh0x+J6q3dxKOap0X8LKu0ylH3yCZvcHhNZoI2NcMyJaUKIoziMrL4zE6tQYpZF4lyxMk2M2
Js1Oi1Fpvf/Nbs+lBiUCrKiAHpDcLDYsxqUEqp7511FB3GJCvvKap9A7A0PaEjm6NYXTpH4k8n6S
xiUG3oEekxlan19TuGHDzmSAEYrOhmSECPP06HHfX9ntaSSN4egzVwrJdoAx848kJWU3mpWdXIs4
UfdpomnXhMN30Pxh+BAyQe6oWIG1L2q/P/R+/6BGNxeBjJUnAho4DpmSytx8moh3V2qnK4OzEmmf
6xr4EZ2yR+cygWLcUtW7PS2Yo2oDUVLMrlzmyAlE97Cx8umaJqN+DgrH3jODJDzc39PbTwgXiH4Q
mFGKQwSx80U1xAx9MgbT1fdMGieVZtWu06Q0hDzEvrbKgKvWLGpZ7CDFr5sqfzMw+luyxqsil/XJ
MDvG/ZSc0pphTX/cX9jt9vHGMeiMScgAZGjZzxfmhFmPov7QUQ/XSp+CeBRBFNKBht+3c7sk8Zbq
DmEzzw2CUQs7GWA9MrXuqnmd7DJNMT8nCBUcm1beGi+1tiRSNDLTt0L/UpLHqRn2NAEkuVr/x9l1
NUmKo9tfpAiE5xVIU667TPsXRVskAQIEQoJffw89N+J2ZlVURt2HndjdnhmlhMxnjiGmPXqZMvuK
QP329QltC3N64W7/fiSA4WZn8uxd6x1xAWgs9DrxgKqHhFig4NbFYdENkXPr5j2Cde+NNGScrQ0d
jVgZEA8kU+etwkRx6lja0+sakI1SwjW7qLRICpPVbzQ5/zsUmrubkvQGFD2nIeu2Xb21FfQ6cGjo
LnPT7uE0WL/pXEGtGvExSnbI3vFk47Y42xZL33BI07AYNOSq3c8ubnYtdLn3alzmx9c/2Om2+N+h
0PgE33TrJJ9f+K6Gk0mv0vgAAZzm3YC48pqBwn0hsno2CvJcSMVspwkQfPAVT/f54OkG1kCWHOam
8SHqSViZRP3byO+YC04RdFM2I2Q0HMGvOh2Fp6tfZ5Ymhyntks9InVgphijbu3C4xF45Pbj/DbW1
jDewFFLQ8wvCm4EjplmXHipt2Q+ftYvEa0kFGi8ANFw4VM8HA20QU8MVAYgE7tnTeaX92oLkQ7KD
gv7kYY5J+hN5WlfwCQDSC2M9/1IYC9ESevvpX5LY6Vg6rkg8ijjb1BT7KXdjI5+6IZMX4oyXh4Ey
/392befFxb5PZdUA3nlo4SGRtzEkvseKXSIbv7hwuGG3UAZh/TneSpBMqYay7GDDyVOF3c6snCdT
9vWgLxF8XpgSeOgoSm1Kb9mz0CmTk/BGlmJKfOhzOjiD0lR9KYx5cRTkDMCJIRNE//T0+/CgxvXb
VewwdyGry6pT1c8kHtZLrZLnS4dPAyYbOPUoYwLucTpO4+IBWbSMD0yKMJf+yGBfOU1H59XhhXrl
C0MBaAR20kaHpMjZT4dCr8AiEAqzA7zELZQCoqWggsVo2xn95t0NrCZK9wi2oMJBz4eaEzvOSzVm
ByTSWe7NYVZUtEsuvOqnoeZ2OaBihC0HLiAa0MjUTyc0JKnRQ6JAcazHoL9t6poMhRy71Hvfh0Hl
5UsIuE7Zh8v4fQ3jGhI+iQ+vx9dv9ufLGm8dwu1CxFlFtnn6K6KlIwGVLgPnC9dtL0wInmWQFUb2
ev/6UM83JVoh0IVBtIkgGyfgdChwcmVNUKw7UGhWTztuoasMwkgXvK0A8XdlkV9hIABZQII8r4Aw
HVU68Tp2iEw7Fk0awqWib4MSTTtXvj6nF5YPdzsUKeFIuzFH/dM5jbjYQxN65AAk13BcBv+r9cYh
b63M3j4S+El4rwBDAlzsvJNeN7UG/GeArb1B25FmfbJDwQE6CJLY3ZsnhRoValVb7RSyQduk/6kF
z2welKF+dazD8Wud1hYX/EJ2uMzCN1/wINZvAkiowyG0OL8/OFFLH4ABe6xCPRZw6DNFmNnqwnxO
w82/+2HjTyOH3MRW0Ww5nY90MF+rLIVOVdftCVrLecbjX900346duqQX+sIuRzsl25YPfX5sjNPB
okBtjmyGHzkzaR7aKn5Mjcsu1H//7uH/C6G3OaHyC2ovNB3QSgX07XQY4nM43HaaHEIShK3N58yJ
+v3ioUBzv/rgBeRG6nkzA13lkMNT3nuUGhTkvIakRpSvdlLNoYPMQF94EwBL302jEnqFmmTKHt+4
nfBAICKBTRMgv5v/4+lPpbYiqq+q9hik9nOv5FhWqv2qgCG6cKM+W3osPO7Uja0LCDdwAqcDsW4m
eqp7dXTwaC6Tbox32RR0Fw7is920jQJpELDDsHNRnDsdRS8wSeiiVR0D62tXkKDvpnydUYiHneU6
N9crfuSljGL7nCefG2qaSFpQ7sch2dgsp4OauG/AOxHpYYHIrijizHpBidKgW/cinKpLV/UZBALb
C+Ohab6VOlEfR3XgdLzM0YyreE0OYdiud6J11bVmtP0DNY8k3YUtEZDpnOYMPJBO8eSYZaKzRUAI
H/fBEF7kYj97LPE4QSIIN99fucroLDVomUCbBWKFh0Ww79OyHnxFrqOq+lq5Gm4Y8edgSG7bQF+4
n85oAds6bH1KFHrBxgJA7HzcdAxU1lVVhnXoKc1ppYI8FSwtzOjRY2t4dkOzUdw0ne8eqCH+Fxa2
0YfXD9CWyJ1+fPwI1GegkIh6N/gQpx+Dd3MYAnuSHaBJLby9P/hQFQJwIYiObYMaSp7ybryveWvj
C72E5ycKHVsgCVCjxVMAPvrpyCtIy4m/LNmhpkPf5lGfLCJnKxrur8/wxXFwWW6iGtu7va3APy8O
7+LOl2bKDtGkkx9VvZoHLxjbCyHkS6MgJkA5EXHdJlJzOgqkwQQdoWV4gBpZcgtgJdhajXibLsJ/
WwYQJRwdRKm49c5GQaDapH6F3GgdDKxNraqpLTvq7CX/u+d3AjI94C6AdkMi8cxLxUVV2/UOQT6y
ZlH41OtvssQMpWyGS3XJl1Zu63IDzQqyPqKq05ULs5oY0dTsUCdafInbsT5Edefv374LgA7awIkg
JELt4XQUNWoGEBlnBwipLjsRSO9oiLwk7PP8/say/TPK2WnqtRtgl4q42yZCvVdr1F33PIRaKxTM
70AkSXavz+ql07vVgBB3bHi/c2oWwB+Zm0AXPaCkbq7iNf1eD7MrOjWi971cQ2TlbXomf3cg3ic0
GfHgbmWUs8sywBPREdqyQ8WX8ZB6WpbcZeubiIH/OwqibOxyEDMQlZ5+rQaQHD+SPTsQNlYH3H/Z
EZpc3g674xIj6oWdjoI8OjQgL6Oqds7GtpNF2BCYLVWKPi7KeYc1kRoxj2qOr3+sFzY6RkJLHdIG
yJ6Tsy0Ykhp9AdQJD0Bv69z4BN2o0ERv3+iYzhYeAhyL+/XsNQebPF4qqcgha8wQFyyu2C38sekl
pawX1g3SX9gAgHVkG3T79BPhibdg3PLqGNVh+57I1t5I0mcwbhjVt9cX7oVTBcQNoLcI5sFIPUcz
Q7ZyxYJO/GiU791MbEmvFCHjY9rE07co0fpSrXA7pmeP4hYD/50fEq/zTa7xTnorqfkRZAnX53YI
Ul76mod97mKifyKaZem+sxFXH4N6SnS+QL9T/zKJ0WoHCLQ3yLxnYwup7SCw9wYOcANgULSOcqVh
LVqoJJmqfE37Ofwxx4Z9Z8TxaYfH1qG+Vi1TX47Sh1ARlDfi9Af0TMC0HGvq8XfM+rhgaD+a6VBN
DfmZtWAH42GDb+2ejhPPdrBg8IYirKQJf0TjHEKg2lqI9QaTwy+wgR1NUdlKflFab3SFDJbxh5TA
zP3C/fTClkcrD9BdlP03zYjtz/95e/Xaw2wAHd9jZnn3CAthuQcS6f/xKm6hOQCfyBIRNJ9tRTMn
HeQ7Fo4cjEc7VFdgprSiyPH6LnxxLv+Mcna3t0kVB0hd+ZFR+T00xpU96hjl64O8cKpQyAAjYdNP
RT9mOwr/LFi7JJpXkGg7mnq2uxR693nsWrrjMGm/MJ8Xh9pUXdAkgQrSudk24A1L2DaQxYaRIpw1
IuQYM7j5B5gwv63Rul3nUNXYWFT4C6pn5wmlAja4EbEvjpJXYpfUZNoxl7l9sLpL5nnPZwUNYtiF
bW0LLOS5V3UD2iOMQjJxBDw9KNyQRLusSqKH6bJGxPMNgaE2dWrEfUAZnEthSQaDHJh2SYjbmSbH
Cz3k1GTZhSP04oRAXgLMd9PwOA8sh0nOKhDwRGBKVNhymSn8RXz2bG0uvBzPR0KVBawYBJZAgD0D
EaB3XQfIAbrjkFgqCygtLFPBFbUzZAkz71JGfT4cvs/2vgNIACgPAsCz82QraGrETcYObbqsU576
jV8fRdVUwMp6m9Tp6yfrPFTahtuEDDbINATfz7OtqPcHL9Gopg1Quy3GVvQ3dA6acuyEOegU2pWj
13gX4pjzl+vvoDjMf9cVCjZnx5mgVhcCfEMO40L5E0nmcbdEOrzqg2W+Q5Q7Xbg+zlNZjAfTk81T
BnVQTPXsJmS8XtZqTcmhoqLDcR5/K59+akZ9b9PmqWW037fSXoWgX7++ui98zA0QjgMHsCKS6bOo
AzpqLKxgMX6ELWCT5S1gxo9LPLTjzoJ2eOkqfmFZMRqSVSDQUK08R2wPBuphdAqqIwxK5MGmChG9
GAEUqWq3t3O2uAt35flR39Z1oxVArgKpKgL102s5TjgnWmHAakhdnqUaoF84nl/4ei+PAogI9ugG
Yj6LrdN0UK3LoHkfLoAKAtWkS+A8owuVrBcWD4uG+BPVsk209WwuNEBeFym4EsTggKS5DJW+ASSp
uuVx1MIIEF58b1+9TUICwJe/JPbzkNRbAJkewhEjwov2PXDN5roWNPnw5i24tTxQ/Y8icHjOr+NG
ZC5dJMDSpKk7KJtX0buF+P7BN/Wlou8LdwkalEglcVeiu/HXx+afV5poalM4N+I9AxbykfM+Pfa4
IHcB16zJF5AkDgZQqQuaLM8PN+rMf72PgR1CX/7scMMBMvM7b5XHJfW6+SCm2Z9vwiqiYg/U3jhe
29g0PycmgCmqqTZJ6aYmZhe2z/NNii2zqY8i6Mf2OWeGWkFiOvG2Pk6R6J4sT5cnY6b+8fWP+R+5
498YHAQedHM2pSegAmBGeDZb47sgHAIkmrVTSr9bo2Zm+4yIfv7QAw7/m6CkQG6moZNXDiJk2RGc
TrVeyZUMHJnIVAU7AnGX9daOYTI8tGbxG53jOe/6QsSxjncczLLssA3T72CgahsEJXP2c+46by58
+NUPeWaGdDj4o9Zh4c2r4GVXV4P64rHJD8sqZmv8xCKLOwEQmiEpp7VJlqsq8Gd9S1fuhpyZlfPH
MJRx/aNSYFnllQkp3JbnlvjjjR+sCf8ENALgArKd0+Ugx5RMT1GETlkZDV5vcsmGyfvG/GpZdtq3
ywhJYtiJ36L51Lqilqp/mDMqbCF9YoK+cItF0iJZFyYcxXhn/NyP+oouOW+0FUfVJUP6W1Z9MJeO
U01vM1etUTFCEEeVtg34uJGKFu9QN13rPXCoEetSZc6zN1x5GVx1sf+ScladHsuMRG3woY6zLstj
LsOwQJW84rmd5sWZfJSmrd6hzhR4t5G3NnPRZz5QTLa26kcG9Unzvp771M+tgwhQMSnd/3YJiuDX
dCVL+6DT1Cw7NFhIe016z8LUB9rCDg178C1LV7s12U2pFNiPIRvV3UDaxOwJiYl/RIxp26elQk39
imkWQxBkrSNb2qVd+ycHOVX/duB+4/bNWNf0K4R+EwtBWABflncYRS97T5NM/yTox8Tfg65luJbn
SqldVftC5YDKd81uGQ3hPM8cYqsqnxNq7Ls0Qvtj1wPbDzhmk0HlXmlcRBxd+SiW93RaAg+Ei3jq
VD4uyzjlTbMGUI8a6ZjcyUU3yc4MVe+XSEVre99EXZX99ldSZQ/D0NP+IQvmuck3I806zteWjO2x
jkmY/Bx5DCazS4NJ/9Ik6oIlZy2HlnnRB5R0T1MyZfgAaT9Zd91NJhivGzkt9FYr0JQPDclEtWO9
kYxf1XjV/U9/bU9/WRfI5F0Mnldw7BX1zUfno3a310Q2bM8bR+2XJdVyumrQ1xM4a55xcoc+eAqZ
0ypwvFi7AUom+VRxHKYcdnQdGg2+7twflBisXw54Q8anjrA02KOOqvgD2aqG+3askBxzdF5lUWU2
QAgM0RW579w0f4Jiju52U2Z4XGDPzDoHslkCALj2+Crz2I31vh5MoL4xh8Q+70OXkCufNNPDGiuT
1HnYrCmzuZ+Oc/Z+he9d+qgM7CDvvcH6VOaZsp6ATNqaxigMweoZAQ0MoKN33ozW2BEuRtb/1EYQ
US39bs6yPDTN9m+aIAlUUgFX8munPAEuYDhFXj4ly5ge5kAkGVQeQqaeejzFfj6OgfjWd2YKNn3p
cQr2aejzH8iqAJtc6Viz40pX0+/mHmydLySauNylXhNGQP5oA65qy2fb7qjxx+SQIUPoIfIQTvJ9
6A8E/s1oxVRDOYN9JfMAwlv2h4VmoLvyW7BmijBRGjp6UK/StBRCdHRnIYCr9iICme0TaLG0+Z4u
Hpys55VnUGFHJzf5TVsYosy5a1MrDkpMtJiD8SryLTAb6bCkuwBKCPeBBMqjUJAjrMoujueslDWv
xmKp7Tg8SFBcblAjsfXOr7mZgRmNpbhlC5yv8pVAtxWgmcxMD+lqCQoYIECSu4mw6ttW5OIij7XV
a4GSGBv/SCLZB0O1cNerMqwxgHGks2rKRLQ8LFD4mVOYD6ObCMfzenGIf3Izi6mtc9xl0rujogmX
Kxo21fguXnzhfdSsB+Mbx6iZ1zJWNSEKf6+ETHZOw9qL77Gy/noFw6Kge4JQW2R/uMHEU6lmeK25
fBr5YPJ0jhXECrM2DgplJqtEPsZrkDSwgQuANg46McpbuTLXk9zr9XZ9+yomsuB9U9/DZRM6Psmg
mh+dreeqzlWlJ12KZOrl1Rr1+G0Qnu1nCer5ENObgRFurtawibGK/aiVJ7Ft2ZTmCQGI/Npb/Y5e
Z3XbfcgAfJmvOV1GlUMinl+3g/PIUWJVo30P66I4txLDlLUK6JcxC2tTuL7RaNSFELIqV4MR72o8
uuSdqLAjXD54LiN3aagjECuHaa4OKoEt+w9ZM7m+A91gHvFiDb4ej04uaR/kbgZs5oHFGdPvp4z5
j1lXI7FWazh9TueQ/mSKQTNH4WViRdo4eztWpv2CGILf9zMsTyFkiP7EkQgv/hJ5/vxpUMq5AhXM
Nbzl0AuNQAujs8iFc/MfCT3w3wyIUHkMpRlquLnMWEMgRkcPyRPEnYLpXZ3AQOSTprNMDgAeVSnU
E1Z4zpRg+McJlilm5rGJlkDcpBMVoGoMeI/b91ZBE/UOaKy5/tXMI+q1eTcGuv1EobvQ5iLWS9Ll
daVif85x4tb20AP41j5yj6fwU5/YGh6MaiJ/vR+2//Gp6WQdDzlpemghYd8CybHPlDYw7U5N9VPF
LFJFO0dc53KUE7kjQzDd0xEVzGuSiKHawqGozuVQ+QaRhVJeGawm+kHcJKA+LYWMfoLe2NbFnDW8
fyQsgvZ8FANLdmcYF6NfRkLGf6iV9APOE2Gf1KxbsYP8lZB/agSnrlAyg2Db67Hg89zyb4wNAGKK
bgCQHKfJ10AGFgkKu0uArs2NsnItWKf8d4Kp5I0legSdqIbBM2YTq0EFZAt+/wnsR268qYPKydEp
9wtx4ACBzLE9vD6fFyJowJIBToEcD1qS5/RtL5ok0aCeHVO9qnuSELxJsbpk7/48zQO4DCn5lpUD
IHFOHcSzOYAHjM3d9pG495oq+QTbcFphd0T1nQiH8AJs5KUB0UgH2BEUPsTuZz2bUMe1C+wCv8Uk
krd+U9HrAfHgdaPZtFfJMly9eRmRKoMViWt944ifbYtqAf2uIlNzRNyv9741/MoX1H7/f4wCIAz0
RUEnBePsdEdIz9GgBez+2KczEgcJy5Pcs7r+8vowL+xxcJdhC7NVbWA8sv35vxtPGg9BH6QvfUR+
ZR+RuEAnCaC5JojL14d6YfudDHW2bjQQdEEBUB1bXBB3jjfqm5faS5X/5ykyMnAw/rYWIUTVzsH+
QODL3i1zexSQDLtqI4OGCF2jxyVVwycRT14JsYTw4a1TQ+8ViTmY+Ognozt1uoq98fScSKWOmjrJ
y9E3bEtrvLdx59BV3bCbwPRCdwaV32fwSrX2yH9o3x1dgjexImnzA9dzkEPScX16fUrPThWWEAWu
DNiM7f47X8e6D9HU6KrpaBjCpZB4dSEy+0kHYjyEwSB3rw/3bB9u5DF0HlAkh/Q7/nO6gnEvtLOZ
j+FAVyq4W8dj6Ns4byJzSaXx2VCom+CiQA0KBTVQeM4SfG8ZZYU/RR++XpId0tT4Q2YbkMRBLPv9
xlnhWsfHAjADekwY82xfDDPUHdou5MeooqkrI54Mj73nUq+Eswq5ULp4Ni8MBioSKNSbZhy4QqdL
6INWFawL40fYLgEqJ+Du96FDnr8UPeByl9Dyz0aDHydMAQGRRtkepO2zqWUDdqJZsYpThhFqk4oc
+mDi0Mk3etFi14PKiJkBYg5qDdryZx+MuG42fJjokYYQdHLwQyxF36p8jkS2f/2DbbfqSfEHQ4GD
srnTwScZg52uIaUugaJz4x8NWOH6Cjhi/7vyxqTP/aqSnwLuswdeYaK7Zu3E28x9/5soSEQAZ6EI
C/TB2Zq2tJoERBH8Y4UKzx5lpgRhV3zJAuTZPYw5Aq6MkiXGeE5ORZ7dw6Qv8I9eg2aApztTenWq
L1yJ5/cH6qF4HaNNHnt7I89BxLgS+yFeaXqcQWe+6oJhvWpC89s0TbIPjbq0dOfbEfyXrc2CzYjB
oBNz9lxOkYwTp1p2BAym23drupReoPWBZ/wSc+18/TaqDdSnttYy9H4gLHi6R4QzwAstKL0i/o2K
BohUyK1ofqHc+Xz9gDjAJ0KdF1cicCKno2S6kxlxcXp0PP46cXo7Qu8qR3nkwcbr29SLNowzRXiL
VduYUICa+qeDCTV7jvlrcASyoLfltGjkWZ1o5PfXj9d/1dN/DxiQLgBGo2uJVgPUBM+3uD81SCay
tIItkcKrtUf+Zj15BYNasZWTliGdP0dhb9YP47C68IuDqCwVOf4fEbxDN7eOyjhiAXsnGrT/7xj8
BFwRMVepq9DjK71vuWzqo0GpB7WoDAYsu06GJMwtkG3q59wAuFAA4OyN74XGP3vVcTSmdjSRgyhm
f+CsRJGIkw+T36dtofqlq3cLC8i86xDdyDjPGs/+McgGIKrX+C1S5XpIo+NsZ2fh6RFQe1hDM8q7
1TVK3Hb9EMDgKsrwrMGiNuBFvwDxs6tV3VfvkqpPw11kmNW5aLxguYkaUBuaIhXoRL5PxiRt3/Ox
DeJ7nyVDe7tWmrXwG10q4J1TZO83vFUDeVyiTITX2DNJdxNKCaOAFTpf35GB996Oz4ly7+iCFO8K
fU6AS3KqOcKIiLBa/6lXh1IEypphthMqYbpgdV2D3mdUKMsVqRXdVcoGNeq4afIHgDrM2jLtmSsP
vh9mv7ZLkxWzYuwHb5pWIUmNhcyhVRU1uV3iZd4L49v0MDKffseWV20JQpfSRw/WWH0JAh1BAjs2
k/douyX+QOy8NPdQRIrITrC6+w7WlPdHTH71uEhPL7mJPI7qMskG7zqqnR3zwEzio0A9NCvBoh0e
ZbK6e90RA6Ja5MjttEwRBIgGPvFcCDxfuT8vQ18krZJV0URQfixaf26y2xqq8z+9FlXqHYLuhn5G
pSVcbqs+Yz9qv4EkOO1CMRUZtH5Wnsd1sqZFPUfjBxX3xubWQmq08HSbDSWlUMarclDOBOQXe5b1
hxiSfP0H7mWLukliZquyqpZ2PtgBDL4bzsLgm9Xh2vyIKxgoHlFa68kxCmGi+zhnuNjg/ub5JB+H
JLvX8ToHazFTwunHuKP+h7ZdQrlvqEMtPO9wLbJvaT+k8jcqqu1HKbg0B6+rbfR+qdAqKr2wR1da
rRKfZIH1dfKo4NIAvRAS8a6YhaMrIgmvW3NDeoL2kg+C9Z3iqjbvOkm8b+0K5MjRhw2enIsmqBJz
nzmd9D9tpuSnsI7r6v3s1PBk04XSJ2UB/UEjs15QapJuja9SPcBbHj1y23yKsnqBScgIgYhrhjrs
H4eW25wvvrGuqMgceHnmEc/dduHYDrd1MosPAVk9gcY2dj6EhBYWf3C2zaY/AtY6kKCE6iHPNWwp
P9lQ9NO7apppvI8948G+eajj6LobgDe9BbRQhQ+yY/ouCPtIHoJYw7WpY3wUJR3BPkNBaED9LUAX
Yb3vwXusP6DAj9MIEZ6G5thePMFLgGj6LqrS/n1UrWhuRGyadcEDRrOcemPT7hpSD/TI7NKtJcrR
3ZWtzNDufIZq7C7xwNorRKjaIJ9gcT6UqKGjSs8Tkf70SLTWNyjM8Wi/4HHlBSwO/Qe78CYqVw6v
+aJZ/QnOtmk6oaBkK8iCB3bDiaHskr6H6wE6GHGyxDMssCC/BdxI0M2F8Ef0h0JDxjmPphZ1or6K
dVCmAP2SIknSWl5Z2IKkG8UClvVDHE/HJGWiKQQnvspNLaL+MCW+5IVG2+OXbzVtcg1aN1qCqLjJ
IpLV+iTwdvFdEGjvfUWR3O4CKoZ3EFbB6s71pK8c+GI/4xFYwl0YiPDe66uuzgWIx02xOG/9Oawc
jcho7dMrP4Dg3o5PWYryEV3bnCyuX3aJ7Ptdx9b1c2Wqxr8JFp8FhwQ169810a0uqrmbI9zFAYtL
wl3y2QHHPBQLniWaN7AmvEOY1341vZ/YPffljDKsPzxQtMN+aTGvPyY18y/+hPp+oTM+BMWYTDFW
jtZNW1ofzwOS0AQFUuFFP2stqq+yTm1WTBOoyEU9+bPNyQoeZolyTMpvLGuW37g8gx6qs5GleRc6
ig4aeGumFLPXf47Mmmb7elxX8AEU/5wmhMHu1FnEUdKkEui+uRE2H7MWJRceDg/h0GbfbaA7v3BR
396M6BiuQPnz4VpkvqGla6ahKQLYzY05zZgVu0xq/wdt8GwVyO+wnjwjUIurJUQa8gj6EQ6ARDTS
DxYVfoaAOAnsztcizQp0RlZ08P147kt4Dpobtkgwde06Iw0XkDzBqoK9svRT96sRXhte1TE1dTHF
HdCIHUKo95CdTsJd0IBqVgiRpL8Sv/c/QvDQI3mFLYxGmo9c3qztqIHZmWGOng2CAE+YsSgqYQ0x
j/kEk+IoBwWv/8YMgAgoG3v172yy/ldmo0XumnEyn+dZo4k690n2samW5ClRpuF7SPk0t2w1ADul
A+SaC9Cppbvm8MPTOQFK4+sIYV38V9tpXq5jwKtyqKi7A2F0akrowy9H0mVYGTDY8P6micZvVKFW
ojQVxHUKpHwjxXvWuTTHDvEehjDuf40V3m6gH6TfFkzh8dkNKVke8OXs52lUEcmp1P2Tvw71kOsE
ddhc6yq4g3Ja4nYZ7DBU6QGUYvIO2Nhl34Jr9rkLwmrOpeXbu+olaMuicTLgYphl3+yAlOPvtJ0q
h1tD80cvlBM/gFAWXSHpg8M9FckQ5aOFtsU+bo16anqdtAUeZVT/4TLCwxzJMi4aJ5FfPkIboIWo
VcSasoH+39OQoCuYT3oMmsLZJXoUI7GqTKwd0/1Kwi7J0R8JvpAVJwRTN70o0tHrPjVLPNW7lDD6
q1u6VBcgHc9oYLAVpANq0IW90ePSfifC4vehaQcriYWlwtstyQgNuZW45XvQepTlPO46tkn3194B
rUilcud89OVqmFXWecMXPMtDH7YmD7t4rQs6qP4anYKlzrWFPkvBZlSoigYl6sdpgTlMaQHHvYM3
hqlRnI6GNIdQm1eX4zqkouhNEo2H1WDNdlBLk7rIQkHbwpFp+ROGXfQRznLkS4sW8L0KM+grKWzD
Ce4F8drlqpthCDfP9fAbZSvz20PpI8OdPQafeohHNNfwvfP8A5/n/jYYV8BzwY/Cq7nqEK2gmMWQ
x2561T4h8Oo/trUav0bMB60noM38wJga1B7ZevLUDJZ+hmmiSPLZosKTgziAMFe2C3lKABl4nJXb
lEx0DYkC6jwuc58HjuxQbwhuVxEmY9lCE1bm3byqCT2pFYuk9YAGBIO1qdt6msN1jfjYvBdUZVWO
/Lt+lN6U2jJyrU+PKzRu2nK2xA04Hnj7imCO/V/+giuw7PVqv8aZZh+gn5N1uNMRU+XT6ouugG9U
NOd0pIN/WMfMEl7ELlraowzSSRwMUTiNwDgJc+znqLY/Tdinyx0C8JCUMuAz/cAWl6QHzFaz4zDU
Zt1jlZr24NoqxgdNIjwE4L5q9hUQDb68R+Agu89hRDSBGbkLNZQ1tHS3PfBA4wO4nfFQxt5M2dXg
h03Y5WE14vLOTSendNd5vmjhJggBts8QgRrQEMd78jNm2co+gUts0XZRjKjd5HkWfIa51hNIYHhG
7gBbCoey8nWSfmJcddM+6P1J7aAYNNTXpoq5D60elq77mNV+ehuiSTd9jybY3O+8tPaz/+HsPJrb
RtY1/Iu6CjlsCQaBkmVJlmT7bFC2x0bODaCBX38feGWSKrF0T83MYk6Nm93o8IU37Ot+6p1fEIYG
lkAXM1ouFRLuu4pB8OsDDv7drrxI3ftxLJZwmefJCHXXnr927J/uxXIXRDs3OVSO5hPeFItzD7LD
eibNNsSORcoQu4kVft+B6MbMD4do9Ptbp2/JdCa+5hB2k17lt5PQC2/TA9v37jrbr4wAPT/b2ac5
bVqe65pwE3R7nAVaNjTqhiDCnSjAoKu91Umtpp80G4T5ahlyBgBhRJl35xKAvrQ1OPy1U1nxWNY6
2Udm1fhDVoI627eY2D1+HgTen30gSF/qoKzrvn61YYnqAQXkljcOEVSeJ0uTw7Rr1CjqH3M5QLnT
87nxby2yVfO+KEZRHJrZSBSdNasS95lRYOHJVrQMtnziabG/QxZcFWHFdTne66ok9DNFO3m3KT68
/rL1SkCuL5Op8nnb6qmPu3Jk1/YtmJi022MdZi830CXs6lCRg1f/lSjTJ49DoeP3HNtjpAdA+a1y
XwHKRWdvIoX9UlhNP6O7MbvOPRrV7rBFtsqcVjTCMv9uWkX3aqOq2SshO1dWskP4wvOO1aiydlfH
WvfU9aI2D3QUGzIZL+8L7dgkQK3uKa3p/NCl6vy9MOcsmTbaWPrN0alq/5qK2EWtY6Uws+DQiUDr
g2s+LT+MA5rJ2rDk4ZK0xrNB3v9K16/56YlVJw2N3CtVvosKDtpzsAKg/lHy8GGtnI7XID9vYjJW
hFMvzMBpXO9LU1XVlWLHRUlqHYU3CEQlhUTe3tNRHCROF5rZGBCB2uKdmAvL25iySQAR+aK6Jnpw
OSkKzYg+giMADguQ+nQ41SofAEuR4kWHGOIu8Yfuf17plR9l7dILWLW8VjNT1IvB5J+OYzXUaGgo
Z6GsfBHESc9uNCiIll1+zQzxcl/AEljF6yCqopPhnBV+myiSUpdTFoqybre55Q/Put7229FJzdfI
965BDC+/2MpKQK1hLaTD6TibmnRmSy7xkIVOx3VQLNNUbSKn0u5kWYnv75fC3hwLLbtVx559f954
Syjr+ZGjZ2E3dzFd8Kwug5X+85yMif3lo2PRiaVMT20bxuuFUKftDaVTrr5Uc+Kbx56ewD0BlLid
CPmulC3XEvVpfW9t+vp0VYDW0Ys92/S5MU85+6IIW4lW1G7MU8P5mbYRALaFCtZD16CQ8dkYozy7
G5O6eNJkM443H54vY4OUXTsH3Cdn33FZqZYxGWFo9k2yS51keNUlRLFNZvNsvj/W5bFDZhFFLMgm
wOwBVp0eBxA5aC4klB+bZYz3qnfsratS58qN9deq7WxdCSqhwyPMvPItz4aJ+AmOURplWE/gkqie
0aTYzqU2ZgG4Ou9Z+hVBCHlY2m7qqVPznTfG9vKZ1DKzCMriRcNzx3Ne9CmRMd/FnEGNonOUbiNe
VHUkWvfa10hkk4YqUZz7+dZP3EI9V27jtjsbOdD6plGaVM+UN9vpWW88e7zzCcSindXV7ofPB9cz
/B2kNJCj887PB6JQaYX2UxmmQzXsqjiKAoK5F4r/ffj+F7w8iWiwc79wMqBBckxOv6CZetpADb4M
J71OPunu8n1xU2bWzV8/PhDyXFwsdHjQ5z1rLqWWV+saYXsILGYKIhxudhVvHQqT7jWtg/U3n24X
rkvXYF40D7hCz25OpXIqJxVmq37l25+gWPlBXvSvfoPRAlGmuQO89+f92V0eBDgY6zWNJgmP+AW6
hCS7pnhZhlE0udvBjAeiydH88MeifkavnUIIPbILb6wcz8Cyz9wKwdEiTYN5wtgBQ2iBiTZyHFcu
s8tVXJtXMFotoililHXn/AOOiG34VXFFhW69tLwtzguon3T60N/E2GxSCuxsvUD0yp+vKTm/sZg0
0NDiWN2j2JNnDRmrY2K5GurQJcbNNqvKf7GRrWd8TECQzs/aLeaMoeO2nrQLGQbdchYN5GM4R/O8
sSLgeV7kV4Hghr5yU1685lyQsCTJ27iROWtnc7JngDoIjs/hrGrjj1KlE5RD7XwbPLzN0rgZHz+4
IRkH6idMHdQ+VmrL2dczO6Qv0B0NByuddsg+iq1rlde8by6+1MqdpnXLsV4lVr2zPYKZmZPqGgnU
aJTiVxPl8zeUaoaPqUL//U4IF0FmpT3Nx7rQRldVaky1rYXRBFcmk34bDoWyCCWrfNlkNL3izZTG
y++PruEqX8GR4zkHeWKffTM/p87hpH0XztLv9uDK3KBpivTDX2q9MlhB0FvAZ87XkG9oDgWYT+L/
ojn0isJwL/JruI/LL7U+JSwguxxs0PlprlLqMrlX9aFliQEncukGAAr67fsrdnFn2OsxYhjQfLR1
znOZsmhzSt9tH2qdcoOsK3bdlN/GcX7rASAPiu6q9czluWLJ1jgSFWa4MeemF05q0R1TPIsiG+an
smvlwY9Vt6/dyAxlXk9XruDLdcT7BW8I/DVAtiByfXquILlJfdH0Mcx6Pw5cYYInHYrhw+tIGE42
CFCBO4MI4HQUFs9Ec8GVIaS4+I+bmoRvKLfEeMeOqNHf0Er0H/Wqtq55865/8MnTud7163XBI4O6
wLlpxNhHQz1iWRJaSz3/0cyx2cmkWm61WS9vZqLAOGjzzH7VSZMP7++dy5Vdh0aDkh0PzelvEPjP
eyPrMsuWPp1w1OEJxa53Do2MrsD7o6w30sUEkexGdpBskW7y6comedIZshynMO10Wu7os92ZLV1i
dHKv5aRvDYU2DZhW4F1YwqwT/mdCulc2M4nGFBqNaW00pbrd7CFP20XetQjZf2NW5NtsSFK41Zzo
dCiEO2pingxSgV5k3+ESxg3tW0eoAJ0ppzpE7RJ91t3B/jEmaiwCLZb1B4GoPKB/EVEAiFheYCKn
P0F2Wp5N2JaHUwLvZW+M+RT/KDTq1W5py/nzROeyvcJ/fWvLgN5YrxpY2iB7T8c0ZWrIgU5Y6FnU
BbUBsqMYKvfDRx4gCuYA0IndFZd0NrOZkl80FIwiYIDs6rqjZ1/IK1nqhfzbun68NcBQeQksKH6n
c3Hpf1foVoxh4iYQszEL4haL7Hla7qnSWsOmNKX+gDzLrHOxakW0mR0HrbsCd7t+r9MA6g5R0QGU
TepmwjBSdUm+gw+gZ9eEOvgl50fI5xVma/Mec1Gc/tJFpHjPruvBRp6eEt3pfxf1mF5Z9b9SJmfD
cEy5DUBiUpc4jwKXnv50UrdTCJlNj/lnAzIEdxKKcUnSD3WQa6pMt2ZUOOlNay3zr8lAJGLv2R1e
xbXtRddypTe2G9Aw0jJkRLk+7LMUBlNH5Ur6jgT5lbfPHa29RcP0msff5RuKCYXzV+oc0STELk+X
180X2mgp18YyWAle05T09UB1heFvkhZpj0+ASZb21k5pWVy5HN+aIGDDFaW0ei2ds/XzCBjUHOUq
dP1O3lKKf/Szsvv4oSXUoa6F8xH6CufXYmUaMf4sqQqLfm73XqKXuxYfqSub9PLyRVKWl5r7cC10
XpQMFJCRuJ6hpkoiwy1MMzfbuJ0e2TvXo9F2JVm6GG4tPhoUQlYs+QpSPv1oVjlS28ZUKNSrsUK+
rSCBSGfDOkawYa+Inv3dZycng8FA/JOTkeY6BAmng2GuMaKLYrph1nrNn5TmS3UYZO+JG23k5t/C
wRPuk6z1/NVEQc8MEi3Ti6CUcdvQtbXz7wmkBGqKc5yUn3kb3OZhHvPmRRhWJ4O2zJOntOl8OPdp
OzgvTmxmX7V+0aPtKMdG3hoyz6sgJc39PmJZ5G1pUZT/0R4vyrDwi+Krmdh0aqeY1ucWrSxIL7Y5
T3XYocBiA/bQ8vSZvpKV3kf0Rqt95+A4/m2B8/bbWmRh/IqEUxbhUM3x+GhUHmFAC/972IpapNbT
UtqcvYHkA4SVQVS7G5aol4Gl02LYjModjSvf9+JQsuQWYbpFHrIWZM4OZTkMU4J5kR0Kqb0gz2lx
y44HkTcwHovcCtymu3L/vbWjuGCpyPChV3L96Ue2U9tbRtk6IQ33Wd/3LpcC1ooZfibmEo8fjr7A
1RM5oi0NYNXkgJ4Ol1pTV8zgncLC9tB1aEC3yDL69X7wdRGsMwjBpUWvY/VrPk9KeS9kMs6NFoo6
Qaa/0nvsAejs3Vl50j5oZe5cuQUuLjQGtCgEIT4C4xXdrNNZIevgN14ykjj6S3VvReBQkOo2rnyq
N0eB7APrZ+3kWGejTEnuw8P0tdAb8/FBAZV8maf4GiHrrVGQIEDFmrKuTWXmdC40vpPahDAdJqbR
3mAfitktzY4rG/1y28GOIi7WUT8mBj+XJTX8eGK/JXYIzdzYCbqvQaFX4AQs89pDdzkhTK3+1pio
9RDAnW05F6QCh9+ww06t/UIFCzBDz/fDE6JgRgWV/JAw8aKtsWqAxoZcPFwDVVo8a36OJ4WtZ03+
H3o71tP7O/xyTjwDWLBwYDFIoeFw+pFGeh2T6lovXDXUv4LxTV+LfL6mxPLmKCTa5mpHAU1l/Yj/
ZBbV0PZNE01eOOje8NqOyXCri1S9vj+Xv2f+9J1hqxF70crjL0QaTocxCNktSPl+SDUYliEUfJnu
Z8hobQBLESMd15y931Lp+f8i0Y7ZIYk1+bNKodrtAQFhPe1gXKTv3/9ZlzsUADWpMfUrGlX8ffqr
phJ7zRaz2dDJ9cR5UNMy9jelXebLywyg6vf7o72x1AC2kZziWqRycsEE6uOxaSfFaE5qB5wXe+8g
f7N9f5S35gTvR6eS4ZL7nvvwDclQa3nU++EUJQNIyUwLFWIH4F8HeSXGu3zJEJCkVAUrAaMbstPT
5VsjB1AqfFTbysqDRyi2WZBROaadVm1EbGu/zfTqIXxjFS1qT5Sd0KJZeQOng9YN7i9Q0KJwAIEa
NFpRBtpw1Wvp8nkxCMy5U8DwoF1yDq9PgCZK3YyiMIHZfF+naf4L1XZ0s0dkElvKQleeszeWksBy
lQXX6TbAfjudVTOpyLJREQllPPgboaFKocVO9qxRitz6emfc1tPYLVc+4FtriRwjrp6YW0AZPPuA
mt2PSTRlGIIVvNSeN2kH31iucYHeHAUCPcJSWHUZ2tnlPCMXYuFTEIXmUvxCambaJa334cwaoyXs
UnhsKPfTp1l/xD/3WKl1bk6ULsJRecZ2sQyxLwonvxYv86ecXWNEUMjFrxRjyGhnC5a0kNB41ESo
LCMNOsMu9yXed+Boq5/vH+O3NsS/I50tmmajHRJHjOQ3aJy5CF3cxprNER5qrwSD1pfzpohEv3t/
2DduD+5nCkwQCFe/77NHx6iqtkl0lrEY0+gnNQS9D6aha5fAmdrux4cHg4nmUOynLkl/+SwMIQq2
1ECVPrQIQR5MvQZBW83ldug1+0pJ6Y09SPuHyIISGrf9OVdxSc0FQJEbhanqItRiWqQWlPNReX/e
UerhFF94TOFGntcZUj9z9V5ZIkTTHiitlgFMdwZ18+Fl85kJQu+EV2uV83SrS5HjPj2n8TEy+yJA
gMTflRin3dX0MR7eH+ryGgSEwB1LygKznn1/OtQwpCPY2mUOB5X8z1LRbz8znxatxvOkuGaKfrn1
GGu1XGUjaCvC4nQso9WFFo/THELsM+lRIyWPZLyHGpI/bd+f1uVuYKhVGJsEG2b4RRkudVIvtw0K
jIUzBR0QwW26yI+KZv5tZmGhTXWCIPui8x43NZHVPFlhKXS5rd3kl1x8B1ikqj98j4PpplLq8j+K
aBdyZlMNl0UnN0GlZnmwFvxxc79XV6otlx+Id57GHKkJtSSUvk8/UO5GaZKgyBZGMrH2Td9aIX68
1abQF+vDaRD9WsBXcFWJL/hWp0PR767cslNmCFV3VbTBBF1X+TWTncttADVw5S6zdEQT7noH//Nm
pAqwOyofTphT5EA7zH1w3Ua/kjS8NciaAsH8hkhHe/h0EFSeFrN2MzfsE/2PtOP0xsqVdSWQvXwt
CK7XKUA8JIw/b11FmE0WedO7IYI71bgxGwEnKneWr6TIAtw36iioigD7/Kgy4KrGrrMjuJBWfuW5
T9EkhZ53HegE1fXtTeIOT9rQRFdmd7mEgK6Izin1UU8AF3W6hJFXIODQSMKUhnyhUyraiFYbDh+9
FEA6MYXVMoV243ngzK2UlJSW8ISf7Wo72nUVxD2sivdHoUTBrz2NIVaeN9c3uGvqicbZMdLgCLVJ
k0ZhIZXrb0U2uvpNP+rJTwQX5GvcKuu/yqo1sTcTudLBEfJvvdXczJ9Bn9gA1gM3H43ik5FSNHrq
ikaMz2v/XuyjLBrMTwZN4GqXu0UVPZKoes5u0iJd7mP0oQRkJM0cPgHQa+y9R1ssgVRZUlDTjRrO
RVzl/XQLjW2aD6jeDNAR/dLPd0sTu9ZWk50NZD2th/6IfGeh39mzLZ1ik9VNn+9gFA7zYUCxZrlx
Rr2IdlGRWNaLJcT0mk5dacPgQ1XusUFDzrqpTJFMW7eLAItrs1kWajuo0VluikUv7NBUFFwCuy87
ul1z0vZP81LGJkSutv/TlarvPtV1RhvR6GT8MgmEs7ejFi3xZzmZmB6UcFG77cItvMBiAFC8ddvO
fh4d1cQ3jimMz/gJZBT/iSetXeVCLvisXKN67A1m/CmeDDPfO6hGtzeDay3Tzk8LhcqQUVh+OFpo
n2VbpPSLeVNXAq0oPZuRHcKpeHgZ03H+X9ZIpKPEMhR2MGa6XTxhbAkSvK3NCSodFw94xQIYDkZX
qL2qm9EyeYR4tUBquumCXyMMsbGFo6YbRvkIdzHxPyUwYEt6ErpQ95QtE/e/uRVa8aNvlEpudYk4
6MHCzEr7ZrgLdDCJg504zobjthuIxJDNoJzaWbKfJtw0b2gCt8eW2uhXu68xWq5aG51B+IeiBChq
KW+7yEkf9lmFncl2QtdOHXRrgL5StoVdHTPbKtujW4Ns3tpcpm1QD0qKGytFo2KbANutDllBoHcU
hq54/Sw+yx1p9/x7mO3BuHeVDk9OACX90Wl251EbsJ3uZmm6Su7cqo9RrjKyZkROxVwe0yhyvABs
fJLeWyPFhjt76fXhSDw+ZAcnQzhrmwA/RSJr0tRsw1hUKBzMjVWhdzgL1SCJ1+b9rSpVHgVzaUlU
MmpjKYNuiES8GXozU1vlZDYsKFvIcbO0PUpNjeMkkHCaYiiOfSRGtUmb3OxuzA7I8jZHabnfOQj6
zeyVRmsDAnYJpUSMWTw+ub7i88bAk1Qwp56nbv3Omc09Fq2xhVjgMMndlIzxeKhjG8rRpvJ7Y3zA
y7nFr2iKNLHzTeDV36IlMfs7f8y9b4nMtC+oD/p+kEZNUt3FGBBXG61AwnQjTYiDQb507KdVSrEM
PGcU0WaJ4e4EY53obSDI2CIKwI7KAvyg4zlwCpgzBCpWqjZgaX28GynIfK5mkX0x9EZ8wbs9yx5i
/MX0l25aSvWgs1/Qm85d8PNOmyt3U+VtX36Hnt4P2xF8uNhaUwHSvXVibxggHNvF3AUqQp9uk5aG
Gg6JOXnfbDea6kOqLByc9Ywm+E+Z4PgJ1QAWY0fNcLKeCpkU/xvsRm8OY2fOBeQCbXwFqZ/lT7ML
8PyzC41muukpeHTP6H7x/dPer19bMcb6FiqdD9NCnwoJJSiJP2dyWbS9j5LgDwyAi+iTjqFksss4
x+rnPOoTXm0Vx/12REYWqjdc2f5ukPMA6wEIXx1AhSnGw2pc6uxkb+vThlPCEkJfS/zvXMNRfoCk
OXQbuXpI3sxuZMmbKHH9fu8XHri71nXi4g9djcYL5DTEBpKdCzqpYvJ1lBkpAi53rqyd4jFtHViR
9Tx1xqMjpng5DPGoTXszN/qvS+TK6XMM/6zdpVpTNNuRT9lDbp71bleOzaLu0zyOYON2wgSNncey
17AYGYS1HSZRIVZpd7V1x1MbwfAqaU7uE3vK1RF3Bau5LVQvp7BEd0589ocGU9wumVzjLh8mmF+9
6as+9JbImO8IuG3zV2TYWJgrczSf7Lb13Ze88UT1NaKeqX3Ri2TIw2LQ0n6TLMpeDqVR9ffZgnrB
3sngjr/g/dbbbSDb2RZbJxrniTdfRdD32SZIXSKa6sHLQ1en2Wrw6EpIPF4nViW3Id5XDWLF+7KN
8ilQvZDGPV4ny7L3pqapA9nEMxtrgdZ78JrBwQKzmHvnGzeWrH8uiJQJN6i1ooKQ10TVuKc3Jp9d
MVtzMDRe5B57QauA6yFekpADrj86i1Nru0F10rjxO90VP6DXFd0+yag/7ukoFLq5mXIRJw/pjOwu
HJDGLmgyWWLZK5ssG5VFEn609+Lle2KjINBvjDkS+dbuuDeh12B7/9nHPqU/gvY1P0PFaqqfmuri
aAtBj6QWA3L9N60rUiaZe0t9A0asxYJMpoAtYaNW9n9WGrfLBkmOutsW3M00ThF7sHvWeTGL37w+
7fjJF57wN3NX4jEhykzHS91ypbjts8zhP57prezsGsXHDUq8MtrQBbQpiPReTIhpi8UN/Ho2nhu7
7JA87Gv4j8viufex1jtZOLtLhlllYQn02kutb3Yab6d2cPyZuCarNavfxHylKYTZa9oB/5FXPAgj
Xua9pyhnbp028fGyW5KGk6T04WBlk3jt0mywHtw51/HGTBfzm4xjmT5mwms5lgtaLdxmojX7H61A
7i7ZsEeq8csyCtf/4gNyh2BH59DceUVHowJleWQGUXp16sMCEfor/lAWjEN+ZMRzn7gmNo6xMBCL
nsVq+1UV6gX5RzA53L/LHUADSwvnJkvFVkKs7P9Lp7SOA78bqx/QBiNEyEBm/VRwAn9OULqW3ZKt
uKHJHQzu4xjCHAxZo8v3KQri/2E5mqqdAe8se7ITzMXvyrhsDYLDsTHqTTFBXtquiR92E9Vcp6+Z
yvLutUI1Fia5MQJPV0jVoBgwmdMDfcYMAtusFvFldgyISJuEd+zFBqPbPimS/XZb0p/NYJN2833u
JrLYDfnc15+mcYyHT67QRnUD01e7A/CNoVviyqxgmUX31GuDRZ84gyl3qPs+cgMPbKUWQGeHP0V0
yS9CV6F6jG2QmI8azsrOwbOU/QtVc3bb0CdV8jlKaoWJm0CZ7I4y2LjcEh0v3U0TGam6L7ysqwKk
tGf3EGmDPvx0EW18KJdVnhUHJWc61Iuejg/mKMs/Xu/1ethZUn8Vo28Nv/woao1dhePL/MXjX7Wb
qcvi+etcCtQwiqlJDy3BaagjfGIHsDPsidgt465shmZQe1kugPV7o6ZAsmll02EH1HiIwx5NtGyB
WLQwwQIoShGPrRnV6a7XhPkce1T89qqSCQCCpbXwvUGL1HM3pbAgPQ+Wl3Fl+6KWgenFMvluJpNn
fvESWzavvWQzQHJZDY5s/r3Yxv0qg7IB9TKWd05XlA16mllJXZLNaj/G1uDq9zUbrn324sYYdm1U
CetQcdsDxnBme09WaKLCkcMKuK1KeNzY2ljpeJtbXe7dwa4b65uVgtf8Lpw2Kna99ITDfi4gF49u
iXx3gZqsPMBXBY2JGYQqNv1gGNUesK9rfDZEK6JdlSYRIpmoimrDXYPqm5ZvlBaX6LuoOBV/Ci/K
5b6UaqExJGAV7zPw4RYK0+nC6Ym1VdST9hKiWC1XWh2oTEX3Q9NaX+K2hyRqd6nqP4kUO4owFhgB
B7Emyq+I8LHhis6vtX0UwSLejEDh68PURIP6XCSxWyIJSzUPPsto9cWj7SqopBvpqFUEvgLNfeeX
ebc8zrYj2W5CGePXUqsQU82gAidBFGeLv4Gbmmubunbx6kp4Cp3VSjT+0UxTVAXEbSCKo8VPtpPJ
NbSZdUnYxePmXHPRuSzW+eBXycjt1TeFsv5pmoz4c8s9W8RHFnxp97JbXLiqvHBfF9RV4beUkBiu
pbPnySzR7VovBnJGs/oCta2JSVkcwyiEfU8C4EbtfvGkdW/NyGFITZ+vJOlrqn+SPDMeRVaQKnja
abThT+eokw3y8TtKASlFat1urF+y4HxlSvVbjM2iT8Rr4/fMkdf4SRfVr3VkT6fJu+rrUQw9HTnD
pKknfyZtz+o8yBMxf4b+j5w14l/f368RrJM4mSRKgZTxKOQAzaGVd1b7j6oys8vI9ykjm/Eh9ZGB
VtIxP80mskPovjzWbYJQjyjnHqls66MWRvS7YD5SGKMitjJ5zipWsZRj3ZisMQigclN7Ir2HRYEd
Ytpe8277W0A+myraVXS9gAkgBHYu7Ce8bHJb4UdhhxJ3tlGekj9jSKxfasQI3I00mvxHnSfLtCkJ
Fp78PNb8YMlF+uvDS05hU6cQ6Nhr1/RszmjyajWgTxEilV1vlJu3e06v3EPW6vZIRQyhn5T4eqR9
soXt/vT+6Bflu3Vv0Z+ghUoTkGbc6d7q6RdP1UT3D5Dm/A3pinI/dk67L9EWOiSS9A2YGJI574/6
1lniyNJEpeROI+Fszh2hkvQULaZYz78WPr2lLFG3+jD8MmuSWfjkm9xBNeb9Ud84R3BdqYZj8YT0
5nmZrR+0QpBZibB1pb6TUUMcWLhqEyEG+/8Ziv4RddFVXvG8VTxlEN0bexKh20TeDuEmuZnRIaCe
EF8TFL0o6rngSykl+xpoDU7tOut/SsmOcK1CiAFZ+nZEtH3E8sBctOrK7ffWKACqqIrD+qEOdLZP
RK2VFfciX4ySyLaCeR2AQ7rWTXhjN67ekCDTsEpeLXNO54IIWKYMD1PftBLZi4Tb+qRYSfPYWdjJ
imnyKMkgXG3cvL8z3tiPK3OFhokHhodX7HRcfWkWAHxxdtTwg4Nm1xbHbFAID9kWmpiVzHax0qen
PJHtlQv3ck9SW14xPT7EKnD2Z21dMAtON1MHOaLlroIuT9TLQO4dUDC6BvC6RMJwxukGOTbgK3N9
y05nGYkZQq/Kq6PZ+jil4mqaqx+x6uP0Ptc6SdVVSt0+JkDf7RudWvHzTMLT71svkgjbOCbCKmxE
Tb6+v/pvrIHhcjDZVZxMwDCnv8sx1y4VWurHTkPzmY7WGG962pDkuYSN+/cHu9xiXHQgHehWrZiH
i+PST6ZGLz0/LpOJVlI/dv5mQP7nVqECgE6RqSXlfZOV0Xxlj12eIINKJ/w5urMg9s73dkK63HU4
KR6rphWrzA15AY/dhy8eRvEpWRo0g6HordP/5zYw8wzVIS8rjqiJiJe8SqOdOS8DRiPRtYvn8tCs
GD4OvbWy0jk/p0P1+AnD16QoadeNdsyqzDo0iDNxQywtElkptOQC0ioljA/fRQxMiRCPMrpO7OSz
gQujh3hbFkcjE8MOYbdp0xRz9NGeo8so9GWAkhJnYjl+Ooo72qjboMl1RFXF+c8sIfd75tJ+i7xB
fhTg+XcoVBlWDhiBj3E6lEbewsFlqMjvDKJYOg2el//3/sZfV+Uk3mEQ/nzNQ6QDMfJzuJ2H6FrX
eQufKy+8BzSTjWULaIGycJ4Dx2282r6mM/HWlieGBBgDZoWLdf3//9mMfa87/TwVxbFUS/l9Gorl
1s1Qkfr4xMBwrD1I2vf+eXhMQ0tv6yotjs2ouXsceEh95pl/9ARs1phrHx+PPQESkyoWwKLzgzx3
XuOVaVIe0xRjw2UpXnt6nRuZj6GvZ3/en9wbhwywmcZe51Fc7adPl9AenEGiM8nW8Lalq+pDbRVf
jITouDGNaDd6zUxVrb1yi7zx4QBsQ5ym/YSFt3n2Usx+LKscmbFjLkrvWzNyGbIr1bUw8PLiX0N9
6ELwY0B5nKdUrd5n+SoMeDRzaLEjtfx9Upn5be8uVzm+6yNytv1JiogpvBW/4p1TKZaFso42R82x
RVdq2ZSId8iNZqMkT4XfxZxnos3wrHVF/wD+svsxtc2oQi2KMSrh5s76LUSQ+UuVo7O3SafYN2/m
wTeL2y7vTePGsxeBpRJRp9jiu1IOOzeV+bQdFtoKR97RZpVE54jtc/Iu19toSCsvB16j1d17HKT8
mXi+zBDd4IMEOTiReUddAZ3X3Gzr+FhXMnYD2oMlroWpnsw7mPqkZ4gbo5pJNT3KbwSoEz2wIft6
4DsXAgrU1br6Fm5wff/+vnxjh/jcDhp5GmokqFqc7svI6y32SFYdbfo03xDLVI+4NF0zMP2bhJ19
Nfr79N1XtBEU/vV4/HOD6Ow8rxhkdUS4zWxuobR7/ldceujO5gul9o1moNN7pCFIm04m7STvjNSM
yy0iM3O6rZ3R/I2MazcdvKhrWuqzs0p2S9yUPwXkWjtsM+D83+WoJTIYKMDG4fvr9MYWR2MHDs/6
igBuOzu/JbK9EbW36ihELr4V7MERPJum72ZH2B9WAoDXR1oFMoW/MUw8e7LwcHNmnfLEEU/G4Uaq
LN6lrtns6YiJK/O6/P5cR2imkLuRNoKgO/0wbo/8lUkhjhticcwdWiaDiYJXOSX79xfw8tmiIEFR
gMFIUC9gHm7mZ7qXchUtxMUyaIoC5f3UNDd5hEMZtU8aGO+PePnJuN6Jxwls/j6VZ+Fojapml89O
caw5ZwGiZjXHjkYaDuLXEDqXt/sKywZ6BvAD3N75KqKnXHaRNZdHvS27rTF/qpoqwGOK4uBaTsad
tFyVc6Mr1/tba+qv7DgNgBMx6boC/5yqApOiGHOQ8hinebZJRm+bOoUV6K31deSev/JevrFVDKD3
qJO7JJAXMknViiauUq88Eiok27I3k1srKT5M+aBm5TjrEETZkHPODtqCfp2OZF9zRFsE2zWDaivw
FsSG+ZzB+xvkjQmtckEr/Bx2Htn36fINY4xquBia41gq9ZC6fnwT5biuvD/KGx8J7CN/OlA0bK/P
gVUe8kdQy8rm2Dd7qY8sWpVNG0vR1jHFlQ3xxox45TV3xTmtELuzrEElhGo1ypTHmGrQvgVvsU/m
Yv7y/owuU6+VNkXKxbIRQJ0zMSaTdzXKHNZtJsMltM9pZekFvDe7xuBPaVMT5Nh0LVdW8o0DjRYA
7yDQQdgs5zi43m2HCqnl5tgVnbZXQII3din8LT4DHwac81RBOQLNsmaXoNtPt4aZafHg9VF9TLJp
2TZ2K7dZO14LZt6YEOeWgJdkkrLhebl9SYBbLJ3RHBcJBqmMW+9LCXj+YA6Z8+EsiIdXB91HYg4X
6Nx+fUSzGqeVpj2iA9/viGj84P84O4/duJF2DV8RAeawZSexFRxlaWZD2OMZ5lDM5NWfp3Q2bnZD
hH54MQMYcHUVK3zhDYVIzd2s4Sj6/va4sQlR+6IIgDIdYiLrmpnET/fpUImzgQqoCbrdU7zDbIh+
q8p0ayAeR6k+hFEHsiiXH2makiFF41+cMT5NUb8YoYgpylYmfmsUDwQz7xakeGC4l6Pk+WwOXofc
IuLJ6qdYWXQXKVQgbRvLdn1PwA2EYAk+Ud5Ja25P1RZoHU96f/bCNHLujGlGHD1Ru2g8zIqHGGUy
O2IrrLmeHEEfLwjqd8hgkXZdTg7XWrqrc9Wf29bLzwOxAv2BqkqyjTDjeqdLgy6aEmTgwNrXR7dx
u6YtJrU/oyEvjnRleh8+WbuDQr5VHb41JeJj2/H4Ay5C/pQ/HsVWt3sq4XYPyCFOj4OhT8ivKFu8
l5sTsuV7D1GEh2q1cDDRHOCP0XDOtbF4VByQBog0WwaKbAoM7/dP1PWFSw5nSaMpVPQQ51ndRoNh
pW0DmOg82G2Z7cdo9Jyj0SokD5aT98mZ8rvunea8iD5/fGQyA/j3NJF4JOWm/WMxF9PGmUYsyl0m
jNLelUg2lyez8sCxzDNYp4emw/5wr9vTUB7fH/o6ppJlFDYczQXEX9bCDprZxa6bZE2AFkXjO6Wx
PGuxhfb0okZ3Cw36z41tNDvwfuHGcl/vIF5Ok5Y84BkocGsGS2OIVkxF1ga9IsxTWre8bHqyhXu+
Pu+sKTeXfNJkjr66V6ZJqzuQnW2Qqcm3IS2way7qVzeu/rWtNrx7fzGvtytsEglCldb11I5Wg2mJ
CZxJtREKahLU6pdoPmbkFQh7aFsY/zei2WWuJ8eSmHjqibC1VnsmSvQyNM0Y1R4Rtc5exGBC9gip
9+p+qhMzk1BPMAMS0rPs8R9VH2hADP03aXuJ6y0QQq3zzXgyQixjp65Dcx5o3RERCvpqQ2RIy9hR
DOCyUif6+f46vV146x8PfoCCMikKtezVuR4jPR01UddBm6dLDNa0KYzPpoGMwiHPS7dOfMrtebwb
pyp3ziGsz3SXt8bQ7hMxZcCq04HAe6nndjhiRxhFh6yjapL7U1Ro7n2tNoZZfymm1NBfTIRD9JPS
uOkvi6+z+FnM7YniIxn4Ps1jTfNBOqXWE0AI3EtHqtn5Fx1vlmEfwetFZQy8W4pXTpTXr++vw639
QpBv8SFVemxrY6V2KFXAJWYGSw2YizrnL0QLlu/U9cdjIEfW33BxJOqnSLV6xJGZTowRgHMwyOJN
N5rDCV/tESfYaDm8P6nrc+2gXICCGlqFzG1dUxet5/G2hWVQ8RA/gg4q9rnu5Bu3x/VlTUgnO8Fo
3ZEvrUnXJCtt7bjYjevu6O7b2U7um7j/qidfuwmBQnwy3p/VjU8FkRXABoVMEpm1YluhALOy4l4E
worz10bTl3SP6Gp2svSqyjdC8BtLSG9S9ltkawLpscv3YFi00pi1WKD56L5KMGUw8N5vzOj6ZoT3
JF8bkgu6vOuKPXjyygK20LCC1niHAuiyoHHfdkmgRpn5O7SVXmyQ+64XEV1onhniY2LkK9odPElU
1GsemzhP4+9TY47oQytej5M9MeZ4ev+T3ZigfF9Q7kBHkNxwteeNUQiiSCkTByxh8DPLFg0IQuwH
jtFsxiYo9Jmm9vuD3pqiS7McfA/h0RXVWldmT3T4OgV1WdefoXAMX/PKFQ8p5jcbUcP1LoFax2sD
A4ZaNxfI5S7JzaLGGGfpAhOneM1visyFKNc0c3Z8f07XA+HkCL0aTA1SVVc4E0XDAa7AvBj2Q6f5
k5GBQ42M+sP7kVGQK0TtAniJue4qu0VEqdkyuwCvpZ+RJU5aMT2NdQfzplc/XrKXETLhOLUPgtj1
9SHwi1atWOmCzujy1x6U9QGU8LiRwl9vBkahXU1rHo1Hqo2XXwi9J8CpquiDsZzKe8TSHN+N7EmC
E7ey9hvfiJIpcyIi5zSv+1WOimsWFYMxGOtM2QHUwOVewvI/vBPoh3O1A6GgMrFG30xKSRfEpNKP
GBqeQ3ikflK0ZdkIo67mIht78nJC8ER+otWypZCanCEGxl5hqPHUqVnsa23lblxGV9cD9FQODVgi
GhaSZnr5ccw88RK9H8cgMxwqKb2mHjDow/5HyZPTaEa6//7a3RwP9QWSC3phxjrSVtXUQ9PRRUls
iryv1NrHQzVO9e9Bj7OTooXwZ94f8Cq0Z4LIZkjqmgwVndX91yg59h6eMQaWmM1DEsV305K8TqN2
Ihn9pIX6w1KYW4HG7UE5WTpbUQ5+uaqYNQi1Xmy+naq+es6yo9XY+G2No1IcJ6XvdO2nsdjyjr4W
jpNzpXxAHgGOiJjgclgcB9NWb6opaCJg/IOm7pcBlGdb6Nl92CnKVxyFhu9TWSZgPIvG/GoL0/w9
hdbz+2t+FZbwO8gf/7/WL50WLn9Hns4ClLY9BVFp2qjv9qL4otBojnZdqJWS7FQqXyDnkoe8P/Ct
3YXExxs9n3Khszoz2tRTKNK9Kej7YcbGzv4lgOE26O37XRX9/f5gV/cas/SIIqk+cX+Swl3Okuq7
PfYJuo8xBflPPbYsIPwV+zUMrd8fHomsFCgV3FXunbW47Bh2qMAvyIJOmJ6cMaKC1NZreTANun14
f6jrW4eR0Enh7UFFmUrU5aQWtGTzOoNC7wFxf3F6J/uZNcLauEFvLB39VIpzXNFSXni1dLGmp2Iu
UzXASzX9XNa5c18USvhZH9piIz64HkonBwWsCVmWjtq67kkKmhtlq06BmzrjIQ2bcT/pcI3ipBo+
vHYMBRaDW1s+4Ot8jkK15kwwiYJqEMM3Jw+HF0K9ZCOguz5cPKZ8I6o06BRSer/8QvWoJonIojnQ
FjHvdOGmz1Eixd8GQzlqfQKeGzDUxmN0axVBfb7pD6Erv9awh9nnzpNZzEESAYP04CT9GFh1X6mi
5fmjO5DeIEKMsrcP8mldBoqyuWk12HBBQjP8Lu+AS+PPMe3fH+XmhFyCBWJGFGrXmrta/ybZo80B
2tDfZ+QAD+DboL9is7Mx0vWJAvuIhCpANeJsbubL75XouePEszEH2dQs2NZ5oW908MPen8/1zUeQ
AE7PdGiasT1Wu2LBU2OyvXIJaH5/q7o66OiB+uUs/qvRNvxfBuPoSvwv01oz3Jtcq9wQilrg9e6M
5IWzON9NwMAwn2CNnj2CPX2jp3BzfjylMlZ5E6+/XEXJq7TLYVyCyYXst6vtZtoJFdKL8PQWUFc5
b8zxeoOYGm0t2AJ8NPbJ6rPhQePOM7iPwA3LJtAQET/2nodjX+PNG1Cum0OBFgNihbolZf/LuY0t
5sXuMluBJPSfyFz+w4VzOnBDNRuTut6LTArNF0eC5mU743KktprD0BWIOeqOkhyTsjdRcKLW+v5e
vDEfCSSQdQKadigcXY6SzOWg9WblkuBiGTYUjfLTLGAg4RJrvbw/1PW2YNHI/kAeufTP1gpHWd63
VlGicVebFqi0voBCnhtGdNCwXMPW1VOe3x/wxgoiHyEdX5BFo/m8ijAaY8HYhyZbsCip8xgtoBm6
xRw3dvutUVwuDW535+17Xa6g1UAyxIHNCYzOLbllvbL8W82yfONWvzEMZVO56eTa0WG9HCZp3Ixo
1HSDOU+ig9LnWMDQlf74ppMXrZReo2IETuJylLT0OuxfszDQEpzts0J4h54QbmPT3ZgL96s0IaGU
zjirD1OVWpxR33NJ/eb4t1Us7ic1i7KNo3p7FDa3zr3Hs7E6QCKNG62zMhf/8Ll7dPLK20eIZG98
/hsHSIYQIElInCmzrQrD0ZR2DuxMN1CRUUMUT2iPyJLiDDxlW/Kubw/dRRFa6rryDFJ2UAku1+JC
dpnWSlQgEaGRCUXtAxKYficcwCQgt3tX+5E70KMLX8VYekirPeuyQ/kBh6wUGc75W4w1pDL/mN3v
6tzuivixU2CC2MX3WHkJRXrneLg+CmP6u1F+v38Ur88+gaO8NKkgkL6uX6HeidIe24WQbwGm0sjr
5DzWerQzahOh8HDYsoW5/vaMx956q6Zx/FdPLGmqMswp5LHKcCe8YcpqT49qC94j9+nl9wBuT2GQ
ugIVNIrHl6cFl7UO5taCYGBbDwERGb2HBIa7D+fZ+wwKLTsbXSMecJMsX8iyxg3NuBurysgcVkqv
kpi32uEAYCsbn4DoTJ8hDlDawOUb39I98VrCk5Ruqf1ec6qoX1vsP7gbsoWzFpBW20R3UIaL4Gtg
kAS6wykBJEYlANmdhU1pf8okeOFu4alR9jOkzd+WVUiMS2zm7uHDewqEuCwEkz7y+K9mn/QpdOsq
j894Cav7wRz1s5YqEEgQnMVF1Nu/P5zcMquPzZ1I05FWPD3oNaqgQSiPJk7cBNDvk0OnNWYwTaN+
74lU3IERTe9cexl/vD/o9RdG4BzaJaATeiHUhS93GBadTtrZXhfg39tw7hM0iaGyOYkTYECEoF1W
Le1WD5ur+GquJGGGpMtI8NqVUWEYS4lkGqpB1PauskvQzB52TdOO7eGNl/AwDNXy7GqGcHbFqIr0
dfG63j7YcEQ/dQOFa4ShVJx3yxgbhowLKQ6zgisIxAvVqxoacpYgVr2DZllYz8lSh5XfR0Q8T5o+
GI1v91CIAtH2ZvalmfNKeS0Vehe0tSerl+71Ff5VRZk2+9FK+uqffOojh25A3EakdHVfVHs6Klnz
bdYVK8ZjWKEg6+TtUBzU0Y17TJkR5D5aEKmelbFzm1cribPsgE+B4x1s0avuyZ6kqAfKAs3vBiZv
chQRZNX7LByGlJ/pQCpTB8+B+RVOOl6mhvYCMwSzUcRv+q9JNvY9Np9Vi+f0kOZatgPqs1QnPelU
9S/F1EblTquXpUXZVKmHH7pJqpj5YZR76qFuw0x7SUfPnZ5iQSLxG0P0DCWBIpqn7L/RCJv4QW8R
jbmPlh511FzLm3GnJzaKHcmQRz/SLI21U1YsRbxzcwFSiVKOnan3sVq5NE+ndE4nxs4Qc3IOk5sn
xtHJHKcO+sGZ4m+ZWkVRjM2wm9m7DFPhBl450ZMPDE8bP3lernMUvCkTu2lIIBM2lHP1k5fWjnPH
tLN+Z3RqUn8Oly7Tpdpo2b70Ilc8VCn0pb7DTSj8VyjdUrzA3o/+tZEnwQkQSffosa41N6x3RhlC
+x7bHI5/3lfIWrRUqlCJ6qtW+EPSW+ohpC+MpXvVGSbiKK2qPrdEud13t2si7dtMcZkGWyy6ITCs
uUVjCc3rEFX4CjWYOC2c/pAAExWfhzwb/l4MpKQfecQGbxcjEBTtUzX3Fnq7I7JXmE2Hzb7P0eU4
tFaZJidsavvpfkamwEICopzrI5+aPWbo3H13xlI19r7JJjs+Z06ajUeVtXf8BAq58zddbS/6V0xa
n+610fIETJe8gf9bqkX1SbRJXO0XdxTFnaidNntQY1X/a0nmPH1KHEvEQdVNAiJJG+Nj38doJD+J
WEDhRzkm73ZVqGhfB3N2m4ckRYRkl4/6YD3pfHb6gB3CDA+OntqPSEXh2S6wwG0fItqg2hElwcH5
OsPIi5+TKizyT4kH3mUPTEh0ryKaiyeE2NEtKVio7lQ5WqSc4yGFLYzAiq39KN3G/TtDeQRp5QK1
sydFBTFxjOmMzKessWfkVXQ31FW/TI1iPBgmz6cW9NjyGs9N38TJ99FSZu2TFdZokWYQAnEwrtHr
SxQfx6RZx8kXo5rj5E10x6lLifA8OehH7ZYEyezHShnFS0KRKjT80CjSxzrT2odprAZ0wgscrk9O
0xmW4ruw/l7p6odTBZ0k94bcR72MK2+P1FIcfSUDixIctJOs9vZmpDjtscWbuK2k36/CrJUoC48G
gDP1ac65nf0wLPowmCmOvwCcdxMUqjzrB5E2Yv9gH0ckiOJBt3dwzBUKnbFwvf1EwVLsJwVVLWRR
imbmOGb9hGmKVyHO5sx4iGm4RmOn7lpY1XdidAIXk2vvflTj+l8jZpvfZwiRVT8FNTw3UAy8jF+t
OUt/67GZpK9QgMLmvtWm4R/IcS6u42hIef6o1qq7U9xoMPeLFc3uaeDVV87JhMnRk+pNkRHEgm/7
1RqwPTgpqeEUfqlFIn6JJovSHO6IzbRvkMcQaOYYnRmomRsaoO6csnhUeTBnzEFGa4HP0iVIo8ZV
N+7GOqqXvdNPrvkpXpLxH+CUw8swdq36NBRu5qLKhlKjXyblPPz3/pN69Y7ToSaClvVSgCiET5dP
6jjgzmY6lcnbpltcijAE8J7W8wcrVdoz77gXuL25ZRRzFZC+jSrhUoir04hapQmDR66GkpEZCGSy
Kr/SkmTw89ZKN1KrW7OD/4WCAW0bqsKrwDczSKNxq7ACmuP9cOCK6ZOvA7aZxk6vq7kKeiPvhvtB
GEq3ESDdiA5xF5BFe24DgFlrgKdIuT/iajEgtKfqAc7btFcWs3zEkikODNRrT+h0mdg6Dc3jYArk
dVxk8N7/um+mo5dhGpQVC94CtzZVtnWOBFKxEVVsGkHWRdgXTkuUFQcCRfhp44Dt+cw5se9F30Kx
Ggty0++GJpz6h1Yo82du+VLsy2TpkVExlma0fCXUMq3YCd0p0/iAi31uOD43XtmfXbftkeoAbdT+
1jMuwXEq3f4Ytu2gHEArTZ4vIMiZR46W92MWRkO05KQA5vypb7tqV/fI4x0bmCN6iXoYHcrG1ydz
nAvfjgbnn2LUwuWTCehh/GjsjCQAOohsR/IGJrnajpZAb4tYClGTJfmnL8aHphl+eZnzXxyHW6Z+
VzHs21iyrABXCQ0E+fd/YAVFOVt1T/M0aGBgIQekF4jRYXG2S2sDLjuV1tf398CNs4Z5B8ghpkjr
cg0dQt5stnSFyZV6VRwiC6XJqDGMjZ32Bgu62GmUvOkmYYPEjpNUqct5jQ3eRlWpe0Flw1E9QF0y
db/UgUjtLAvZtd2MwmBzb6Ebme/dql14kvIZchmGUcq9SBI9vmsTKzL3cR5bCUQwDzv6g7WIadiH
TlPO96YtEsSaUmdwA0safNk7PSyQBlPy1k1+dGgG2Ecd0cVnZMxGCKxq1C47HlujfdYQiOqeazDq
UNzdPv4r1hbCACuZ1P9qWp59EKZD1AZWlSUdwn22k+0LUJMEgOQxCHPg64LoXxO56g4IUdHx+3Jl
PtfaAp00n4RS31lhki4HVOHCl9pW8sH3em9KPlqTAr8kgQ80vwF0gMS5XOc0js00zlWEMZHzSXY2
ymfw1BGT3GivX28bxiGXluUvYJdrdEo0aXovdDTDNbtNA6+z8nu0xKqtbcOvvdw1chQa+BpwIhjc
q9NgENECrUeBBfHR6S6P3WRnGv3WXSxz36tREM+VdUkKRmunedE0MSksexOETfkikJ89mEnYfakM
Lw4+etrkbS9Zl1QnJUTy8vNMrFmHLll8ro0yf9b1QUxHJ0Ff9sNXFuNAfYcHJBVn15V3BS3VZBnK
5FziQmHs5PXV+MRysXuauxpBzN6ecvV/mJzkbcPUYW706i8nF4G6XhDnS85tpA2HRREz1npEsR9f
QhcwNdRtTiwtw8tRRD2Xy+IYydnJ4/HBbehrZVZrbcxFnpPLPQE7VUcPB4kUFbiX3P9/3MOzOfZ6
NSrpeaFtg7uiBg9jTxgJw7htzGX2G2hwiz84Sm/7eVZ0G5RSubMvx39j80tEIqeLvuHl+IaFT3LZ
UAPEQ3DaIaqLFLKT3LlG/+zmw9aaXp8A7LWpmKgEA1RO1vVy+KJt2ZdIDYVC/NTUfDyWEIj8xQKo
/tGvJz0l2Zb04aW80err2RGGwrR2ifrzhNpbUfxrleOHcUz8y5Bxqf7TsADZtnqwHbtK9CZRFKp8
CWnOMBFQi+HDzDdGeSsvY75iU1hbXbV96rjCyefoHJVT/gt8QXWerHxL7+r6oqX6T3HI8ZCopiSy
GiUFeEEC70RnNcspXJdV6AVxa2/5bt7YAVK6nPucfhOR4GqYaG76NpuL+KyUsfnFWgwjwINrOrtD
ou/f3wK3hkLbiVIs1UGJlLjc2mmX90vZuvEZ5dFxp9JzP6Jxmz6hRlNv7La3jXt5jFxJqjflQYYz
9QYs+uMYN0aLxKMGYXZMK3PY955ZD35T1rxZudVT7QbJ3OQ/m1JLNdsfdNRAfc+Flbmz4hmh38Vy
4/yhA4aQ34slSrSjvZTQ0EusYfTAGLMh3ihT3/je/FxOo7RLJyxfBUogj6uuq7X03JvUFO80CtXG
Xb80pKHvf4brgWTYB+JBB3fDU7764rZZLE2TRfm5cduKd6LIPltesuVrdX2PyeWnBcdTRCdm/SZk
mYkZBzIN5z5Xoye0JKW7cjugeatBukXeNBQbT9+teQFUQWUD4Czdk9XhN7FcTTFchc/bLyh2oc6b
HJIwNT9+yXiAMSXwmE0MEH61fk2KU62ROJD+qdefqQYGMA7ExjNwfVZolMBsIQEhTyVGuTwrjScc
rTL76qxP5IS7xp1S1MB6vf+iAqjdsm+TJ+/ytEjBFe4YcgGHfpd+OVrmLHOfdNCG3Wo2n2qICguV
814pEBJp0GLUgFfnv+KxKCfgfhOlKe5zZA8+vDFltYFECPNpiXG6/BWOErYkYRTwndaOfGvJlQfk
N5XvHx6Flwi4AAAqmZbIlf/jZpiqRBShbYWBiDLtET5K52M6UGx8P3la/1xR2XxErQZOOw8S+ITV
ioZurRbhCLkczYtenDwoV/NdVKhD5iNGu4x3sYtiql9ZIc6+709QLtNqaLlzqC+QbsFtWG0d1Y4c
3NQc2LdO6qIgO2nU4DV97BDqd+LGj3msNH9MepUshQbsxvDrY8jMLXjasAcJB+H2re6xyR2HuSiK
6twVlbLr9HHa6eocbbStb6wvN5gqL5Y3YJ/8FX98RVgbEQ4rS3XOZ63+C/HkstyVXTscJou8EOln
bTenif3XR5cWGLQEExKbcdWsdSymGQ1qTSubMyz0f9Nmrr9qRTEdVNkWDhcnPYEWGndda7vf3h/4
elHREwVWyJZC/oNe1+V0RxWvB4Q1mnNieJgBwSl8El2lb2za9Z0tp0XTDs9DjxocRYjLUWplWpzS
rNszBm9dELs06vpOG4+pno+72TTS00dnZdA+80iIgISg7bOaVZ+jbAZUvDy3KuV2qxuA0FOe3ZjV
9XmAmwtNSoafzGyN1kC+2nVj1RXnqO3Cztctiro7YdtTtXdybTeod8kyN03Q9OqWwdbbK3d5FiU1
neYgOTlYqrXeDnWFtEcbpDmH/aJHD/zfLyfKo6Mpteb3GkBt9MFaIYu9Tam3vp15c32XdtFkn9Ol
7rIdlQVN98FmYFnBDMkgUw/u30GZ3SU9evbc54+LrEpHPtTOIT4WPQI4T1pSz/8t3Wz+Q/Q/VBT0
3RQJ4Cic0qAxcsvZqZZC/RFJ0aY9NLiR5rDMtSQ8hZPocXWIOvW5o2ZOsb0ukF0CvNlNPnrW1bhT
VDeM/AnvYmc3hoVh389h7oWPy9jZ5ZEbdbZ2rTXOuc8llbZ3fdpZGgLxpY7oM5Tw5vuEULf35IX4
8vhJr9Pp65rkP8OYnPjfyli65YehmHF6B5CsFjTvsKhETC0evtWF0ZTnSUEvfl9EtWfej9WkhntD
RFMYqOaAt4CLGfXwQGvCeJ5Cj3WrCko+e1QZDDobSo62qFLb1ivQ17I9T205vJqtUf/WhZpYe4TN
m2KnIASh3ce5C7g7tagTnEuwdR9VXOQFwsaJ8BTzHjBf67fIrlov0kJBkTT35nOW4dRrt532LJZO
DbAhqD6LBkyFT6V2y9NnHWCQQksnTMaUBwOQ7+VZz5yK67ufmzNhbeqyZs38U6/tWvA0ePOwbDFz
ru8WIiX048jeadQTF16O17l0eu1QtGeBTJl9qkfFah6MpbCzXSKE/S0us77bKPPfmCOaA+gM8ghK
18/VHCPAUxjcLfDmNZ4iFB0bXzHI1jJj+aj8GsvJ7IAgalxpMINWj64eVjMPOrz53OJ9kP0xcSdQ
WXqpaq/GoMHL+uP7l+eNBUW31wK/g2akhNJfLmgB83VZqLecYxVkItBROHgkL01pHMLIbD2e3sra
kge4saJvIjasJ7o5MNQuB53j1Nbj1hnOqYvPu59oanhQuw51pQzW3UZGdD1D++0xYrtIA+O19otV
xi5p3DSeiXvzL6TB+JRDhThBjhs/91m6FbncGE/KOMEERd+VtV3Fn2E2oY+m68t5MHUR+UmBx4/f
q9DZ/SUuBnodbRFuAVivVxS7TIh+/CEmheZ1uaJ0FRVMgQb1PFp29ZRPZX4q7Sj+2XBLbyR+t4Yi
KUPWCXAONKzV8663emfi26CfkZpP/q6UdkJrnYb+ubHKfiNguR7LkXRaKWBCkwvw++W0YqENPTUa
47wYYx8Q1nCZDrg8jQ4qZB89CIQrBD8UfIiOEIO5HMoUM+IjSWyjmJKHpA39/FA2evZ10bv4gMJd
9+HxgJZyk0ltAynnuMozqzlGGdtU7DOOJ6mvxGhwFJl+rHX9K7iWduMOe5O9vAwhZOxATkSRTrLa
VplEb42xpgBZOacDsnw7JAeGfJeHda58DYc8nMAIha1KwT+jszBpERLSk2lW0UlR7an/EU9qNR0p
nju/3l92uayr36UjugOfgWo/vdrVxqUEl2l9iSDB1OFYUGBec9QVJ9poN9D/uh6HvgYdYeqTUJPW
2o+IL7S8VV3Mro1BO1VSp/DOxiHB+NaLtKW83XQ2ph4lxuDdaQ4BYe1buHczbSNb1D9Hx8iXQ1bX
vbNHV8FQv3Sdi39iXLrj92rJXf05c7Pc2LO3BMYwqjZZx9HOXbqTtHiUHQ05u76v+zKE4zAlpfi7
G1u1fsyNOIyO3FFZtY/0zv2MVXDqHULpofRs00B9oJnJ3aGjXK9i6YBQ/QMNqwoXN7T7xvvMM0V+
T4BSnSugXbRBCfyVHVZV7nPhjNMvkjOwNXNNe3+fwYc3fQrjib0DqxEZPj4lGHw0k2H9bvNQuHdA
aQuwVOUyYhoRNfBRGzdXln2Mi2f+OzfxnvidRcPSB0NsZOGefq5hnosQcOBx6WPucLVPi+Xfqsbq
6BOURrDGMUqOxdEAWyF+tXlcJKdeLQremZDLGZ+DEN+ujo5GwpMHW2cIcsjfEebvep2OkY9WWd7d
kdSb9T7VCvOTU6V992lMPPvFcMpmPmJBTv85Q69AOVqThyZLDLbDRcWgDmnA204Y7hujiL/gkFd6
96B5MOwRDfLYmB5FE/nX4vygApXXu5xQpz2QfDpF4IRZa2JSOFbiEPajpj50uRpaBwjPQNFixCmg
ejiiwD3TaQ0HGUkRd+Gx9NT2CYc/lAmBsinacYC+9Q/yp8q4E0S06gNdFyuCS+ph7FW2MyY6qqss
y0GJaTzupWnIL2sUmjipei5+zDjxeOeCOuSrF2emIPdP9fhkFF6uHWzcqZrnZYKHtHFobhxN500F
idhAVnVWR1OkDU+N7Ylz443mI0oV2rEdK+fuoxcAlWmk2VBLg5jJHXt577KFByzicnE2nbB8mNyq
OCWEKRuP1o250FIiakQzjZrbuo7ozN0SWVZVnY2kKMAvlc0nG4uqjRzxxiVDg9qS1AHKFuDHL+ei
teGQ2U1UnzsTZLC9NPEhrEVzMspNqtFbvrm6OCFbyBK4DfaCO+1yrEibKl1byEfTxEAJqNCT6mei
Scd4C9nq35OLMvYhwrHlHz1Oh3sj4ewJ3HXs/RzRy9wZVla5x6FXva9mZkQpkJUmbXZmbmo/nF6h
V1CH6NgEbjlykyEx1IUnr9XmLamOW2vGl5EFCVnnWVcL8sKJ4SHP9dmaxxIHLmf6vGSa9ttTbHej
2nM9lNxqfBviXVlTk3//Z7VHMa12NlJxrqdk/hRFjQLMMgdTiIzs/uO72qCyJGtY3EvG6uwUUadY
ehw357rXioNb2O2ekHArFLve1bSASfkMGGfUOtdWvp6CiFCmTeK8TJXDq02vZQjNeCN2uA5oGcWl
Z0p7h0+0pr4qFCDNpk2oGtG4fEDMeD7NGkzKudGH+5ia7kZkdGtWHFJq/nQV+O9q7UILmAqQuuac
2lhy5VVkHGp1aDZmdXMUNIwNS5Ws1PXt1s152QO7kF8oSQ+iL0B91s5WH/jWluNWYxpUcEkG5K/4
Y8vxlABlL9KGt7m396rTe3elpw27fqnCjQldF6iwPaBiylGieMoFdDmU0RlEP8nIZ6JnvyuG+MUd
0tMyaoavLupESFIaOLNpX9/f6bdmiDoj9SnJ6Ude7nLYLrezMrT1hrpYmu7QP1Uxr8S2lbB2ayPe
GorGFukqw0mm7+VQSr8MWAxgdGopFmZp6DvTHto7xTTu35/TrR0v7yKZUUGLt1YXhe3FijmNRXPG
EvvRQeYKDFnSo69ZFNwY4VY6fNVmJFnk3UD+FyK7FBxevYFFlypJqzLeGGXpg5Z0+afIdfo7xcM+
2JxLb5/3hJkKWfPLCEz/aYwrrDgxr30No6449gBDdpEBI84TWe9bYaRsvNJvdsaXzw3tKnQrZZwO
BGuN5JzaSc+VFNvCsOiq5ehZGTGpl6lesiNNLAGvq00aHi0But13RRMr+6axvOe4Heef7pLZox8r
TmP56WhW44Hytz35TuRxMYYY50W+B4kIKQhtGSd/giPf+TaWkl+Sjgx274wp6M0MKHW88anlnlnP
y5Plf6AgFI/XNs6Eh2GnAq49CwSedm489oeuwK/xwxtKoteQNUL5kz21qgkksas4lVW15znUu71R
xslXgTYPfg5N9RcKqKTQHx+QC8dlTMwkKOxcHhXAvYvVTm57jjB3AG6MJ2VaT+YXHaPvf7U0DDdi
xaujqdGvwW2EvIZ5Ugu8HE+QVYLpmoez5cKE9w295upeGpwqd/bgGN/en92b3ufFV2MUWf9Dtu+N
krU6oFXVhrbARBdxbq1RnwTt5xFugSg8AHJmWWt+PM66u0sgmDuHzhZW8QtXyAr59nC2tYBHdXLu
585NtYOI08x+HSr03fy5EgUyx63dYJgkNCdc9lUXDt55iUM860gF7EQHRQGyX9wPbT5B3u2Q1H7U
GmUkn4lGDT/FPu69U10UWh8QenUxAmSRR2V9Bt2qfp6mOmz/iRVSxt8lfpPec2lUJEOmikTxgx7b
Wf9lbDrnt6VF5d+U5GX/C9g8QnRJnvV/pbybLZ68Rub5OS684SG1c+dpAqGSfzMSM/0FJcD9bkqS
0GdvXizroV+6fHqoJ8qOH7394d6AXaHhytfnHMnj9cf7NsFnAfczaGcBVuDgeR1A6wRwJFL9W5yw
6y3GUMgBo6DyJsG52tKQqFy8h23tXKR5+l2USrunhAfroDfSfCNSvHoAZCmdCBH5JwiNBNiX04qm
Gd/q8v84O9MeOY22bf8iJPblK70O45nxeLe/IMeO2aGg2H/9c+BXepWmW43mVqIkUiRXFxRXXcu5
tFqgjKb1xxvaGM5n65ofkT+MT6UmzK0TzR94eaC5bMBRo4q3yPau1TgUs1WAJ85GkBA+6sM4zTI5
zLNM38u40N6qbU+0IxWBV0jdwKR+3XsqE45GXUkryJJI3SMk6vqN2se+oY7/3P9SASde74wHibWN
yw2HQPAq9Lnx6HloRc8BGaQS/9Tb0etfbXUa5gNNMTga4dSDl5FaW8uPDfSbrzPan31QJPCFdgMH
HD4EXS08TLvEeydLs6dbULpSNM86SC3P9aVS9vN7DX7L7EdohJSv+F4m1a4ca/tdTf8+A0SOLOF+
1obU9hVHm2BwzhnUiWxo8Q6KEnQUfGFGYoSmkkfpEeDLlO0lD6U8EmIm/cM8VbGzd7XJdV87sxbI
OWStZQCzL1zQ5X2OZ2zLFybf8V9lfhwVexxfifnhvOs7C66QWjcy/B4bbvwD0ULGV1E8W+kx9PpB
Peloq9s/CjXxDMAgXqV8wEnPtQ4KPrDR0bJmsL+4VGbermZij63wjNX8uyp37Z9F3xXhbhhGL/PT
eQRNb1HL/VFbxnrEibK1TxgIlcPeS6xEe9CMqG+BEkwpOUQBDFTbp06Rp5iqtQvaNxG6Ev4LNl8z
/aSyRnsvS0SvjoWRJgnO2FP8Cc90fJbhu3l/6mFW5qe8EvmzQHD0A1kMVsHFPOXxIe8U50dP9w86
YIh+iT9YPdVJ1y4TqiRO3F/ZrE70Trp0Tvx5UoV+lBx9XH1DJf6FUFZY+DXYI4yuqyTRvkfK0FcH
Pc47+5Q23ezuvDZR413l5jnsbBxJoF+PtvqV9KP1XnIdPdCnYeqy6ujmaZc+uAgG5Uc1RgIeN3kK
xcHXe03aL1asx+3BVEoPO+eEkgrm55TCZrj/OVx9DEvoWlQpl2k1t/IqXDZjBDzLc5NgSjj/wwwh
CKMMbL5zjyxOTbVzSPD+kqZxuuWid5XosLS1yMcgBgsG4AqhVyq11DIYvEAdhjN4XgGst4pe7m9w
DQFaIgsTTP4CMcdAcN0BgVIv4FzaVFXCm7kp3RZzZSN2VUAOeWkzyaK4m3DsaPXkNBo4UOz6emq2
wJV/C+xVQEXKw8JhlBDOpbH6IVD9GJvBIQ00qzPcVwzlY++czSRLO7MzVHFSALhoj67ok4rsusG1
kv6Q1SMuHkXpoU3LsX/Bdd4tTrlVhsWpVlQMpRcRnmbPlNGKF7ifQETMK5XvRSgmg65un3lHgeFt
v8vdtviadH3/lewDxzenk4W570svG3dqr6j6a12JWn9ti8z4aUcoOx+VKS6tXZWLoT0TlozkyRTc
r6PfTHJS/bYsO3D5lVanb03eaIqgEqIjdMAcEFD+5W1XI6nRpgmYQTCx2km1xl8GPf+DaBJ3Iy29
cQiZsiD3A5aJQ7JukNWx1g3d5KTB6HX1cyZK9Qet5PT81kPIFFxF7mxxAOPfq0zBLXp0ppoc3+kq
czJ/ssrM+egxJQathZOQcjYL/MmPSaEqmd/EDZJAftcVVvvt/u+42i35ELz9ZcMM6MFiXz5XAdEy
SszWC0bcJ3YtXUlG8OaWIM/yp1yedMqxv2R5FBHBz69yldHDYbCSihf0Wa9PR/C+uH7OKnbFrrSy
d4ZZGhBz+lA6Gy/z+lun5qfCIA9fiPprCloJWmNsSjV7bOq+B0aRHFvNkbCj2wcWnf0hk+W+UpOT
Jdqv95/s35n75aaXtWkMUlK5C9rv8tF68eh2oEGzR7ULe1r0el//Ulw1+2CnESIdUaLKz2mlJF8B
gIj+PLpxTLxTUAvBhqqy3k2Mub9DqPFK8N3loO9d8NfygFTqODzFndomx/u/+PosMHVaVIwWLBso
6dWZBK2eYzYd548oHncHVanHU8ZAZeN+uT4LFJge2AgEgkElrvHKNJnMOVLq4jGyXKvCVK2aP2k0
CZOjnagYh1cHbxyn9/e3dp0s04emJwNCCe0E5sKX78IWrSoGvcwe8X1wDtVo698co1SI63X6xbRF
9VY1U2yZAEoYEA8X+qNxBU3MLCMZ4Jc/aogNCd/kxsFtV9ni7d14ZX8VYBYB/IXEuvz//9Q2dC7i
cnKH7FFYyORNHQDMKhq30CXXr4yZBC0fGj/IaxCEL1fx8smNZkAlS4d+Omsiml566Yj3k+zka5Yn
/T+W2o6f3/rKeIBM72kUgu5EYP9yUYYDZqeHUfHo5llzSkSkfXVRLvvlKbW2r3qhbdRT148SmUHE
xbUFxE3is9R2/3mULemu7EA/PALRE34y062mLih293e1/CmXQeFyleWg/meVTDMZ5oEafVQTM36x
ISUgc4/HvQSkt5HnXFFfwYuSvvEPpP9oiq9bdvGQttlsT/njUMjmj512HilC3AqLgejcZefGcKPw
aAtGioc5NeP6YNsyUT7SCczcXVjqHKQy8Ua8t/IC7kAROf1nyxbiR9J6+b+EdAP9j4n5rSFN2RxK
tasnUIdoPjzT8BzAPvWa0uymvO4iv5Vmke+KMowc0IgMA/eVpkjjgM129bMcWfqZLpusMJKPuz7E
brybv2DQbVbPzNo2LQ+vXgStYGtRYWTygXT4lVqMNpiA/uI4aMix9laMconsGv0ghL3Fwb691F+7
SvhHDMIu3znT+gLzvCgOpJ04COWaVAxh/LOg4jndP103cnd6aZh+UsYSytdY7CyxUtOroLhI7Kp8
0NfxV9uJrLOZ6tp+rKcO+s4wPLqT12wE2KuvZ3mcy+CF/hpphL3aY4EBgTsIHudote6ZT0w9tSCz
N67zW6sw4kGHDJuRZaZ4+STxP8wmrEWVBzeq22fhjv1TWKXOW+9B9sI4BA3n5Trk78tVZhCrCnhx
5QHJ8OS5rkbxmLfWFo7uxl4sZjoEmuUaBKJ4uQqkN/L9rEOsCQ8I55RUtXivg8Cyz/fPxFXwBkoN
+Z78WWMSDivtch3UTwY0VdIoUGy1/4GPgvsdm4oWg4punJyPQ1XI/jRbWbh10d849uCiWBPSMf9a
I4LpISw0rFCBc9oswMAkFnzbRUMTp/G8ZCPa3XqcOm1kkks+ZtoLq21mdB5GcMGBbB2vPzLc1Ku9
VdnEnPvP89ZCtKNQ3KNCVa94pyLM4iIPQxbycEZHukaemT+nn9++Cu3+v6yipQG22g4MZ0SfiyEK
Okf516v19JDp4RZ37Ea4YMr8/xdxV58TAR7OJHhqwoU9fS88SWvUCrv+DPM//lknrbGrNTsjRJr0
Xt6+wQUWR0YBj/dqpq4yS+o7twLkLaR3dLgS/Rqr942y8dbhJ2BAgKF8hMekX56KCHGWvo6bONCc
SR6rvur2tfhg1c9YD5jHnEx4Y1s3Dr2NiOTCssa1B47R5YIMBHEvtdQk0EPT/OkZDSa642jP+oGR
1KRtxPu/Ze9FOoHH88L7W6bfoLbWYXds+fSmKk2hMzkKDhEQzob4IK1ltDG6DtJJhAQmX3NkKFa0
61tlGrmJwb0z/ByVEf/zepD7Trfpvc3xgBCnkbp0lnSExtR9YwpPe6xE3Lb7sGsZAakAf75Urlf+
6Yq6h3PjJebnGXSU+ZQ2SmL6MxbFc7OL+tSyP6IGQFZRZL2lH23PatqzXRh5/b7MZuNrHKng+u+f
qqs8n3gNCQEMNBMGTARW6RW4fgJ7NGC/ilcp4jly2ks8CP1JUZ+TrtgiGF6/bW4yjJm4i6hvYddf
vm0RMzJJkQMJZAlZQE0RqsHwMPdRPXgzOmjh4iC/xlgRdyZqmMulYDKGdSOgWfWotx4bK49Ooip/
3398158L0wsPjQyAjnRA1pKsjVnZYa6gizoVbnIwvUF+H3Q3f1cVlbZHGXZ4zuJ+Swvyr9HT5SHm
/NL+WqABxNU1y7g1s6mmTobsILPctv1sUCL5rC/4lAclKWUa+5k5eN6zNupx8R7JLGGCNbQkGhSl
qobxJ1xMe/WLkurZ/L2seuWpyeZS90dOb7Kj3918Ms1+eleNkAthS7lIeEWyLKU/iFBH6sgsofup
lcy+ZRXCt75Eo7g/xZFSbJVS1yEXYYRFiIFuC3iydSEqmoGcw26aoI9sOfi5U8ynSY/V1y5qpy9q
L7pT26bz8FjEkzQ2UoFrhC2JDZ8GZnTUwBqx4/IQaXo25Ubay4C+NEITOGUhAIXWUWg/i9Trss9d
kgv5rs5qt/rAo5+iB63Lyn9BdMfGV7uWk75TE1qUH+6fu+s7dXEBg2POdUo3bH3beSRAXuvKIugM
6n99kvOLhjLGn/urXH+t0Mo8oNNMnBmdrc1MEqdPQPFB5nQmMPy+ADOa7MaIIukM/3Tecq+4jkUL
OAP1aUi6C3Vv9bBR0NGNOeRjwlZYlAfTVZj3WOBnxW6O7fGrlRnWr/s7vLkkr9XmcBGV1kA1V+TN
6KEKHTQ4fu3aQbUPtXT7Y1UK91Cn2ZYd0s31Fp0KwEO0ZtcsQRvzhAJ9MILSOITimA5x+EXPyuKV
yS9XTNIwR9m4YG8sSS8AX3eo9XxA65ylalSNtDkRARBpeVbiptnpRhOfsVpv9hkyRhvp3o1DA0Ud
lSL6l8Bf12ozKJsJWbuxCMwpa46alk9PQ9Y4jxJlu63PcyksLgPhwmYluPMpkKusPY0ZzZmjanfg
TPUIiEnaWZMDrcC1P0+oqXZBKoX7vjWH6j24fGYCWcGx3VltaxbHxDAQXbQc2U6Y4smhPNw/WtdX
A8+AyQmQI6pLeH6XoaOQMsto3ZWBWxcdQr3GQRZp/S8Nk2I3NhT3+26QYiN9u/Xw/7voEjf+0y1B
KlbObQgNTsXt6ijzwttrZYQUp6pV/8N7Zu7k/pVWpeW0/JT/LDUhtW9AloHrbpbaseS+CHS16PZY
q28Jn/xtca7fMykizUHKdPgO620xDALeopVBiN564juqgo5kZITDM98vD7fBhKfy9c4L/0x95Y7v
9HmKvtMPMxs/zPP0rerIKAXTHMdZzyVW0eJflYhKPHi1FsLzF4hH+kpLV2Zuk7d6JbMKMKFFiA2q
OGDNVQbTKsYQIyBeBrPMMCG1TAla06k3UuIbR4YUQl0eLwkMUfDyPdqDOSuDUoOijqRyRvl6JvCV
c9CFxN37n8SNW2spcEkpyVlU0s7LpRgLz31s2vC/meuDUxDYdYvceqNWwPLYoPPSJkDsaIEwXq4C
O0pKZCxQLBhqZPkVYTx3cyb39/cCjY4/Z3UoabYyImEIy7x73W8tvN4JwQQPAXZV+fw9AUY9/zDg
O8h3RhGVebWbFa7vb7nMlIKJaCJqeXD7We935YRd6Ed11rBUw+Zm7A92EjcKk0hMKB+aQZn0P0Um
jC+gAKr0RPMG93k9zdCKNjqrjnZzGhufVDOnapFASdwnasMUeVd7rDX30Fg1aKIWlwX7HJej1jw2
FqWiT/1dyh1amVn9YivNXCW+lWqJE/myBu+Z+rJMlfg0OXqk7fMJsdV95fZmBZOlzGff6a0mBwgo
27b/oVb95Jw7qy3KIFFyNdnpaGiLk2kNPSE27NsONl5cF7uJzO1HEeZgVkWva/GHviyc6tCSSHq+
oUkreta4m7pdmaZT/iGKwGiVfj8meuKnqj72R8Rm7R43kdAsz2WdO/avUuhTB23MncQDkpql+aFA
vg24NIND51dqqZEdOGmlFgeIGEn4m9021s6QbmgDGAkNlY5u2dvvoqTzEF2b0c49Ct7WkzlFMvrm
1rb4Hg6zpMeZ1aiSNrRh6xOWqsOPiU6h2FteZ5v+ODR4lzuJqdTn2FS65NWZkHZFihCHyMY3MOnL
T8gY6l+jfoRm7duJSKduj5Juq/+W00TUQukOjVbZ586nrps9CxHeBhBL2SCQkiUlDnVu0Tm4Y8S2
xJ0dQ7i8eJpbhg6nUA0L3deqeayPRqjWyj7rwsT5Mg7c7f5gG3J+BfxZOzwpFJx2wDkn7Xtt0BT0
e9NKfsxGUuqwg3pTHNDgcZ2vk152H3I1R2CmzRo5P3lqLPNTi/jHeMCZlZvSd7oG8rQ/1m3aPqRR
pbTnURM9Ws+OR6SC78mh8wXj9sI3yOWGI+Z3+u/BsOfoy/2v8EZEWdQI6NItI4+rqbDJsS3KTBFc
DCma/XLukX6OqtrbSKJuBEnWAUy6wL1pE69iioe0bolhZR3kYwYlGj1vNJOnDraQz6RdbEFLb2yL
KRgVMrQ+QBfroge6yaDjjFgHcNXqvRrX4Wcd1scGifbKk5dISZMHcAAJIp57a7i8KUJ7jG1EW4Ez
eOErAJn2O/hy7UMOsrb9GTHhmV/IZIv5PIkSD8gq9WqObF92rvUgjNTKnqbJTeudJxhQBg23YbtT
Wkf/ihCiLp/baZhStCPx0d3biVnUFENh+G8S9Tly5bVipJ+sdlbjF0680T6l82x3D00CYtMfrR4m
qqq0aHmiFOAm+wqSQvFw//zciOFkjugcIExiUL6vuoYjzD1NSy0RdHH4BJ67/NaZ7r8GEkgP5pht
2Y1fv1aw9JQaOgMmEvJ1geOmIkWwy5Fk/03+kANtexp1OW3cstd7WuBIQDKYodPdXQPd68gE5oJI
Q1COWfjPonLMANfOxbMWmqG6M0Kv+3H/KS5P6fImtEGLMs2AJ0WhvO6C9Boiw0M2doHaF/V46My6
G85l0xfmoc/yKPIVGJb1uXKcTPUt6RrdLlO6MPz01p/BKIdfQDhAzONKk1VrNa+xzQkqgSn0RQce
Qa80cpkXWtAKFNZeRAVAk6mxASnRUuzf93/A3+Ny+SAQDaZiRgqGRIcv4zL1sKC5TIupRIBIh23t
x9kTL6FU0sLPmxB77S7OPHU3ISn2zrWVdH7sylk0e6OfdM2vsoLJoeMqjUEnJSrTna20YXcozFTa
OzQH6/jUhU3yo6vH+aWAPLCl9XR9cvj5iP+SoqETCtrm8ufnKsZnQ0/pNgKw8uuq31cIxO0i2byj
dLE2Es8bBRKDHGIQUzBtOUCXq2VIBGtIaaMz5syNbxGi9gKHgpmxjjnPj0TFjZHb0j9Yvx3SdZDs
4NnoQC7b/0/FQqkXV0mXcVlkk/qkG10J81S2mBjk9RkzOTWYstkF59jaG2Hm+sNnk0iiIhy5zJbX
IyWltyOkB3PBVmke54iL7uuw3WI/3bykoD4xhmNMew2PK40RnfhQBEZV9jtFYgE6l42yd9V03LgP
b20IKxOa9nhR0bRfPUrZmRGzAZaK3HCofSMNtVOZmf3GG7s+IrTpiWKUJcBsrLVnb6PqkxqpTRv0
ZYq/aK6az8CL9R1OCX/l6ZLvcWhPGy/r+iuwAdtwwwE4QxJhDaSOPL0Po05rYY8M6RTUqdqBe/JS
JfJxcB2iMxBSsWWF/DeDuDycC11+4czjggVkfNUuqIHFdBksmoCbNFY+eEnXKJ9RpOi69zCJ+uhT
5c3xBKSppEcFJRnn+1nrFLWF3wJmcZdrZjfTZSjED5DPXvot0RsQyw1+r9H7oWtt90Q5af5QwzZK
oO3QFP6cmL3i7a1B5OOzEk5Js9GfuT4lXAgQ2NCpxHSQbsjlBxfWijf3GFkEroXXhT3k8/uS7sX+
ftS9/qyXVhPwesA2nJS/3fL/fNYtHG08hLouqCm99iUZQ70LSXx6X5VG8tUqxvwYofT02MVO9vap
HItTBOL/RncNLYbLLfb20HajIrtgBgl/Kmn6+LaDiNT9Ld54kAzjmLCDhqDmXEeuOVEYFcWsYueK
GRijVnxVRWdu5IPX8WNppS/Stsh8AbBdJUPu6EVVGVs8yDKdvhh2Pz5RHepno8Iw4n/YkM3n9Rd9
QcF++dhibv9Bl2YXwA/T0TWAcVYbuX78H1ahBbm0PiHSrluREkm7uDDiPiAN7feRMAbka6utTsDN
lwM2D1wo2Gj6NZd70Tl8ehqLPkDQ3Dum2iRPaOTP3+/v5dbLWYZ0LlcIeJW1erNotCaNW7cP5qKR
r22vJ4R5pwKNZCkbDZTrpWg3QWljHgieDFrm5YbCrnLknA6kc51WPhSmm/0KpQ5ngvHdRoC/uRRo
U8ynlknjWvoXemnUexKYDWXBbwcgsR9bNb2BXtnyDL1+S5A+aaX9PXFANldvCRzO1FZmsigGIc0x
KRWiroiUHO6/peu74/8BiQAok0NdSRJE+himmKoMQdfp3bwvGKycIFpU6msS8Wqpk2oz3d9f8/qS
JAmDUr1McBfo7AqUAB4dUH7Omq6U9vvJ7ie/K+vFSUXPAtuwk6PiVluf1o2NAsJBMggddpKA9Rwd
9wnkPNB5CFSjBR4Xo9qb40bxGrt2/S6s9C3HwxsHhXIYYdpFNRMt4tUmbWeC0dG7Q6B0UFg6G7Ml
L6yiY9r03ptvLSpvKmMKftr3RMTL458hOwLTqhgD6erVGYz/+ACFdAtKcusBQmWwmbojFqSuu5SW
2cMPyOIxqKvWrvC5yLDTqTo9mYJEd7rPxZzrb0fqL+Q3Opnw7SgP19P3smfca6c1Cs4ZiM0QOiWq
NVluZhvX1a2XBZaDzxqhJza3elmjWaU4ALRjEBpVE2SRrZ9KAzcAJIPqjcN/4zGSNdEmMRfVKgZO
ly/Lnhh4hMJTAyk06xxPfbaPpSt2CcHx2Btlt7Heja3RByI0glcGQbwe4HVWpdoNSp+BinPFnwlb
LDQEQ6t8pKS3Nu7jW3tDI8syF94Nrfnlt/wnsZGVjGpOhRaMdaUc3BI378LMi5dqxoOgDjdVkq8D
CQMAOlwAjKD16WvKSB7nba0UjM30zLWeVXqee41841uZFdVDCIbxQz4hIHQ/el3H5WUYij8F5ZG5
6LNfbrIagVLhDzUEJN3qQUtVxY9wBTm+eRVqvgVFSR5NrrjKRKFTpHNWYF1r1nMznZkOoT2BYkjd
v7kwAg2CBBhrAAihGXu5ndbGq6Ro+Kwbo4Mjpdnh+1lRmrdq0sC14akx+GewqDJsvVwFoy4zLXBO
C4RLTkPRZ+5DlJr9qjLfqszOnQIkmjYhMFUYjOscijaGFkM0HoMWOLQPLbL0m0zLd44di//h2YHx
cAm/i1T3epqbV3Sgx1Ydgxl6ud+FSoYYhLN1XV5/wUsPl0VI3Emo14CzUqraLCdk7DnuCoaXg+Yr
ST+ebDw4DvdP3a2loOvDZyf3oEG9OnWDa+WmI+o5EI7L1JfMI+58yABDduqB0/1+82omUA3EgBc9
S6gHl4fC0/ET43GptDc8tMYmu9jLYXCP+De+VU+dQwGsCol4wgX4kDVDXIqslkM2qEHTRN5ex0dy
h7xV9fbHBw6Wb4h7kspqDb5pUYseRTKrsBtLsWPOjjhuEc4nI1O29B2vohCzXOqDpTdLtaCvqdq6
AckAzy0ncGlT/zOOSbsXQ5J9uP+GrleBVUBoBaTKhc+1f/mGosHMYtEgkdmMsjnR95+f3FbAZru/
zNWxM7CoI5TCZ16wxOukeuhyNx+UjFbCgmcpEg+zUKPGZsiatg7C1RXFp+RQeTMI579ASV3uqDOK
sektrw+6VIaf7D7r9m0+a6dJzdujlNUWNvt6a3y66IsyfAf3hGjM5XqQ+9GfyLUhYMCsnI1JT/2h
E/Fx1OTG13RrZ9QjlCWLsDbf1eVKUw2tLLPUIUixpz4w0mJMmIzVUWiV+GrG1VZF/LdTcNEAWqIS
ydKiPc84fr01p1PnyKE/GIRtHO1i6OCPToFSXVeF1TsXrNf3rJusR0TtPGjVundiEjqcZiBzQapj
KjgZpfnOUKetr/AqK+ApY5WBpKXGu7acVWMqTpyu6gxlDHKnmvzZNOb9WLXVcyyKYdegt/bRydot
9uo1FYdOGDeoAX4IWxDa+ZePfxRWXUMu0oOOdq73IUy7qfiUG2Obf6wqKDXfI3c28yOkalN/om8x
IfHS1q58HGIEoA8ybK0QD56GpNprTO3FG0bL3IG3Mmem2QUms4MuovBXywDF9Zlb5Mq/thJZeXZU
1VGFS1+kRbOLB5l45zbJ3PrQYRpcvutwZvG+TmEl0j05cCV9yr1c+UegXR37Sc3XtkfiJ458LCcm
o9/XdKfCXcXYo3lrS4CnA14DfN7yJVwxcmjLFj3pjBG4aICqgAd06qEEL+HRKFO5EVSujwGLwSeG
/0O1Ttly+ULC3JFGNjuL2LVn/zRat44+1M1glns9sozy1JhWmAdMLact3sdVf49tUieB5CADof21
SvFrq/SidMJPI21c0ze8TJ6xzgXK1nXNk+wQwdxZtZCHKrPDD/cj6XXAZqPgbCmtoQix9ctNowRc
jK4pjKBCM2QHC7N/KOxq2iDSXYcaVkEuCjsUcP2sdrmKLuYx18PEDOJIn1Lfq+ys+UTHU3isBu8Z
7ZpiGDdSyBvvExMkQL+4e9CsWLcULQVB0mlgUUrBqdvNNqJfzKeU0twJfVTaXY6aTQRqj/jzcP+p
Xu+X6I39Oa2lv2YeqxcqALPM1mCaAXgt29g3VVpNDMUwFjjEZVyEvtlEdbO/v+j1zQEkaCGw0SRe
7H9Wr9JzO4AZ0IrBNXnug4xMloEj/pAW7pb64fWBXabq1DNU2iYo/dUlZVhj0tRMM1BxxAbZ0MOX
OhefhxkRf7OPP0sFa+eqNzdO0fVZpc2+qCOQAFLGre3VFw2PITXAvUw2UI8Uk6N93yXyrQBDGiLg
BRZFzEUlaM0Px9RMhQSFBMPguHI3CiM6tWZk+QKt0o03ds0Hp4oijcEX6m9Su4a5S1MH/SYaNyjU
qKj/tBP1wS4DcgVkhfGocwL8HIbHIioSZx82kaEhcs44AlEWq7BOYxp14sk2Qh1z8o4uy7k0QjJV
oriscrRVBB5grdWU2Rb1YDlLl1f50tkhXtJBAsa8noePqRfnRV16ATgvOQaZOlhwKyAbZvt8sLXk
sXSF1uxwesXMxlVwnjrIrow+3z/x1weCiIksKhJEC/1v/aoGFI4cGEJhkKpV9yXKBCJ+MFI+3V/l
GiK/IBMBQTJ25MhzWV9GL80dwgWiHQZIl/JRAR3Dg9uycqyJip526BkDCRRxM2uBfwwlTqDv3c5A
vmcC4dU/KF3TP+hNpmx1hm5s36Xdix+TBTgPrsTl76oKjD9m5AKCYooYYlMze8If6mJ4M1hn4WAs
VHmQyEu7fPW5t1OVRAJvxUcEYbOdNsrupNQIodx/zldBk28A3tIynKc1Q4fhcjvRkFd4lQgaC4A7
Xrw6lmcBH/ZZc4r2URF9u+XKcBXFWBCtC5BVTIKoJ1bbIs9V5lKhHWkOnfcUt5j6nJCtEpU/JS1y
15VTZn/MZp4QAuJwbcSZq7cHSAbIOjc+728hiF1uF9XaLFQqRvK4v5N+l0xl0fzwsnIjrbnxWLmJ
yGsXaRHkild3b1UWGdPVnH5eG8/KMdfNUPp62ldPCM7FxtEy4nHrfriGM5u0LCmaCJ/LNG/dh0Uw
FA/vCWH/cUjHfteUaZ0dyj72Xl1tdDTfdbvoT47pHjA9MHd7YJHC9bFOTr/GIGzC/f2jdeNZL8wv
sB/4gmr4zF0+60yK2CnINAPDlnAQrD5+CGNLnO+vspyXi6DIphFlXZDGxGD85S5XGZUeWp8stUCG
Mju3AjGJJgm9QOP4bRyeG0eXpvrCWgGVyx2y+vTDcpYFk3otGEa13yd26iDOYSF7rIzFziwdYx9q
6vTS2NEW3/rWJkEJIgYCu4OlV1lGag9G5DUNGnPIDj0B+51eFhbar9Ie+rfe9xCiKBZJZ4CvLQok
l8+zaCcJwlfTggYM6xn8gHPW8zJ/K0t4WYXOKZfZYjG1biopSHDUlDF8H6kQp6TR/7FkaGwcwBvv
i1NHnFn6LwzoVu8rkZFTJQrFXmT3+iGSungE2Qpcymht6U+Z7nzMsQw6lJEcN8LqzaVJgRdK+eJU
sDr7+M4USmhE+oIJyt+LAk13Oyu0z3Nn919V7JFwN/JCkMP2lvThjciDAdSiQQJYhw746nsIG6tN
hnDWgjI0+6cokfGxb9vkOwrUmLvO9VttA7mdKeNBWtAFh6q4NhQCN6Rpi3A90vyO9loodYefUZ1i
vdgDL7v/rd+IKEsjDVHHRcwH9YHLs1m3kUrrFTuRCNeSfVpk8bGKyX7ur/JXYWQVUljGoL8KP5Bb
fnVFySm0gTKbemCH1eOIKEculAcjVt6pavS5UKyD2jv/1ob5vou9n1rj+jhkHDrLgN5a6s4utrcg
bbf2DbKTPiKTSqqq9Q/SRuzRylRnYtOWO7sNs8cCKu/5/r5vBBmuxaUxQiVOm2+VCigijbtZ1OhK
pkXxscuiLIjSxDrMzbwFb7l1SBcqHqh5HvSVDZuq1l2dOiylQgr/hw5VHxjxbH8O4zB9yEKvfWtp
yCQPGA/JJPGTkLP6HPNQUc3ZzcxAFl3xQoM+23tIEO4qRQ2Pql07bw+iS3OLthZCo2h6reK1ljZa
hLedHmDdPGP/auj7RDXfrGfCrgCIgFJiYEjtu3phjd3NCZwHGjWOIpE21dL9rBe2j0bQlsr1jROI
Oj04dZW/l+/98ssTuhFCM8NcJ5Zl/WFwougs3KHaiJracrmsvjyGGiC6iJnUZ1eTjb4ezDxSjSCa
W+/EPCKEPFmGL1MxLUbiZt02qKkYsa9U8DeyvgsPg44Rx/0P4cbp5AMgn+DGJXqtVdLmhp4pbuIG
qHxKITqlMgwUWBzAfAYPa1Iz3dJjv/V4kcQ1iTmIll9Nw8bJaLQKjVFQgeG0t1JX35WinY/397Uk
t+unC1ZlaXJTu13Jr/dOI1JDj8zAsobftlA+1ZP1xEzilev+o5tMrxvLXdWrgOYWFAeFDPhYirnL
Q+MUhW5MkbDAIiDneELAqE8eqJ/mYd/SzIj3+ZwiNu+MmSCHatv25CR5jr3Q3IjylxWnhf2guF3z
KqLeMj8CuEvcfTj2ibLThGK4J0cZnJcWztOSxSYjniOlnetBq6i5/qPPU3RvSJa75ElOSeZhumh4
nyx7nsROxDmZk8T6tX0IZ13NTlMsLegBSu8WZ3j/fetDXU/6b0Y9mRjgyF5RiPPhXO3jUZrfxJDn
7mHU1dbdG41iApuE0QQbFvVxd683lAZ+qiAT65tOrKPZNDrhF958+0sr8jHaZ3WRxgcjTFH7I7FF
nWkQ9K2O7H/I/SnMio+uE+q/J3rQw67XzanYjzjUUDqoofLNFtBTXyxVRPpTFRcy0CNHlLuuNpsv
8RSGYmfEauf6iPYa+bmmTvkuFJWOhN0WZuxPxEn4T5qS/c7Vvs9OQzLqv/oQzhhePzLt39mZTMpj
rReFusd4rXM2vrEbJ94GC06GAiIWmNbqSmNQi6FNgYixy2h7b6SdsYNy+2ZCJSdwIaLwYGmEXmWA
VUlL3xs48ZGiW//H2Zn1yG0z4foXCdC+3KqXmWnN2DNeYjs3Qpzko/Z9//XnoQ9wjlsttDBJgOQi
gdmkyGKx6l18dYYLrZjzntbI1ly4nkm3eKjzGlnF4QHMhLOAH7o0bR8djWFyTlM47DkabI0C2JCX
FCml1N+8Pk0j14nnKiFzsdThy6Km4/d8SMXp/qG97RexZJJlgLkgn+UmSEzUFBuchShoFiaiyrPs
iL2UPE2oVqNeoh9xOgMN09oR+evSI4V4THA4/AfbzNY4Rn2hp0GJ/PGHodVpsquUZ5K937hxTUCN
JGDKFq4KPud6KaK5BE0VAlm1kW39VliN9mlOFMdBaMQy8DJNWtWXkjc/52ZMz7Tj5gtdhr03/tYH
QUwMUoxUqLphD3cC/oeC3+rFnNrlNUV8+YOSG+ZOJUF+1lXQpi2JNhoyEdQs1gDuxTUVqiXkfkSc
v+ckFA8Dx/6Q9UO/s6wb80E7hWITTAIJiFslLTCIwJbUoX6JphEumlW4h1xx2p1LaGsUl/PIaYEK
wpG5/naDZaUFsVa/xL0GhDCH9jaWRKr723jjqgPR+v9GucX1jYjiNqN+yctxeKnS3P4MuUz38zFe
Aq1uqy/ZUO69NzenZkLUIVXySB5Wz5NepEsetTlTK93eV1pveqwLx9pZwI0NAQYUlJhMFqh3rKKN
UKLO1MvJuCShpR9H4X1X1dk4xmUa7SyiPEarrYdwIbUAx+aRzu67/lQ4tCV2A2YNojg4TKXO7PnU
zW7anoe2SD/atfK5iJYmSJrQ/Hb/+20sJUMzO3Y8e2S9SwyXd2xGA/DS8HY+ZQTyE1YJe7XIW2KV
rAswOTQ6SL4oR17PsFbmZCq9zLxkonkNLe1/Q+4qkKr6s6tYP704PibKN6dWPhASPy90QhGx0d9c
gCI++dWR3mvpi378FLfzW9fYy0FbrJ2PsLUSXJMAIRApkByw659o0AVx9JmVoJOFL/G8uGeRYNd1
f723aoeU8vmjLKm4zCyuhyFdpPPk9eYlhEkPTsAsa6Rwh8X8GI+YQp9RiBT9c26PRfaiLyllU01H
w+Zs0mbUyINSZ+/NtjVxXk5wIIj0oNNllv4bTBFYPYq7EDgveY/pMw4e+UlN3D0doM1RpJAhBUS8
AddIk4kiVMf8zEttTd251AfzHA918x+2MzV8cJDIJfLkleHqt7nEyzhHCEaYVGaz4VSrdvFgY+y+
s1VuIwM8DgmuB6XDfNav3HGoaR+VlXkxe1WcB1R9wZZo3bkqu/cvmxwKVAlVULoUazLTjER+ZrQl
N7AqLPj0TTx+d6JdGszWjADmANOisC0pfdfrNgxZHysGsc6wzASBjoRijEgtj9Q1LHeeK1tj8Vah
OwBcRqPscz0WlESg5zb7DVFo8TzVRnswR1e5zE3p7Zy229uJbJEszqUJaVIhXx22vkfQflIs61KO
eK9bwiw/FmZXPIBNcn/GAKj9eujUnT34q+hwHc4ZFQYGQkiUC2giX08wzrtCc1rVIoHkUfZxoTr/
bxJ7RWUfy6gqcqgykRrxNNOrNx19huUUZk37fQQhPBzmVh8aX8U15y1EGCIB4D2OiAFg7ADleJD8
V95PfXW2qrJ/Db2o/CtpUI049KaZLYcUgtDiG7kn3pqyjN+syNK+Uj9tGl9vk/BL1ePr6evKkCgP
O5FNLuZ62lgM8F2hgsgu9mraqFLEVuvZFyjfoU8L13hsiPuHNCSimJ3GWyyxP7VDYjxmIVY++FVg
izHFcf6MaV55vP9zbuMNv4IMQV5uIIbX6ZyCtaLdo7KLM00jjniTOpDKZnfndbW1wcgZYRvQM9e8
dQVT73ELSRvdvpixMv2YRr094IqRP4ZtHF8WiKj+MFTeDl17Y2o01ugJwwYA+bFuUgya3htWH6OU
1IofGhYgb81Q2N/vr9/GlU2whoYK1FEmqWsUotUOpru0Q3gphLCaH6qj6JCyPZTME1TcUJhfpgHt
OiFiV3/gyjbFpckwu/WRV83a9lDnehr7nqC9/AUL9fLVLWs9fXKSMBuhcNtWghT6UohL0heZ46O8
mBs7W3Ij0nAFUBCBgsqVswYgTNNY8JdwUCscyyOqc/iRdNCTSiQ03n8lsFzSZkt24m66ActSLCmn
0CHbzuxzHXrtUclL5SGt+m5nqI3PD0SdSYG5J06tnRTqIRtQ1Z+ZFYAvhGca+rqls5eybY1CMUmW
5pgPacH1ae7UwdPFVLgXZbEAwRj4vQz6Eu4E6I1RKFpxW/Igok31q075232t521WdZGETtGjOnd2
PD0A2dojxG2NQsOEEgXSw1w8qxtnrjwzTmIAS4XbY5uKz8VjVU57bgK3WbxEWnJT81m4Rtdej7OZ
Utfl4FJhz6mhqulXM5ofHWOBRxbFxzi0T7So/3f/mMqgugq6gKJo0QAhhBa/RsNXjo0yuZdaF4fI
zvFUoreUs/zdbQoNFYKIz3Z/wI21JD8A1kO9EYbEmi05DDnQpGRQLuhux4fKNJJj3Nr5zsm9HQXP
EwkcQAcDuMRa1AouCWDufnEuBuokZ0/0OaxZambvnQvMCIvqBlkIfYv1F2us1ulIrr2LoG76FpaT
fo7hS7x/FJiYJE6SbAczbXUvDs0w6XPYeBdHliZ7oI9/2Sl90XfPBYosXwasBTjfNR4wTpAzawGf
XEACiLepd6ZztqTp1/8wCpbwEk8pZ7SKCmNjzUg9JeGla/vqcXFx3Il4qL67q0PDhchGzZgHGan8
dewhIxAVgszhZYFV7U8LkOVRFHuOFbdHB3gBjGnwIxDQoKxcj2LPXefVvePBsYzN+KKOjfFaCWG8
zABrtLM5e97nd68egAb5wKfKxDt49QpGYAEbNeqxFyBr7lOopsPRro29XX1764FNoSsGiQCAqLoG
TuGe1A9xloeXaCkVUsY5OQ9zlV5GPdlzmNw4pmRZPIEgT0vC4Lrx4Bl16ZppeAmxdvuHTmP8oSpr
dwfqujkK/WEYauxsHnfXH8oLvXIZnTpEn7DuMFGI6kcVpaIv9z/O5rJRK5PVa7rb6yZf4kY4glaM
gotdeFJ1EZ2teMleRlmFff9QYAcA3smjRFi4nlCke3lpdF3IJ6nbg6YP7qEIHWyVu2wPpbC1doQF
Ho6/ioDr0pLVtWNXqfTVCvzqP7jLGJ8XPd4TRtpaO9pdFMw5SfxztQ/SWuuiUSFXjEKnehSlx90T
2Xh4jUX/dH/ttiZEbACbQKqFpO1qMwyWrsCPncNLii4f2PXYOjvZ0L8/ZuP7wnUtmeZo+a8ikCqw
Y3Rjg3ZktKR/pMX0FWCzvpNibwUgxI7k7cOy8Vq53gaDYuZxVsfhpa4M5YEWXfpBK6PYjwc1/+yo
S/H4/qWj8MINxv6mVSiX9rdkK0JvsGrB5V06Oyk/D05kvBAm9gxftj4Q1B5ApdDLJab0ehQbGO+Q
4IB6oZwxnRbMXy6muXif7s9la8c5dGjokyMUCVbrehT8u2lJtmN4MQYtPgrcrV+Eif5ljens+f5Q
mxNCAUX2i3/1qq+HMpsSEVyPocCE63+VZTMHMZCmvXXbnNFvw6yCQoPjUZJ3C0Gh7PQXNbY+KqUX
PVQKNtL3J7S17zhAsh1IXsIev56Q0EI0zFo9vPRt93UwnORBKNPoN+XQndBhzfz7w21NDLVQDhGt
QQQwVhtinnHjsHKT2zw1nS9tn9bfSug92THEXGlnarc5uLRQRdyV1wSCgmsSVoc8FwyzQQSLYzWn
mYrm363Vhz/zZCpM365HyzrMnVJ/cEoFEcX7E93YKGgpQagkrgNHWSP6hnGBfjQMKFeiNngqiGCv
3eQYf797FErpXBwga6FcrxGvltLlmQYi+hJFCz5bVCVOcVfqOwu5MRdZMYNqK/WBKUBe75GxbkLK
M8xFQ3lORqTxRdRqvAP03BqFxzKoQZxhqG+udqIzicptcYC5hEsy4Hs6qSe7cbr3H2DcWEAoEijQ
T1iLP1pzVaclBYILSohT4EaYKoYom+6ormzNhVYRMEuoFfy9WrF4SUTcabVzyRdz8MvRDU+dtYvq
vj1M6IPxmODUsmDq+mHkIfdoa3hjg9Zf8PcrSu+FJq17yqJOffdNy58Pxxp0EOkqIKHrLYBhSJYp
aoVtqDMZR7VFsoMUoNxZtq0JwZQlvKJowVW4yonbSrcyz2AUbHZdP0IN5eANOGuWuFXv7GkZQa/f
ykxFZnYcnF8aedcTUiZl1PWIPT337rc+VS5DVP8jnP4lnzlJ+dzu1Ok2pybFz2hTUqxZ726lw4hk
mZhaVKj6YXLH4bNb69ZzZnTO8X5Q2BtKbs7frvZKQ1csTeVBUtT5y6SPOK/nbvHQZlG8M6vb24PN
jf0KlAkAdzfIfq2ulzxPHRuVf+vNcpp/0J3+Llq39QET/XN/WrdnSo4F2EOyoLnpV/Ehx0Pda2QB
L1a82gdR1Jz6dtkDr2wsHs0imUqAxiGDXW3Bvp88xTMn51JCgl8O6AVbh2GcSv1IKdPdOVVbgxGT
SRVIK7FvWiUuCAq7SSts5yLElPkK4CY/y5a/sao23h32aCaz4flO7HcKHNd7Aj1lrxkj3b3M1KUP
auYM54YG9s6h2vhEoITlylGF4qm+ihJNjWtxHS3uBdS+d5jRcjsqTfnvu/cBXSkuIyn4wMt2tQ+4
8cc40ykIaE2n+F3Z5Y9Zqe85H/zihK8CBBkrfVBaN5Ry11n/iHU5DiEZSSVVu+ZSjEPyqQHC/mXE
c832a31GCcfDGfuDknKyjumSTdGhQkAfmrBR2zqHLud/0TKcvb+b41Lph8YJl9a3x053LuzA6k3z
+mX5SxB3w78zxO6UzldjQylDf0xEFH+PykZrDyDLkZu6v4pya92b3ioRQxJJCnm5vKNJyPPLNLTl
KTam4Wmc7eUtzcOvEOwmavNx+rFt4+zn/eE3dj6UJKrJsjwKJnkVo8zCDXvTanEA9qDvNXWVnCME
uQOR2X+/fyTZfQPyBnmPh+/1zh/c0Jgj+XpTTVwX3UFVTpSuHcqj0LrvD7Wx/UnE6C4iNQAWZZ0n
hW7SmWpcKBdF5OIU4hv+wBq8WxmUmgQIeXQM5PoBs7ueUNjoi1IVsXIxqmY+u30FT60WP8xO3RNj
3JoPdxUlV5v2Npns9UiDkedZPtvKhZKrexzQ0LCADUG+31m3rc3Ah3EBhUA8pMp7PQ5tmajqykgE
jlOWxyVviz8cV5SPy+KMO7XkDcgFW47GJC9eEmbq/9djGbWyUJhtEItBEZHY+6kxyq9zpWPOmcHX
tp1I9e2i+KQU3QOKml+jad4rkGz/BuZJN4oDwFvy+jeQcdSNBsDlYmR2+z8r7Oof/awuRxet5zN2
RJ6vhW34kOaNcxxdvXlz+047JETwx/sb9lfjcxUF6FhKzgoVB3mtXv8Sp7MSFSn7OlgQ/sgOJpoA
3lfom0l0nic1Mf9Ssyn8WZmzsjx1rUAbpCLDwclQSwolPJIUIlyFRa2OSuc8ZMqXNp4VlGpdpfHO
Q6RW8wM4TeUrtBiv+4gTah1/Hu1e6Y92Z0IRT2u1rA9Zlzut5TuzU/cAgBv1UoE50D9AsSeWqmHc
nCwv9rLvo1lNX5PGaJJD52Kk4GvdFNZHI4zxGrZ5yxpnZVJ/dadsZ3lS+2ZSvsB2pRjg10rdLM/4
c0b5lziviuG1GhfxVgydsC5aHtrRYc4L70uUZJN2CHWReoGB71b1RzbPanEAz6RgWWVEXpX7LS/P
9KsFm6l4GMgZyiMPlwi/lDCtukNYRh6QVG0a+3PpdoXyYoxOlj24VYuf4OxY3eRPVq5pvqXovApM
t8eAFbEFY/ZHGijOI2SKTrg+hcDmn0TVcu9M/7DzSKu0KeTXTdqUFIfSzWmZZmrRzq/OnKX1m96U
RfGHMjWTgaBD58x/p2YislOm6Y32cYL45PgJSPpKO86JExYncB5R6bsidqaH1sqxOjzalbDMAP2t
PHtxYy+ujkJfLB6yi51pe1r8GyEG222q+yQmVPjXGZAoMHXPQy28SJvcAOMZAV5B9DvZzy2vmbRb
JnXAE6nhAW263ucQW5UsaisFkKCuBXpmdl+TSBsPcSgh3kAmhicn7NpANOnoT8XUnOJ58T4uldp/
EUuZvt4/d1uzxksaRKG8/lBpvf451WTU2Ad64cVBnO2gUSU/JXo97oTVrVF4twNQRkldKshfj2Jq
ta0tHnesnUTuZ5GHEV3butzpz2wEb4lIojIA2oOKuX49iqEXyCnrqQjyMIRi4JX6Z9nsfok0oe4x
mDZmBIiDlgktaAf02CpwFl2TL0uoKJdQJVgf9HD4gmNDs2ds+CsbXoVFUNgIePCyBjGyFqtKnC6d
XYNx4mF5QaHmoNgi8ZMieiZOPrWT95io7pG3z/M0xh9mQzy1LtaSbS8+ZnZ2bEC1dNr8gLTvucjz
P7usPmM/dkpz6BBCKQ+zOh2tdi792DB3Lrjbz0HmTWpMa4l3NFIr15+DMKl1Q2wXaAuN3mlcBpsM
1JseSrV6/5sC0hB0Pek2QSVvfY0VSWpoc8VQ+E2E5dOsxeH0MHZpfrx/Wjae6gBSJaUL2AYffZWG
oMGbTqiFiwBA6vee+8ynTq4cjbZ5yQ3+XdrvpzwSjSQUgTolS7lGqObQ1myxNCIwrKjzzVybn0gj
h51qx1YewAAyC7FkVWDd2vTq2J7CqRCB6mLFE+bJQ5RlMONAQ1r2BzscRjxz3J9NW2DbaL+OvbNz
/2+dJ9aU25+9Av58tbJZJYw8jmYRQKDR/om1tNf8ugGsdv8Dbg5D/xGQNvVD6IfXe5IOAD5yCx8w
QoDnmKSNhj+C2BMq3RyFyMCrDdGtm2bQPCijtpShCLLRFBTdSlx4fH2O91h5t9uR8hR/oZgreY1r
MFmJ/4U9qGYcqPVgZyeKSwUur0uKzKHQeyd5zUYv+mQUKLfsrOPt2UaqBWUDLEEo+1G8ul5HILMZ
rP8yDTiLT+Q/6QP6pQ6J+Z623W1ZR1LEJUgKAPJtsQpjk051ga4FManNcKhUrcl9s3biV0ebZnxH
BzhUO4Fra0yw4Bx0UMe8BVabZAnV1lpqUQQVn/FtzrQmPvRmhyZXnfXWR/mMfnvvtuQL/lImQ2WR
yubqNnES1wBAXaD1YWr9j9Cu1adUK7I9serbr4YeNYcMoTtk32+4PUnRpGAYdC4tMSu+YVXxqdSy
HgiavodiuD0CdKWANAHhp8iIou31BoFsoWgL4uLBAFvuJ/UX78EFoLEnjHBTO6CABMiLYwailZ71
ah9WKOUCXZ3HQFMWTAIdBMSMlzrSx9QvLFH+gMIXJS9LnefDQz82IZZAVdHsuSzcTFbCOcmdKAJJ
05G1AV1iYQS3QFQIsiTWtEOedxrib3D03w3nk1hrhuA4YAhDtL5eVQdfhUpwCwVqWo3Hfkrmz22/
1EG06Mq3+1vy5hAAUJamejSMkCkEtHE9lOkttd5nxhCYuS2+NZk3CB9YEmbUAGT10sevdfn3/pAb
ywiSAoMRKUosr9frITFXKLui1oeg0ZPqA/a2hZ+q1fRe6QlMjGwiFzqZtNH5CKtRXGzN7MYcgoGm
YvWoZkv+KUY3bE+BeGMBHSC+HGba6JKDeD1OjdmTpi7GGJhGSzdEGTrzIWqyXvhJ53YzQmh7PET5
Sa5yRWbGx6Lagy0B0g+ruDVWeaU0vRyx9vp/M60tHodBmx4ySyDaZWjRj4IX3SHW5yE+3f90N5FF
Ds0j2KGhyoW3ht/VTolPMBdcYOHO8WjqTfxHg+vOg9XUewzF7aEIk6SUxLH1A0pdnM6eo2EM+tBu
YPKqpZGflixTn7V42SvZbWxJlO9BYnGPg5ZbQ2JELDjadTsGaWkbf+lFZwY9Cf/x/asHNwQHUgn6
AgNxvVUottgUNBTMpnM9wZEv0gte1uboVM+lgozQ9/cPh/4gZR8IZB7aAdfDZfpURZMZUuIUklXs
dPW5Csfv49LtaSxunQGEvyleS+aqtVYsg3uMiFqSToG6TMtPwGHVX4OYtfERVd8sPutVUmg7O3Fz
SDCNUnAcqMxauZ1O+zAWVjYFgoL9Y2aoje0XXmL92VVznuE+Jchl/8N6/vJMl3pHzrr5mWmxmthO
MgV2MeQ/bW2ez1RlUAUbRbt3A9xeeBQlwZ/ymJaig9bqjDOKU5N/TEGn98khUYjRvtIU0WPPe/dt
KpzhQ9YVzcFNjPKhrKq9pvVWjKHxRa4p4UE39QLNWvKho/AaiLEe8IEK84cuL9OnZv5p9rQx/dal
7QvWUF92VvlXBXAV3jgaFCtoUnH3radejTnaYDPbdqrrqbtgIR/Vh9JAi+JQDCL8n1DFEPumaIpX
0bbDm6aYfkXBoTi8+3PzEOM3kNmAuPRWN+NcSwdPHHq4hJPqXA8LxptK/Pdghf3j/ZFun2W/uMWk
NsCj6HmvzZ7jSIcW48ScH27Dj2qpiLOdj9XZw1Xz6EzefHJGDSu3ZtI+FOHQQ+1R9BO53x6IfCMO
ItUuLeHJCngCr7Zd6SWqQX12Ig2vhtNkdMm5T8Nmx5lgI7STlaKbQlSSHZLVlYlTe16RBExBXXXV
qdDK4mPn9OOJHC/eyQI2dpNUYHXBd8iCEUo010FQSTA0VAoB8KKxp+mTnrWl4wOHS16mPFXGQxtG
TeEb0Qy90aAOlx4UAwbVORP0fHd21O2hIhpLxj1FHnD6699SYSKguZFgZ6vNz8Lr/+hd+6kdp28N
BAGfsrMfmv3X+3vr9otejyn/+2+t+Xmp06qplSFQW2c5VcAWHw2lfncNSAqWUSag4wv8+4Z85bYi
xmtYXtZO7vxR1a3xp5kmdeyHbjj9e39Gt7tHMl3YPJCjdfbPao9qoiHPQUEmwPBsPKjmOJ2oaSuH
MfLeH/HlUPS8DJpF3NqrHNKInawQOtPKwk55nOMke7TVvDhPrru3Nza+Ez1X+bpHspSqxWqfkufP
Ux6NvHDiKD231B0vWVaKHcSTXJvr2MqEUGmh80KcuaGuu/PcGpk6jUHnQGzICpij0cdKVVN/KqMS
cbtdla3teXGXcQhxOlu7gthK3elqxxJ2IzdVjMrEcznUyQ5Ge3NPANCgYEdhi0N2vcvZCLgIIDgT
ND1KVoMiJiQAKnDNRvFuBgpbXYrz0nWl+Mxj/nooEapuZFLqDLq+6RGVBDRW00M+3d/kt+kNxVQE
3aHYsWy8LK5HyXmuVUWpjUFtDqBqrM7Hjjw9tLhh+3nPi+k/DEf92QXwIoEU8uf8FiW0YjR6G9Z3
EI+J+0Lvb3xtJ93536BqyiO1mXdjFVlElNc8nYqBzj9XqalT2oiPpcMUhDWNf79CISb1Y7dv37+M
/PkwbGgoE/zXuYQxN4C7KmUODCRWnWe3hc94zNx6bBltXGJ0rrS0fLq/mBtbXj6TAEmi/g+zXW7W
3xaT1jXFlnRQA6rIQJDD+nuMxsP5/iAbO56kwUXpjMIIN8qqRFCH7Uzpr1EDs9IwqrUj+03nOfZk
1m615whxm4zCtpIkZlkq4/m3ik1LvNCbFM0A8NjOzpOdMELqxssJvxhb+pHGI0rIY39IYiX+MTfW
ni3O1mR//wGr05AVvRYWUT8EbQ1x30mUxDcGZXpVtHL6Dx/v96FWH68cctBRaTcEZKH0wr3I8I0U
79/7X28jE5AoYbJrFNTpD65XdHZJ6Jp5CFLXnQ4VO8YfBU7HeTtnhyLS/kr6xPPbzt7ZNVtb8/dx
VwtJ438Jm3EcAs1KhqfOqNMXfIT3kP4bt4yEigB7YH+iJr5aQ0Ph1jcjCjwmFt1Hct7oGNpaCL2p
FP8q6hD6fVO7x/cvKffnrx1K8WzdG4oQ/ZoHl0KWl3fZ9znri8BMhu41oc9+5pJvD7Hdileaee/G
kEpkDBxlfGxR8CAnuT7vqouVbZMxXYXm15MQw3d3qJrHmP7oTgL5SwxjdX+jey9Biahq8SFX+2a0
86QwY+oviZlPD3rcTQAjmgzt3dxzj7lYtMNQGNhYZGb7EJeFdzbdyHtIBOUGY2q7kyY89wTsSyXt
7pxzuDR7zN1bZSm5HDC3QeOSY9DouV6Oak7g3pjRiKx0V/mulucvlUnpwU3ro9cZAhPa2DoiMlWd
s5IHPDZy+gU7DlR7+GMPo5voh8x1qj3i8lYQgZ9IrYBKHTDpVY6gtbmlNb06BElliQfFTaKvuF6J
h6TcdQvYPAC0FhgLZixOx9dLMOeqm6P/PAbOQmHzHE95XoKCEFnju1ZnvKi2Eo6HZIr2VFq3zjcX
HS84Ov2SpnQ9MMTyxHTmlDfraLf1yWqwJfKtyVrMncbQ5kCUX2TZGEjTupRlK6266G4+Bq6LakSC
k5/fUD/bCcYbWRBVAClSxgucVGG1lTxod91gmIxS1EnmZ1HfH/K2K2Of6IktFR4vGLHdjyNb20T6
hfDZWMUbIS6rAYLjylJgBJBe+L1VLZfEjOdnjfxoJxxvzs9lK0oiBaCo1T4RaWIpUHuIWYoz0Dgx
ARjlup37Kkiml2IR3en+5DY/G8hfyZ2VHo7ypv8tNakGW9GyMpE1jSUOH4Z5yVJ/6NNyT2R2a2YA
WWn0QjnFUGr15WCWoZE9djx1AbTovpVqpOS9MU/f0aY0q3OptNVOVWFzSNIT8n+ebDfMr2zB7kuJ
eUF5kRY9NGNffIlr1Q0QRjc+tbSJdo7A5niSaQGYlLrxL3nh39ayGZq0jCYeAnljHtU6mc8VThNP
il3YB9MdP9//ctujQXOlaS/hS6tLhu4nYgUxeNVmVhKcghI7+mh2TcgTx54f7aip/rw/4NZWoYEi
H1NApSiDXW8VsRSaHbseXxBzAM2vxoJaxZyYO/PaHobrk4ofdP612WfRF8nixXT2mrZLP6VaO31E
g3P6L98K/A5BBGgSIPvrycyRPSzVSMtEUzrxpxLZycl2nfhHNo7l9zFN9zqwm7OSAFZevKC11xBg
LWzMcSCSBO04p8lZAek1HdpRbf+4/5G2gpWMHvI9jwrxuh+T6qU3Rlk0Bdyh7sku0uqMdG13wfrK
2omLmxvw/w+1fvdGmW4tVkFZFvnA+EAXqPKF1j+roflUd7uax1s3KOvH64kHPZtjFT8WD9uVqmb3
oUBnP45F1Z+8Ft/SATGN0wwPSvgtpfOd8Lg1R95S9LEZk0NtXG8TvejhliQcMhcrr9PYduLYjo3+
vESAE3z0JveMRbdeVpwwqXsFUAWtk+sBK6sMlWHh+4GD0TF5KTj9fjlo2bcurLPPI8ygU5bOypuk
MDZ+pRTuv/d30NZCu1Ioir4Xd9CaZtVN+Jou8BODcOomzx9yT0V2N5+9H2Hfzc+zSD4UuDJHOyu9
tXEBDhBgpAspQknXE1cKS+lhokxBPwp9PoRpar+RJSUfyoyrcmfrbp1GCMGgqjzsdLiTrgdLw9yb
QpVmRlZ3zZd2MPrwoCrOuMeh3RxHOjITO0gx1zcCHUtq83ZDXTvTQL0WWFr20dDsxLKttyMMT1q/
ZNfAIlY3QdJERl0NjOKIeXh1l7k89zVuOLjTJMtR64zyaVwKkszcDneq6RtfDQ4jai8YeNIpXZsA
VKnqLOTzU9CAkeB8eNYBXx7hL0qbv3+DQK1mEUHQcsGuUYVKIzLDoQEUsAzim2Pkc+5nSu6ckkLv
Hu6fga1pUY9CewEgI5yAVbCx5g5zHi2egyRcBPJzYkzLs5KpS3TRtaHZqw9tHDlQhfDGMaOTHkOr
JEyM7gzACB53aDaaewjJon6SMGi636tm/480oVoebDdzzJ0q6cb+5IQDZuVGwi1y3X9Q1aFyNcFZ
R2M4faxR5HsRRZntJO2bo1An4rbFlg4dkOvTRn+pUZaOTQLsIn9KO10c5iLeEznf+GaSuAsaCJKN
jvz49SiFky9F0fRTUDaW/W3Wi/alBZ7wTWkLBry/PzauBd6NlEXpRxKt15yF1GxFo9ge2753MEON
O9M6eKGFGPgYJ41+dGtLe/8hZzwpHkYRmFboao+43hTjlTnMAS38NsQYMrOXZ93I6vzQgyj5MfAA
iv0ir6L8QGms+w+PZaC2MlxiQsZjQX7k35JbDQ5OrTQzWgNZlX8aS5REj1GNV+rBbrup3okrGyeC
cvovuC2FYaQvVqPRjXBniAFB2ngD0o9Rq/QHp5yX8qSl+lw/VWVSfXTiShPn+592Y7PK1xARm5I+
4s6ro59Lg0PbnVWIQEZ+7FQn+ei0tvVexDqKrpx1rqBf1YD1JZtgHErf3lLB/TVVkKtmd7YiqU2o
Du7OUBu9ZNk9QkdTfjkqRau1HMy2wWmz04LYotbnLxHFUiAmArNVYErP6DnM0ykfk9w8UAtCL74I
C0VyCbvITwat3dNf2FphAqtM7fGOgaN5/W2TebYjilNq0CAa6PeJOpx0hbb2e78jKl2S5gzQC2/L
NWK7aawpz5JeDUZU9z70Suc+ag5S/vdHuQ0EYGDJ0mSdj2fE+jt6UQ1+m2JtMHuADiZPy/+uy3n6
s7KVDsd7M/7n/ni3a4dKA/Ls1Ikp9tEYvF67ssbSk3a0GcxzOf8Pld55Ps6eEe3l9rcpBdceJRYq
0VDtb9AecavjvKEXRRCXsfEy2L14tgslesoSUb8lWWidksjSH4zGqt59/sBU6lJki69GOrMK40Pv
aHVhFk2QJ2FycqyFZjxyLd6X9y6khG6ieE6yiR3NGrqTGtYMTRY7y96ukzNo0vFlMZy915jcytfV
WVifGBdJ7guIpDUxRbObxlPHvg4sxe6OeeZkfjNbn8FomVRAipODFpvf1sUbn+Hv+xPcwDkwthT0
J6WgN66unutWk5h9Nat14CojeOlIckhy12mOUFF7vyi7/mxkpXOkJO8drUwrvxiodL3/awJZJT+k
tcGlvAaTGiPFoKVSWi7lJZ78Jlb79GAvbbLnBnd7EGX2JFM2ntcUwlcHI3YAlrW50tFi051v8NC6
+WiL2fXwFDXn/pgIvV5e7y/xbcbBI5v8ifI7ZYQby9sqNSfFrCs4Y/RNXoFhlc5fzZyk1XHK6QLv
xPHb0Uh/ISrzRCJZg7h1ffRpEBU5UeFXE6N8MLpFf+0J1UiuFLsl+42xZGkEmVq82KU89vVYVi08
U8RpGbhjEj3adgI1tcizR2XRtZ2b/jaiAWqD5oKSGo9ORIqvh4oJZyMrXAalWrdHq5q6L0uftZ/u
f6rb7SGlGyWYiuTQII25HkXV6yIUED2D1NGaY1HayrOw3CFwl1j5lDettgOr2BiPlzOBhZsHH8S1
A10aLeHc63EVGE1nYgkQG9nsK4PAAhy8QJochAX98/zuSTIY7weQRDJRXJ14GOZ1bqR2xeXgII3b
Lf2lA2lxCqu+fU4rO9zZ/7ef7pe+DHOUlrrQsK4XNUujnnIxDTbc2b4nRqecxVxPp/uTur2J6IpJ
OTIA1TbSdKv9YReIh3QGABU1abVDhAzBpwpBlodCzD8cLcqEXzmFe6L5/Mf9gW/PAJkDL1peetRy
Ibxfz64Qph6i0EIdJC+G5YPHw+hrUmvz8BEYrfHuU0CA5taDWyPhnesDNzljXMJLp2xXizQw5jg6
1JTLd561tx/s/8pscRY4BMZaQjmrUwBbbrQExTiJ6Qi1xU0OSJ9P3rt3IoxawA6A7cHg8LC8Xrs4
HFMMk3o9SKYpf87daDi0TlS/pviUHgfuyp332O23AvgA1J7+MhomFAivx1MskdhYFhlBbiu6h9+q
UVSH6f+Qdl5NbuPY3/5ErGIOt6SkDpLbbY/HYW5Y9gRmgjl9+v+Dfm8sUiVW77vri63yzkAAgYOD
c34hbGrv0RSm/em9OwNXBo4Z6BiKEeimXI9mNeCzU8712WlaPVjQDThF1hS/dLmq7CzkjVucVIhU
GRQoh3qjrd2MnZ57c9ydyyHMH+mEQkbK4u7vTofUjp5hMhxE5ygHiUv7mPVVUsJCMWbjeH/KN3YO
4GP0iiUhkSrM6jAoXhor/E0PCCITh67LM+WDjVhWsxNSth8SPSyApiRkUo9m/cpM9DAtaysbzkgS
mTSidHqJAOSVp7gbtZ07YTsnoFQUC6glwazhPXb9GUFXaEWPpvTZWCLvoKvVeMxIT/z7K7d9yaIx
J7mVtDMkwWu1WTBqSvUBr9pzPQnlrzF2p/ljRznwIWvH6E/Qb6mCHLM17xl7yF9/nXpCDaQeAkWP
lwIcs+vZGXatOY2opvMy1tpDW/XjA8Th7NiKLPuooLr47iOI+huBC4o7kE/uvuvxOidrWlI8Ilg8
F2g2pN2pbFvzkECx2UltNx8OdR8A93ALOBU8bFf33FBO1gjBx2BJERwftNE5tUOSvXfLy1F4f0Ax
I+3iEr+eUGwVdgN8yTjzTvpPc2vX14fq3bcbg0j4oASUErrWpVvqKTW6nokNYVTE9Z9V4TRFFKRO
XCQP2izsf4teeNNLlHVZ+ZhVRu7uJCo31pIXJYhgSgPyCbuKnLVIm2zIM/Xs0TY8dariBoYeazt1
xs1mlGLq0gqQiofBm2v1xSKOBgxETz0PdIg+JOYETU5T2vaD2dTJcbbHaHzvdmQqAFvJXim80yNd
He4kHCq8NkztjM9D/AO3H/dToWbuSyH07L19UTkUQQSuEB2TjS5dZ/EQqEJXO/cNHo7h3AEChcOz
c3ffWEJcwOhjQZPDcmwthJOYRUiO4FjnrLWnL3GiasEkhHLANrCADGDkp/txaxOJacTw7idNsEnK
eYxfb/+wi2dvnFvrjHy37R0zo9KourkVBABtcYb06f5w233I9Q2qg6IQT0WKG9fDeWqNAHGqWWeP
jAGrxUbHoRwiU/3jfxiHeEjbF0Am4hfX46jJhP4mZKxzr6XDxyJpyCIr0e5cY9uPRaEN2AG9St4a
hI/rUcIaEmxV5faZg/fUqEV3UKzqXGuuckjT+vv9Kd34UtwwNskx97JkyFwPpoZunbhisKTHdXIw
PCXH/FIvEfiv90hIN4bCr4WyLPGXq2UNbIvCzvUGe3bOuQKq6O/CcEqcMioVbeqkpyy1k2jdWEYa
geB9qJzQFlwj+PohdjILIfmzTT37meaX0/ia1+UPdqSCVO8aZa9VcWOCLCJZHRGDP+snTeWRQdl2
5Z5t0Y+nTkn7U5jjezYOzZ6k882hJFsBrS7YY2vEZ2fnVqXOI0MlHW4gyLgZwxHhG7w6hcjVnTh/
azQQeBKaQvmay+Z6kyCxUA5zb3tnPURmp1fqPxI8Vx9bXd85yDcGok6B1hkfjtro2gwm0ZrIToch
PBewFc5T4g7WsWva5qvZRcqe8d7NwQA98h+wlgAgr2cF7SwvYpwNUXWwK9NPQrf/S2lzAB1AuX+9
+5gBpJNVCi4xHoWrBGeMIzUmHQ/PqW5Nh0lU4rFxQMsqjX24P9ImZeQJQ8nMkCw76cu2ih7g+uvK
qbXwbDci/Y4MjPYMVzN/KOtpPrRptzxUkRc/3h9ULtVVvigHlYKGSPRTJlk36ZYyt/HkZdBCMfRT
5tC/TVJ3T2l+e6KJH9J1RJX4KCCyqw+WEJ0GrCDPOCb+JcblG8hqVFZF4/hzUv99f0rb3cFgrqzP
U8mGU7Da82nk1kqfEIUjrQ6PWm2VTxSEq0djSeMdqNl29eRQEiAC/JG6spz3b90xa/C6fh4VCwZ2
sqjHkP9zCntMJtz353RrIID3iEGyeLLlcD1QFZlxE/a5A7ncnB/z2LIeCTB7difbHUgflUKZrMzx
alnH+Ybm1DS5hSMrEbmPYSZy/dWvSVefrM57LTzv2/1ZbcWxuJEZjF4qfSry+lWCWCi1nST16JwT
bXjp0+aQVjNa93Dghoun9qfEbJEuojwtFu/FKccoqB1jj/Mi98P1EeBHkKe+Wa8Q/FcnHLYYIQsG
69lGGA+fj7zOA53q5GPRxGhmCtSaD1lczX7oDP3n+ytwY68CF5f5grQH4wV1/V3TTDGtLhSO3KuN
DwZGeYRxj+Rbk+0Zo90aio8qBSUkvGdzBkUT45m7OOcUYPyzq2c2JTRagOUYajuR7MZu5US9ERwB
vW1iZlqVDvYyrKhosuafAurPf41Tv1sjks1DNOHGATHF4q3WjsdRZwtsv87ZFGevwhnjlybtlZ1k
ZDsXxsD8kMSAk4e45vUXysNqya1sTi/o/xoQr5iRGpixGKN3L9qb6S9xko0I7nh1xAutrIexMdML
kBoVtQglP6ASqPv3N9yN6Uj1NymnID1rN7nVVCHTPbvppc/mKfCE9TERzR57eLvVmAoEV2YCbg9X
lus1S5SZVD+y0ks3tdMR+5LoOJlC8ztNTd6ddwA/4r/A+QGobjgXRixmNPVEdolzR8ueJ9sJh4DO
xWI8lnVY7JHStxcZcQpvXNIOyY9b64X2BTK6XP3ZBWUNYftLa1SB0ljGS9TmIAMLcq13R345olRE
IqEhUqrXa4lxQpxl9ZhdWOYGw3s44CmvtJ004NYX+32UVeU2zHToOFqXXYBZeCgM28kBdmbnV3WS
70xob6hVzBdKzYbDzuSiWlV3cZdG/2jUffs6O3P/3vI6XRGHnYgorsSPre1ES6fipWcw1BQhLxal
o+O34H53Du7NPcHdJTN6NvwaLKpQyU1Fp2aXIVUVH4fNh6lzECexP/RNV727wMGUeBvRHJH963U4
wnHPStvKyC4jiXzgFcN8DMM+eXbTce9D3ZyXLdEaZDdb5J2YxFQQF7NLYiwveZ4eoMU/97FmBc0Q
7tGet5cwlXVZ4dBhuUqcw/U274e5cEpqlBexWPE3p20Xw9cxVtH8VGtHwx9KqebhTUM/HZbc2RVe
vLUrEdKRc+VKAUJ9PX6lwkwwijy7wJE32Pd21wQZYLwuGCgl7RyBG0FY9upIfTDLg4At//63tLHD
4iRvUs50h5brC1m9eKCCHz68O9SjoEzLmEKOBJ+vDpodu/bUY752ScbJwy/cTB6nbtgrZd5YOEbh
+QC7w6HsvLofjVnVKeBoBGCBslgSOgty16GLLJ2zy3q7NZaEpUigBOVTdbVJYmEWeZTP+WWoZ08/
akUV/XLCsF38efDEFPSV4HIuHRu+Wx2H2X8lvCcNFLOjAgVAkvSDUKzlv74pvReRup7ik0Co5rsf
BUDGEVsjFBB1aIZdf92lV7VeycPsklFH+4nsb30cR6X/df/r3jidgKkoclJeBaC5ruCmk1InSDRm
l1mx/8yM5NEFNHpYsGCMMn3vI9/asDJfYLvK3GENQqjjuFhEU+aXWHfFqe6FlKmYQZS8PzuRBVVZ
guF+xaH7eulsNqqWuXV+qZUwP8QIO/uxk5g7AfvWNiIBkssGsAJU8fUodTxWSddX+SWpjJfJVBSM
h5rFH+bo/c82KgcAKWR/HmjbmrcmLK9RxsHML8qSjYfCc+bTXMTT6f5WuPV1pG26lI2RWcJqPnlZ
xR1F1vxSem1xKOZ8QBzWMH/+D6NwvRAcZQtmfdC5QY0YnZL8AhpTnEY3a45mD7jo/2uUtVobFWa1
0iMlv8AoT4JxaEmFu3lPz+PWisnOsXSv4Q5dF5CciCnGFaN06LkGYsh0IgEK4PfncmOf8YYGwcAf
+mPrTuNolYrZi2x+nouowYUOD4bhg5oZxZd5iow9pembo8mgI3tgKrCX613txEli2kiqPrcj/Grf
LU07CLXMOLSJqf54/8xsiTahasp7cq2HElt5mNJqmZ/12u0egCZnua+znj+0PB52rjH5u6+f57JZ
y6MHiLessqyCfqWOczlU1vIcp+DJwS10WXcZ3FGtjpkdJuYxU/JaDVzsZ/eSku02kY4vtidhLrRf
1mFvyRdhApXXn02M279ZIxqMqQWt4v5ibkeBTYXmKXvFA3m8rghnzdSwnth96JG9nPRwFk+qNlTv
xZGBbJa5AG4vUkpknQsrWtkskdnjK4nGxqvAAf6pVyrthF773j29/WLyQS4F9N6egWuGWIS94zw5
0lAwL5zAqOzil47U0MfejNyDNiva3/ZgvBsJyPxwFaSdSReJItYq29Ghdc9TxvxoliaLb/def9Bn
Pl8wJMD0nWEY4p3zfXOe0Eyp1zJRiqjXJ86twnnUpDW5kYyqH01ODPMTG4kG/84ThePZT237y7s3
C7kFYrWo9xjmpnNc9KGlNyPGGMlkjxdl7PqPXMTvNkSjVwDlDkSlrOUD57memUfzzykKlVFiBZC4
neiPRqjWD/fn8hYmro826m64F3BBSg7HGiThuUmpRgoC7nlrtuMfWWzkJQrbomm/FOD0kifZMxz9
IhHd4IfQKPsxWFIT1TmrVpFFJzMvwqDVZvmPtbSzX7wEgO9ZjWtn9A2vbPKjaeRd40Me8CxUD5Oi
D2APZHvX1jb4MhM2guynQ99eX8ELwlfCdJhJWxtYyGGhYP6HrTO2qm22iF2V+BshQ76UQLpLBSf0
U1ffJ+xLL7bK+LxYk60ee0TU6kdPjWr3wQ5bTbsMIzLX50Eze+8ryn1l9MQvLLQHZUloIaDMW5YA
ny2lDowZP+DCt8J5iRBoVMYveu/0SuDORlh+SPpG7166LBzToGnVSf0rsYsifLLNWoyIGGAy8HXs
hDe8u28lBQd5H1Ed1ejjr4K+NTdLrbZqds6qgnd0Nyen0ovyl5Za3fH+Ltwm0lyasKGoqgPXJrG5
XkscV5CQSZv83GG+BbVsyY9N46oAFdg9oVjerSsANQD2BxBD6jmwA1dny628TA31JT8PYdMUh8UK
c/fQYaLxWddTS93Jp94MHa7PGKxSFN5BYWORjOb79fRCupq0QRiuwI6jK/2lr43+uwsS0Dn0GdX0
0keI2nNg9ZhIjvlt2lpRMFqqW73iIA+UItX65KfR2IjnAgdo7VOWRppxiacatRqMO7zyq5ek+nSo
Ikf/F1vcsIC6bZWQ+yNDiY92R0H4z1znMXZSjAXyxxTztH+xysH7l3pTnfo6v8c7L/2stg85CtLD
zjfenBcUHGisSfwjFy382utFgMxaprMo0/MwdaY/O0p6yLx8D464Re0BJ2O/UpaRrGGavNfDtFW3
ZIYJr67BqeU4NxrCzVZpndImLPwhinUf2x2cmUoLwR9amA/tvCQ7mJvtVKEQY0/9hrehxLD6DXEr
StJb8P+oPuhP2hi2f2hx3P5x/9Bs4h1lNSStJAyS9w205euZ9h76EaPmNciShtVhducqSItQf7DU
eK89c2NC0D+52YFDyoL16nUjhNFivWE35yrXf3ZWZiIZg1vN/fnIf8nVKWE+vDqRF4bxLQts1/PJ
irhyo2VpzhyFzDxWC0f0EJqJZRyUuh2tJ7Q4Lfs4Uur4hz4inq1tayh7t4j8NutfgYoKw0OCY6ar
qIeAV1s7NnLfRS3Ei5UM6cOUFuMDBpEWyOAekZpycvN/s9FWd9BMmyjIK1XqAMJnADlFt+N6AWZq
qGaDRdw5jPtvQ2b2H8O+/WrVrvGspnG+E5XkeVtNVFqOc2PyCkOSbbVJ0VMNTSVJurMiGvsxVA3o
7VUqEMBPRBG2wTyWA+/lxl324uF2nnBFZTMf7T6AymtJKrT6LMyUUFopGhRBn0YnY7q1rsWnoR6q
/LkJRV3vRJ/tZ2VM2Q4hI5Zgu/VhKfCY69JwOrfLQNaSl6OCqEuD21ZyaNXabT8MYTeLj1UVZ1+F
aJf5dH93b08reQIvdvI2RLgonl1/XKkMoo2TLRWPNOtblnvqk6kucLvw2du5uLenFSl3Qi3az2Sp
9JKvhyIy6lUUIjyU68n4xezT+eMMPmnnMXNjRWWxA+QpvGJ4casJ0ShTGjUnitpzZikBomJq5ysO
VJljKYa5OWNi5YSfGh6Jg69SaS12oux2G5F4AVdmB8M2REHnepp9r5ltLqDFQlhVZCEks9tARHaR
fIClhChoAzNpj+ix/YzykcHTBhFbNDHWSaaHUiGg3nY5R9kgDlE/er6ngj2EVPL1vRuG6EMRHGoV
VkTQAa+nFy1Tj9qLBk81sexHxCfao1Fr0YNWTebO63cbCnDtpHXHBuVE8tq+HgownVlmc62dndwK
0QXr9RbGzKx/JjVMPhvaUL6MihbvHMkbS8k5RMoVnj/AjXUb1Opz8t0OZKo3tu4jIiPh7E9J3XyK
BXqN9xdzu1mBRLGc0jiWULcOOY4UXctrSz8vBYV0fCq0mGd+jObxqZZm50EUZ33/0daK8Uc0Cm2v
g3hjrrxMJBH//+EfV0fSCfUMhrAanU1pNmbOtPsx/JmeSqwpd84lr20+13Vkf6szSNtLXsbkGNef
Uxu6GbmqqTinpRD2S1fbZiV4D6H19hw1w5IeIk1r2ycCpeoEehubyp95maTRl7qH4Xo2ASd8GVqk
D6tgtBcVvbTRLNP20LnhkhwdT6riJl465F/t0KbjOuR+W/I0jdk/X3lQNoFMc4NlikzH700lOyG/
UTxnXOvuKZvq9g9AFkqQ2YgSF0P0l2vGg58l6EpgL+7kGuLxCE745lD3gcitvPPbrClEUIy2c2jt
+Z86s8QHmphO9qqZiWbgDTWgjdI506Nn5eZT21lheggr9eQo3tIesepLIbEvXeuB8EN417ebkDqt
WhlaWvPjG/e1ySv0ywqvjsbYNwD4ukGreM6zhYEojCD0VwpDH+eg72flv6YbyNAjuM8/pT96GEyJ
5r2UbndKRkBPiNDXvttr+R9NZ/Cyc5dhMQKHq9SPljp+MBC07ANesq7tI6H2sww1w+90pH9De7SO
Lsni5C9Vqc6g3dwJULOxAKCyqkPiRBwQF60kPwztKRjxI+mDTtgnY85RqTRL9eBygSoBHDuQ7GWK
V+7fPf/AT3OuMQttmzkz/d7TszIw0jhOj1nTt/2zi1TWGCDVWFX+kC2e85jrHZx1uwit7iGJlqI5
GBlqJ0f8QiLtkfpS+N1Up7g58HF6zm7Z9xM/NV6Wwo9bBCeC1lSV7qnXonI+qXOxtDtxa3OqQHBC
OaL4ib4hPNvVFbT01lTNignxoXVjmk4gDv7Q0zY1/dFR2y/3Q8jmVuUmhcMFBNdELIcocn2qvLjS
9NHszbNCvfJopf23vCz2UBubowvzBv4g1WMaMKgfrbLPyJ5TlW/iEokTFCINijJRsJhLy5SW3P2k
zq4IA9ccGr51pWTlq1JWaryTGm5uVvkrMHzlB4BA28gECFcYCm1L9zyZLr3tSKXb5zXtB6tKcUz3
cLq8v7Tb70hqiz6lho0cNbWNicrYd4jV9sjDaS1apE40JX/HZehVB0rs9af7g22/Ixhq+f6n0yz1
bFahWK27Wo2p3ZwHvcwCB/baYSrFHlx7MwpoeqklK71hgE+vuZNUka0oImCcW5HiumnWURvDFQhL
b+dbbdYOjQXegFCFHUbkhXC9LQ2RD2FYCOus4JllB7mZRV+HwWj+7awp2cHW3xgLuDRXmER6IWwh
//63nvlsiSEeEtfALKitlwDJtdZ+mtNc1w64ie5Kvbx9iquLDAQWRQ7kA8ljSRRWp0EZZcWo6Ckm
RtXQU0wcvNBXs6IfP3phjO3qnBbeZ8AlSfKo1zrVbmtxi+HZKqyhOzS4ZdgfRES29rxgSpnsrPwm
a+LX0enD0kC+V1mY69VwmyhruPKhaVAGPuIRFX9oGnUCOKgISj2TU30oGshgO8/kzeGUL342sEQi
ga1Zq7FNdM0ivMPs8zzFzkPRePn4PZrq3Hnoq3AQR17xy3u76ah2k6lRJqa5idnWKhU10iyDJVsp
56Ez7XPbjekzsNF3F+UoYUBaBcuLrA/QtVXa0luJ22hhCk4eIxY+s9V9dfo6fFm8XY+c7afDhhBX
ayD5kvuyxmF6Rd92pVN7vJCy/HPfO+5DXHbuqXbH9uB0avivne2pQmy/25vNBKrINJmkYtf1dum7
Lqlmkjngw7HxwjMix7Vs1Jz84LazMj/ESlN4O4F1E4Wg2vDUpoYLUm4bheosCdu0jwQX5JCFp8x0
8KFrF3fcGWeTXgOFovlNSECzBELb6ij0JrJ0Q5jO56LUwmOCJoOfjsM/XpV5XxxjRuRChOanqBz3
2rubgamr0g4H5SGf9fyA60UtaVOUpjV6Z0vTqm/dMjmPRtIUAcAb5FvtKM8f6yzPflVlp+0kH5u1
fRuaBpBUtEemcDXnoh4pwQ6mdw6zUD/iT20cvWwy/pdR6KVR52PLwOu+niB8r6RVW8s7F5Ss/VEJ
Tb9F9mbn+20DO0Z+3FZ0mWQ93F0d8EkdukzpFO886aEI0LNyD001NhdbUB1/5/XLsjEADxPqovzP
1TFwqskbFhvEcFuk2i+qitWHsizi/+6PcmtfIAZLaAaPCvhZ5lm/3VROLES3ePKAU/1efjp4hnw0
lrYcf+Zz7LaB4pD/nkxkSxxfKFrx8/7wt/YGcZZzLjMpYuf18HMlelX0kcdFGSZBW2CLoi79tHMB
bZJFlpKYCXWEMWA5y1/x2yTzuVpGZFDcc478hnmwY6cFNZctce/3ueqlfoIf1y+j6uqFLiVESvAB
2biHr7nxK8CjmKRu1NsR+lgdQXJwuJA8s85tP7jWUe+n8mOvLrPqx+boXYy2jz0/T/VlOaBFHuvf
zCLGBPndCy7Vf2mTUgzClHjVYdEUQXToW+/szUl5NMMQ4TKv7HZGuRHCid1kWZS7YLytK9RK6IyV
3rgcRncofXzUf4hQS3zNED+02Xn/RU/3DXQ9d4JsMK4T1TkJ9XRGrxQK3qC+wBaJHoHndi9Gg42b
Y4Z7PNAbQUAW+clVZdsZ7uT1dqqyKKbglobnAcs9lA5c65KOiec7jb3slO7eVuo6swMOTGIM8QS3
S4Ct12NFk4poCT6hl3Zyl/aQkRRINR2MpP0oK41Pk5OF+clGOve/QaB28NH2YjfxlRY11jzWhyGI
DRwEDoM2VsM3UWZt/VVdMjLtGA3ewi8rd3YOauRF1seK5Z0+aqIoo4fFdKafpHVW8VAMZZ8eBrRF
1EtfdK44ZHNIc27Czbw/9Db2Fo/FUCOVbYwt9hP6wFn2h7rpXsZOicxAc5ZU8zOvj9JXsy8dEDFW
YycPFY2MKdAgenSHAbSke8iL0DCPYzuVf+cObgEPS9QYA4fUHETgKZr1fcAMuvRHrzPrgwrRBcyd
ItL6cTbsRfi1Z0c9avUyOGvZMs3PY+kg/OtUXPA7e3y7C9hzpN2yekSjbt2rXCiZDjXMrnOSOPaH
YlaphsAcG7+DYA2/vffUMpYUjOQ5BqPqrW/6WwCrp1xX+8F2SGXn8hiVZftcGe5e5X0bjBmFZBmQ
LxwFQLjXe61Op7Iup9g9Vz1FoIq+RpBW5t66bWMD1GWpOIa1jVQeWl2hrUE7ue1c+DbJ+JdSL5+m
SgpEEZR8o0YE7P7K3UhgpSIrmR00CA+AyPWceBgApa2IRLDf5yMyKGNJA1fNPvR90h8z11hetTBz
o51ht0sJK4baB89MCQhbv2qzsQaOHXfKWW28pPmq4jPDgR11pdh5cdy4v0knYR9LFQja5nL+v++M
uhpjrRmiS+yG9eeiHsLkYI3dnD8is+5msa/T2e18q3Rr59PgwtvcKRjfmCklAhhhqLzTBFyz4vAG
dQanjiCC9n36VcyqeTTEYO/Uam+NAnlWKsnLwLumnk2ZjSsuYe88zmZ0TOIpCUyz3TsA2yONvgRf
jUzBJltdb03Pq3kjtPBL26EpR1938uURyaMpCpS63DP52+5M0h3mg94sbD6QiddfDp9Mc6xFEV3a
aOovA+ZZh2FiT+aFET9RrBPf8Tzb8/3driO0PeRBAReQU24UGppl8nIxuNFF4+0deF0TkcTW78Ys
Syo8ipZUAaW80jqQZPRhmiG2o0vSRNqTWbjtnx4dID/WR0rU7z3gEltPyx2uP4WdtYYmRfoIPJYR
XcxsCYTd/Y1MDa45onuyqfgdXGXnwG33COPR2gIiK1Vk1nKJiZtrcRhm8cUbXTXyozzJA3qp5lev
5slxf243QqUUXOYVICtw3nrXR5lQlhqT4ovVOTSaluk74l7/hLY6+HDV9vyq3kC317kGVUIM7wCb
8xSmAXS9IycHhaqqCZXz6NZaGvTypXq2rSFSuVgTRf0RZgORMx7DOAsiQF2odwO9Ew8D6lyq38a5
Zj5omWV1x47O1A+UomnfdKMuENQSnasEtjmL6p/7i3Tjg0g9LX4vvTmKIfLvf4uANtr3jtHWNhL/
6PyDQ/gnBWL2nOj5zltlG2qprsHoIJojF0Yh63qg2SOVGLzMPncAO+Cj0n37TEI1jUGsuMZHnDX6
81TU9mttxu3f9yd5a2zK3VLrFErthqQ4NFz/WgdN3I3Uy+gMemC3uUFHSWsxMEM771Xifz+AlRPv
jrw6ms5gWdD9fisvXs/aNYvMnkbUJijBJKe0s1Wf2qy3s9NvxCXCO3IM8hLjnba6xuK0Sq0lGtwz
lsHuYy9S41gp1h624cZWQQb3TcGROvDmPFWDXiC9WdM0sJzpz5kukcuD1x9Rnfjv/vfaoqvAViE0
BX75jU2x9vv0ijGyhaK7ZxMXjcpHW6jMD57bd0+l5fTRwWiy8bsYeGf6JP6pAH7WtUmg2qhvHe//
lptrS4oABZT3L2jc6y84Crfs8n5xz7GiaLz2ojkwbeE+3h/l1tpyl9GNoYjmoc5wPUrbxA5MG5sJ
D+ngK/bYPeRh2fvOMu69v26ERaoVYI+o6nJXr6usaWhMVWXQmAAN2fxZuGp31gez/4Zupu67Qvc+
3Z/ajZta+rbybDC5sUmNr6fW6/No5Xnl4VfSLaMkX9SPYtHAUMSi+4PmbBHEffVufX+pBsHbWYoc
0CFZY+OSVhPaNEntFTdFPSnslQ+jKMTRtevo2/0J3tohsv1Nq4IYg7Tx9QRHOJlhHHL6loF2aaR1
TtAu1Z7X3a1R6MEAlcWpRNZ2r0epkygerYZ9qE3t+KyUWXyE5b+X4dzaHFIzT547GFPrVkiErG5U
FROPmIHdPpbJ8JrEovwwOWr5GEVl9e/9tbu173kXS00NjzrdWlOu0muPty8HPSVheJwjzfoyq+gu
2rFpnO4P9fYdVhc01SOwjG89QKZ4vYKxi0JTuKje2bAmLOn4Oflr73WG5i/LaHZB4Th98dI0Qot9
VzGQYdTrelH8SCjpK+KBxtdusEvtec6y/ItnpfnXyLTm7xUKL9/LUMyv8FWiH6nZpWogWuUbpVD9
VIQpoIPWG6uHMayt6dHsqrw4VrhOI+uf5Ytz5Cxo383c7dRD66Ydnj5JQW1NywpzB/m3hWywyBLl
Q+kcpUfi6/USOBGczT4kRdfz2PVqP88ntffTxgDqixaHRZWJluUU/XT13Db+ijFgdw+GsEzokwlg
h7OK5GzJUxOgxucxH+06UOHSPcLIqLBXasqlOoVtm4ZPpdq18auZK/l/9z/jjbsctQmIVpIVIbUA
rqegx04JKJlIOenFAsJAjzREJMfpsRGzyPwqGd2nfpqHo6aL8P0PU4NqL1ETiDF1wDUZSkUTa6ko
LZ9dAfHES9EBIJN7/xuftz1NI7BK5EsA366nmGUWPKEJ4veUTQuFMQrAACT0visOaZlUZEh9/v7+
Lhc7oljIOgEP3bSqHKdolnKKIBa2VHzstkykSaLiTxXWZve/4DbGAJgmtoA+AESNrff19FSs2QsV
8+ZLSosK7P3cHoFM9k+umIyDyPJpZ9dvIyf4U3DSKqPiWrjGKUVRaHrtLJczn4ZjTK3zgI3bXp5w
Y1Y0ABCdo1VLQWH90YQ2q9ks4vxiZcmMQaf5MOdUzaYiPCnu5OxkfLdGA9UmRUc5y8gRXa/hSI1J
eLoAMKFl/aFWm/Sklxqi71r9l11Yzen+J3tjr17HThSgYXjAoJXP0rWKZTaR1dfJWFwMo9PTB97A
wJ0U+HTtY2i6RXrJWyGq58mERuBPC2yAwzhbnhnEamr+xILZdY+jKtr8aC8NcB+nmZuXEVoEYOAs
HX8J1RANxcwicShPFlPxa+b2bg7u2Lc/zYoSLuIAvfPF0rguDsUkvOTPGKTK8kpmMTcHKCqZetQz
JLyOQon6z31ja7Vfj7Pe+MWUwc4x6mn5J2KjD/4ydO6rDYgUy3C9Hr70pgn92CJTTx9sAW33sLN8
fI3V6lHhpGJH+ix9XFc3z6TE+mJitn2hrRAHmrEMh0IUy/H+KNu7FOgvOFnZ0+YBupYv08CbVL1V
l5dIsawvujK5X8MxFN87M3k3SZyyPZ1Q/lBQIlGQR+63V6PuTQSlui8vaqRbPnID6dHq1D0FlpsT
4p6m6UmjYCPVlzi9l4OaLC8z0vgn2OTJsQTmdyr63Sz/1lDwTSUnACUbUv3rCSmKnaD41JSXOAmX
BwUfEURh6+yhghOx85luhCMKuLKJJKHiYFyuh4pLr1BixSgvCLP2p8Z2w5M0ddzZcjcn9Nsoq84k
hU2RimIqLwoa57/6EVxLOzjaw6TP6U58vTUUBSSJd6WMsHFIaZOyVVH8ZjO03WfsIrHt66I4mKZh
z5Tp1tJxN2GERlOHB/0q086mbAT3F4lLFOnZGfRDEuSe4j2//xz9Psoqw2jQQalb0AyXyrCTL2Ni
hr6bLcsFz8hu59l3c0IcIZiXPP02FIXIiNVawY3+YmDJ7fPWVANbSdyH+xO6NQoDAH6jDYak0WpC
9TCk9qAb4pLndnhUsD86Nl255395YxvAZWEapEUUtNddS0oGcVKXWnkpaDX5NMTHx8JtPtehkr+7
aI54DKBVcIt0+HkSrU6QRhun613iQjkNCQ1SLXqKst59/z64Gma128LY7VyrVcvLYOf/aKmjP/II
GH2kwfY8KG8tHXgImlPwOw20a68nhJSiaOZeKS9pn7gnyElVF6RGZL0CMUzdndThxmBQH3nkEVTZ
5msXNWBfSZo3dnXR3Xx4SBIEVERV5z+q2tlTIJNZyOreo/GGnJW899h9cmP+dk04beSlXh3XFynC
gZjxpH3sutk+13OmBXqRWJfcbcy9XOXGoFI6nLYVZUaKsdeDClE7kTt09QXnYWU4dXYU9oe49YY/
7p+qLSABmzYqNRI+/UaCuR4n51WkN7NdEhem16mt0fJUf2aVgESZPqfCSPxonv/AFvzr/XFvnGZZ
HZNoJFQSoPlcj+u2yjylYSsuFM+Kb/XcJ6/Y+pTHnVFkULj+dqQs4GdQvZRQqzXUIbGXMY850Zdk
Tjr9s14udvR/nJ1Xb9xIuoZ/EQHmcMtOkpptW872DWHP2MyhyGL89eeh9maa3RChs4vdWewMXM2K
X3jDrjZ5U6gtlnVzctUw7Z6H2ojNS2cBD/Ql5tly5/GsjQE2yWn8Tp8pzD/JQh+9S9lHffMc6V1S
XeYQETJ/Hue4Rfy/67+CKhP/eF6aRk+VOUfF2aaX6pxw7ZwbDEqtmogpYskPngCACeoL8tNZBYmt
7dShJQMbOjX8GQ9mYfuqO0V/nH7Eikmr+0p8Gpx6ftatIu+Pc24qH3NKVdjZtmny1xN13O/tMNW/
a7Uc4n3jDHa3ccvfnjimEgwS/kgLlnLdGVBQ/6XbmVfBlEMYdzpb7joLbkOWmdXG4b7dHNdDrU5c
nM+NTMykCmLDyQ4SstlBQOx98xFjFHrPC5qLB39dSRHjiB6jJ3ghw0g5aalh7GrMZ/4fo1DV5uWC
zYxlpn290TuzixN85ASXxDQ7D70RjzWaEpOdbkza8gettzrX3vKokPuSeF8PNLLVQqthq4eZ0HaN
O7Z7MQ44zptK0z3ifzxrG6fr3o7gBl44u5SW6eVfj9i6edJL8uvAjKX7r+Wk4qtRyUr1LRADG9P4
0sO7+TzgtJj4EHXe8D0dL84MRTYCpQBh4Q5oZW39PLp1PB3J1JrvnRZ29Wd3QmOKipStlftWmtN4
skI3+SaSolZ9GMhquXdLkXoQBOwZdeS5iX/k0C+8nSt4e3eQM3SDhqFn9btMzvnw2Tb73PFlLy33
GM/wCvxOlpP3kYs7m04marD6LuoiCZWYmtjkm25imScZ2U3nV1yi3R4P6FnZRbXmTD5Ognq1L/E3
i1zfpRjSParOOGd7vYzT7M1PP2nA0oWlXUVIs24dakaYlJKLLGg8+CVhLRU/FFq5GyaxlRvevpHL
UDSwAVoDjFybUCjJpDThWDRBVxsUxV11mAIvzJLHop6ypynV5aFQw7f3cuCGQqhEQwpQH32W6w3I
Ki+OTzMbMEnqA1VY5ZB5aebzkm/pO9w5XbTql+YbhQO656t8p4JkZMvaFEEz4ZGStz2q2q3Rg5CZ
1dOcR29nDyAmgTQ/omKLZfJaLc2J9Ji22ygCKy2z3zOaaZ1fR3VDt1lJlC00+Z0Ll09blLXRmFqQ
TNcTmSCKZNcJo6nq3O7gxKU7Jw613euv8Z1NsjSXqWEhvQfgYVUy8yhaNRm5QjDSjfrIKay+Zp0Y
9lzDmT8Y0XxpYi//8/qgdy6ppWbhgK54KTStAg1jmDMtSRjUykfd79W845C7/5rFMO//HyOxDQnY
2CQo0VxPYumJMaw6VwSRnMAbItEhEKstMJg6mAlv58bpvrdmRFCsF3rynPJVhEjtL01VZIqCWR3C
g4GJ1HvNm7cMNu+tGR22xel8IditWyleaqahVdRN4Al1tv6x4N4Nft4muK2mtVt5AVbppntQCDG3
kA+3oSkISgJEdj9sJ+6X6/nMtBnH3sFpgl7vy58ZAcgY+QpESsVXokrL/LhsJZpNaZrNvhE5SuMn
mRHbG+/qvQ0EIYCQh/7bordw/TMaXavivs2bwNIq81g3ZvUcDqZ4b81J8/j6Drq3pHSQyG2pFS1u
TNdDyQSxfmx0mkBkXh+eIivW7eMYIq5weH2ge7cZRpdLU39hTK8btU2nIc5uWawq7NSnKFckYA7R
iydPn+avNnjSDcTMnQGReKP/vJz+BVh4/WW2Ms+wf1oRpE4PMsdIfntxmflulCWAsLeQYneWjEua
qjwoAr5vXZu3wmgArcC7UCmGeI4z0R2StnWfO3PciorvLNnyHtDNXPREQWVcf1idYmKmD1wvwP1A
bmdq7o9lb759vdB95PkB/UkUuW4wFnmiDTROeX0IUz5RN5ppcSWV/s4aRvsLinNbzP3lOVtFW/8d
cN1en8FmIkZli0BWWk6wFT9Xef5pBq0OZPwC4Oqv8KyNFvu9qSRXI1Wjg0OWsXrNu6RkCh2Hj5wV
rdlN0+wVO1SjtK0az507jebQYnIGyhVq2GrNnNBywnSM26CcnOihy1rtGJmDPHa62QVm34oHeyi2
HvT7g9IsAt+Clue63DMUWeSZedgEJc2Ux0bMva93oblo2jX7pORZyqvNJtWtpzbhGIrmAGq4VKiS
rO5QbTJSYFNVG/SzEM0xVLL6kd5q+4zSOGhUu2pLpCfyct+oRgam2rWzAMYVVm+JBd/89VvnzrEE
PKHB8oCfuEAPr89KGsEd4UXjx5Q2QA0x7iXA2V2EI+0GYOnOZKPmh8wFNDy4zuunI+znvBmQuguG
dsh/JYYa/cTpsX6CpZ9+8Ayl4Y2uotPrn3dn/9Kio5mLLDMh91oMxxQ9D7FZyUAx5+zdXJbOE3zy
cmOUlzz7+mhSRkBsdqnYoNe7/jbdG/D5NJlFW9TNoRi1HO39xkamAWNTrF5TWOv5vM+zRD7RC532
hcynvZ6X3VEWHTphyK8Wb1tZiOXYMyy9bMqmLPAaYd3O9mCn0unOqktlxQjr8jGdvfhsDfMWiW01
y8tQgKnJ1hcjY/6yCsSTOgF02STjGUFIxdc9LfL5p+3jm9byZZSFLc8LyTwj6Ha9VXNcsg1nFONZ
NXJ1F1tqcyQymDYC4jWSgWEWSTxYK1xE9EHXpUUoCplskmQ+Gy1V4CD36rg5Dc3kkELRkQC5rbVt
9VCbpVEcbNxQfyVKa/ffDbfvOrDkmfqvnadz+Vwa8RwXvkyk/SODz2scDLN0gllUNQAYJTOMQxup
zhuda5bfzxdAmKTljiPKuoRC69bV6smazuVoU/mHixHxGzpQWYWRb2z8F2ef/2z8ZTDONNA9sll2
/loD16MSaqoyNc61rcEXo0LWIBw8oUDCPgBSYKMY1+bpQ0rRTPdzjfrwEccxVew0Pa26PSZF1r8t
Oaz8MhS1nbyP1KzP9qYoYwRTlWg+edPUO36mKd1XqQ8iIyvJ7Ub3C1m7TGAim+xrr82K2JtWJ7Wj
ESNUwthTWm18rHP9/i7fCnF8yV4pUEHMW93bNvzetM4z82x4aKBAfknlflbUaJfrofXcG0nxT2U1
b3RceRmVXUg2bZDDkFVc7/qhQ1BEqXXjTDSv2b4JlPA0Q5ErfLN9K6j0ZTDK6bDSgfJTUVym4D9l
dctoWy9LZ/OMspbBFRbPe2jVzUaXZRV4MspiRcF1ySYlql5/EuR2XTiJY54nFCQfzT6OPhm56V6s
RJsfsOIdNsha98YD/bgw3zgPcAiuvyrJvRFJDBQGkiS0fTpw1ZNmJ+mj0UXgAMpmS9duFai9fJ9L
dwKjDeof/5O3+c8shtJrK+SUrDO/KP6BINpwrOntPFaw+vwqnrV39M3nY4vA+8adv44t/jc0LiYv
vBNwiqsFbCvdhRGKn59QksYHhRefZDj+aRG0ehySuAgazUr2NeH9KQu9EsdJD1uEiXl//a5ehRUv
vwNqOvcCiQxO8KtdK0s4yw0FN7jFuX0kiR13IcSDvVJXW63bVUr6v6EQREMbadG0Widofeup1Swi
69wQ3vhFXqn7pKjKfTFU6oPedOeuY+BJFjjxxVW0kfHfWWt6hZA2wLAAxF5bXRYQH3JL6nhCVrO9
E4nenzhCTKyVSlRz6vgA6RuNoqybNvKPNZR5+fCrodexed20tiJi+9wIMRykNqHPkanWe1OvneMM
a2wXsuxP/VB2u1Z00cmM3giAevkJWL4t0lSQhG9YqybU2Kx2U/ucpIV9FJrW7eJWbEpiLm3X61eG
ThHMbgIZpBNojV0f4JDot0IKVD0LzR6dY9+EJKxSYEl46JNYrXwHHcza19tEe2+2oh/3vaTNtGs8
p5C72cZ0bCMvul12GDQ0EBDaJjPS1/TPXEchU+aGem7j+jzzDo1PRutcCDbx0HasdykaBRuByW2Q
RVLLPl/mGUDE+vkBkDyhYWkyCYWVHxQ11nxMBceNG+T2NHFFEs0tMEgK+usa55zlgj5YaJynzhrw
wuj6xxZs0L7Mw+hYgR5GDn6ufyHqRHE37reE3O585PK+LjgjgxhsXbMW00wZJCnMc6VVFgJBXhI4
dP83js7dUegac++Qb7pr3F6pWUWTK4N5JkhVn5j17HMaZc6GcdALcHq1belm0c7inaPcua5S1Tj7
ojxXO2e18vL+LJJMi9ALE8DN8Ees2/KdrtStdUHfUEaXKbW90TfjMvrjzk4afmjrulO5uVIzg53l
tAgCxDsEq6o/5YS714MCj0y1/KIJnc96qgmT8x5NiZ+oLtpwwrIE4E4lK1Tng9DydvCTiSoGvjud
/RvH0LIFERKjT7h//eq/M7lcxgCekEJewujVtWTFIN7GKDXPo3DLdwIFcDjHTvbj9VFugzEeLwr/
1ONRxuAMXl8JVOTMGnq+eS6jcPxUZLP8FLkSWnkvjAMN2v7YKEW/8Wl3Tj2uCAvkkwyEm301qKlH
TqvPWNjWmqwfdLtQ8BQ0jAdCChM7Ny85NJ6b7mIpsi2phDuzSgeRt5TGCqWt9cOu51WCbQ3Ge5h3
9XsUtqx91hVbkqr3R+EpQ+KYGvH6jlElWxTMtnMe+yk/0OAwn3Ao26p0vlCwVweDostiIEhivmBT
rhcv0RpMA2IIzSlSfPimKEAkBw3/orFpj8JOsx9zphofxkFNPnks7S+euXjfN23/C5Hp6cObt9KS
UlLipcZLeXKdV4occ7RWwT8SFOkTxfVLm+G240IgjLtwfOcpRnp8fcjb8Ii6z8Log50A9Wcds0RR
VFvQc9ELK5XwIjvPPCSD2T6U5qhuXOi3S8pq0ghmNWk4InCzmuvOigRhoHLOQQbY/tQ5tb4vHDvV
N6L6229iOW1wI1CAOPU3ZS03HOmxtMpZacbxR0FOnPmOaPQv4eBtKW/eHsRl6/BGLA0QCi6rg0ir
Ry292WWsMC2dnZr3ZukXmVuJPYChuPVVs0naXW96k4HkfKq/0Z6JwMcCI0YOyF8B1K/ff6+a5zbS
yijA9dn1awqz+3EU39+6SxgENVO09Gi6UDC8Xro4KaQ0kWIMnLa2/cJ05GfUDeZd2cX2Ri/g3uIB
UngB8XF5r+kbmsaaVaj7B1VV6A8NZghHIQvrqYojbeO43R0KU10CJ6wOyACvv8qA6Ec2JKE6d+Vz
k5j1AyXXL7OTi42C4+3OR9YFsPLiqwGAZ/1E1J5M46j1okC2qnKRal/80mKz3L++SLcPEW8dMC00
gV7EbFaL1IXJmKG7WQRO4S5ur135vZGt+F17VvtubCP5QaCkt7Fct5+2SI1xXS3STUiNrbq2xYSP
VmYnwPpcMD8wa/ifsNGc369/251hoCZyvAju+ch1I2WEesDLLWts2VpgA7mZvOt4kk9vHwVUHe8B
54gQf5WzxkQ3aShAkYR5J3c1kMVdXmhbvIabbQdUgG4hfz41B2oAqzenDm0AgniXB33vIgTaddKX
zvijnfXu8Pr33BlpwcRik8C1C2B1+fv/Sf8LiXCiW+htAPBHALtQf5qiAVMcKRtb7+5A1CihXnEL
gti8Hgj52IU2pLSBnvXhLrcJByItz9CZeCs++sX5AQz2MnMLFX193wGBa+oMLN5Z9lJ+Mmar/tnX
xhshDy+jkHyYZB5s6huhEzL5fqJ+gcJclAyfyhlR2Dmx5UZcfrOrgVUAysI8A3ErIp3V+rTEaFyt
SI/IUav2fR1He2/eFD+6XRzKAlTR+BdtLaCq14tTou/hTQJCF4pRhnZIZjs7eYVnDHu9xiLkrVuO
Dg51dfjgjMXLdD2YbWKk0Bqhd06GObYfS1cfKaKWxRT6OqTcjXfppp622GsuDx8lLp7AdUhRK3Nd
TbT5z5YpbN/O28yvrPigjMX3eCq3pPnujYbLHvkg1xB9yNX1MPYKOtvRHJ7BeOg/x3rEwTOrlUdJ
nhr5VmS9sbHLLlzUbyhrU82hm7FO29SuUz0F9GZggPXZi7yRh84qpxYpZlmXJ0LkNyrxLSMupl1A
mOA6UEhf1TeSPLLkgIM3Jpu99afPvfZXUiTFRqnqdt8vZwrKMk8HlKuX2uF/7qUcoq1GF0oEiDnp
n706FN8gMYmH17fi/VGINrkpFtLG6ltKqE7IXdF89yDaH/C7ptwohi25tJtXl2o3i7NUgxbJxnV9
EU8wDBBs2QVeOTvvMzURhx7zgicjxd0ps4fpkNfaG7GVLBOJLXA6AjI0nyA9XJ+yzjbSqK4QhVGN
ZNzlndns1aYrfIg2W0zGJYC9ypBWQ62u9s6i29XQDg70wp0/tU1o7D3FAvitGck+ycfsgzfF+WOm
ZMPh9fW7Tc44ZEs7hyyXdJOK6vVX2nWV5lXsdsFsTjIQrdIjZw6xqIXNCyLSz922OIx9Gz9mMZg0
086rfedm0U5zB3fXNOAtX/9FtzcpQTCdLDpNGlSGtUQms1DPzdgNAQNYj+A2lfdO4paHEfnqjRzm
zrQDgQN+vPRyl6749bejECsMacZj0LdpfoKSafu57AdfG5vl1vHSgyvGvyQ10/71b7yznxHxAA1A
Tog//JpaQLtkyBWEZAJsMcunCBTVMavNPnAhg58NzGs+p2661Vq6qfXpwB6QQ+bhoJR5g5MhQYuK
psr6oFCr6aHylLh4KqrM2RUqOuszoue7HEFvvwNQo516y9mUsb2ztETNi2kD2lFLr+B6vq0q6dta
RgPCc2F3HJ0p2Ys+In3rovHx9Rm+bY1w/jEvJGVzFvrzmkXUexRNxskY8JyK2tIvo8ax/KhL8mct
W4RTjHQMf5V85ex3mh4r+1ya6PnPvaBoFjZpZG2s+b2Ph25GgE30BjRxtdnqji43miMY8BU4/zlW
7+3koJw8tWhOG9++5AOr64QUhSYipTL+ba/P9OJhYnfJGITC8IZ9OKJva9jZfppGtUVrMB2/d+bQ
q3gpDGrp91QFfQsvr41GnHbvkw2kEAlT8B5BF/t6vVUYvVXRc770vgVllnled6jt2LtYemEFSaT9
rA0dAaWkGpPvaSYeY9X9bEdmnPmZ2x49vTB3dYTQwSkRSBtuXDR3Tj+kFxYCzSqOwzrf7ibY/1am
jjyQnW49WRS/8XxUIsQWMmkOz3rXRvbOREsw8Wk4RNPGA33nPBLm4GNI/AsFcQ3ISzDg83pFjgEP
UTPubRcxx8IW4aOW0ltyvazbiUj92zhN/nNwJYqpr2+T20iLgNikM8ulzz20TsTQj26EmnMJJV1N
WzYf3+kYcO4KAtYHUYuNr70328AdiVs17nba6td7oaixenDSdAqaIm4fVRHWpC8CYoZvTtE7Vy1q
H1n4NqgJ/7aSwTVgZ3nK4XnCWMT8kFLuGksXJmkcNnE5BVR7i2OLMAJtIhf7llSpPygh8peGtDDQ
EMIULkoMTfXJU1t8QFKva/U9/q1z5GvSUn+9vgTLAVgd1P/hdghtXgj415PiKkOr4+4BUJ+VOHbI
Z/gyNc3/x32A9O5y93ASARasIhmj7rW6ihOGsdT0GEdAlRRdB5pRRhpmArN56IZsQi3MEh/7Lmt+
507SfXv9U18szG++FYE4C/ccSEzrqLdYdLVrHhngIt14mgc3OuhqrKBKgQqvzF36TZRDT5Th63PE
RbpzLRB5bqTUfpwn5jEZFWevFYX5mGbteHApD7/9QMBEBw2hozmIJuBqi7YJAvlY/EwBXp/zuRym
+dPoocrjx0bTRCfdzuSfjUlZ0sL1pHD9LCpKAGoopl5vgEbIUvb9NAWD4tU7q2syv4+H8T2/8SN7
FZPHuioPThV6e9NZfK1rtf8samt86qmWAr92/h+hKKxAbNtBz6ng91ahaDtkyhQm8RzQcqGnraqT
pvvSnm2TrTlmJ9E47dHIafMMrpJ9eX0+7sRFiHoDdic/ukNwo9DbNToc6QALbBn5yGA4O8cgxm+B
pfp17sWXPM+8jQrB3euBkh5scPSpAdivzgfqp7mB4dcUuE6nBpOrzdWua4WqnrJSVxFMtngpfD1O
VCzf8jH+okDZLB8zpNgspOKzpvVJtNyvFS7x31+fkTuXNHES8hz8OEBwa6Y6Srahg/TFFABdRQ4k
TSHD+1rs0K6Zm+gyGqNsN97Fe5cSDRICNIA7Bm346z2JhataKhb+QXOLdYYy5vbHuZuLjXLtLZ6B
Oxnw+3IbL122dZwvE76tDAU2RZArtaM2RUTeylC16aPnCP25FDV+uPlIAQCTX9x/Gkg3oFc6Xdsy
P7mXBHngYm2eJTi4aOVcf/JomUghK80c1OUU64cWkpru1wOSoLsWgaWjCuztd6RjO+x7ZpHKI40G
PfRTurRENFiY/B4Sp5m2pujeSmCUrhHGLf+9LipJbzCUMJZzEA6G+bVCskIFEWbNh740iRgsbSoC
r/OQPkHn6Xdm1qcZta3HxIuob3VwFL/NSAb4uhzHr69vS305EtcXFxQiFGrwcUGInSDmesYadcw9
rSzUANu33N2lrTXVfjErJbZG8aChBz2J8mMamvqjKUzWELNMvX/sw8H5kyhe8skay/LfYhybi4lh
03Mjp+EzrsveeFhoyQDeWwlZvtHMs6OglAnSpwu7jZjkdn6vP2L5+/8pkaDsb9tNFauBPiEo0+ae
sUP40Ht8fa5uo2BGcQiy6CHf6eVObbRgR0M1MICLpEHGAzkc3LI28vfqXBvp7vXhbjczbzzk/wWd
SxEcianrr4K05qWRw2ZWZgf8pCEbo/anKMFnZnazo5TNpZft8EFxpooQiFLigj1Xhk85sjUVrmEj
uuEbv+kmIyEDIA+huga1jbtltV1GM5/TUDfmAFDLUPl9WeaHAUQPXmbUGs6KU/XOrjHKTN1bk51b
Qaxa3R/NjOuNiOv2rl9+CQ116gsLbm5dO21Gm8sbNYagBqX2N3dTJz5UptIHiqXnZGTuuMuQyXpE
Mss9ODFlz1Qq1D2UKf8yTkm9j0cE0V+fnpt9yG/CIgdeLbKGLs3G1YqlateGvVSDnONb+Eac5paP
jIwx7l8f6CYIXwZ6kTuDjEeVerU1XFXJ5gRN2KAa8pxIo/gnGsdvSqP8EVa1B8d8tNXy+PqYt5k4
vTiGpZYGAJIAfBVR1Fndz2gwaYFjD8nJrmtt9gvA/19xGIQzP/WhwI5z7Jr3xL5KAXYvNVJ/Lgwb
i/FKA1y/8YPuTDd4zQWsQjAJqmSJQv5z7CcjLmk4TWrQmNIT75WYMOpJ4yl9J9Iy8o4F2V5KAc6U
jzk6998UnJpc3xlUXORwkhcI/4NaIjbsQFMid2tuhMr3fh9cJhSi4WgQiK6CwqjqdKZMaEFrSHEO
PbV7Tq3J28rOlzN3dYWzLosXHVh+yvrkRtfToHVtN1YEp8E0DPa/tixB2Mel0tf7MousYqdwhSdP
KvYG2l6QlYe7GXOMn7H0Js8fOx5Kw09Lvca3o4XkvEVoeKHjXP0+yq9UcKAfkhyxcVa/z5kLRZdT
n13SQsutQz1ok/JBR9krNHF2HDAh1/R+nD6U/H/oCnopnmzH0CE+PVcgprOD6iiTOOSg++HhZ5na
PIgY28dvnYimcV/URT58TYzUHI66NSjKpzx0e/HHnaq5vXhh4ljST/VEVP8II6Vl5KNMY1ntPsJv
qZghmg1GuY/KFpt7e5qz8bcNdCR6J7C76IJSZoWydYsuJ+V6RpYGIw1uLi6ClVvihT3qYoySi5tN
OsBIVH/+NTPb+DHO6QDqtNeF5pu474DjNpXU+D6lEyT3xojSYq9LLS4+wY4Rxun1A7UsxOpncaOC
CV2aX2yn1fUF5zBMmyTHTsyJh/etJeVPug1htNdsZfDex86oGjjY4Ej48PrAN9cZFS70WUjvFy3K
G8SdOlFbiko9vnQxTN8HMdSRe8oRfcNVzBQ5+ExPXmBRRQL7eORUN9bj5pxSS6XLzH/oTUBzXD1q
+VAhxmTb8UXk3iB8vEb7z7pDRPj6V95OL7ufEJk3fZEFX+Pnu5Ajac1GebEjPER8o/OG5lnNUG/9
x0kV4+tUZ+5HK4VhsnFR3gQuPNi0BCD4cDuAjVy+/z/35KLto1cJKiv1mLiPjeIppwqv4ZNpVcpG
jHQ7lUtssFCoCXWZs9Ub4fVD4SpdV10mYU8POiaopxgnj/3rM3k7CkwOMAEMQ9WLjvD1Bylxrlei
a6uL2uQWlKLR2VdGU290FW5SNoiNyzeglMGxuCk2yX4OvUyX1aUzveqEZmN3GtzS/Oz0vXfQNYWI
/PXPWl7t6/NHy5nyjgYmHZzyGh6VxANE3FCIS1Nki1BGV6nJyTVAih4nK7HD98SlSfUxgnk4HpAx
coaf5pBA+XvzfgGBA2mU/AmyNoji6+ntZ88QCPrVFyq71YMq9Ck8zoZba37naJvkhzvTvDRPFuEJ
GIaUDa5Hs/RyyK0pFheFLXUom6J5KN3Je+gjQ099DfzsFtT19jyAdGM0jxgWMvwaH5NmlTkB4BWX
aExtbHNS4P4eOeB3y1HGv6+v6Z2tSniyINsA/IABXW3Vzh3VZFJVcdESQ8idaUT4fqp6R6X+9YHu
TSMdYsD2S7edqPh6GlMNqz1gVQKz1ETdGTiRBdSrxDu9kwJj3WF8c38PFAElHh70l+O+FrpQ2951
k2kQl2ogkQcxrT6hlDk/2S7h5+vfdnfBANWZmBJwe65b+w6m9d1scTCG0LOLHR5fRr1vLC/yHmPp
DN9fH43K+fogAr0kqnQXtOKiwbI6AHAJ86EkYrygiYzxsbcThla9R3W3CHC1r/YG7b1vrq0Eijr8
SqGZH4rZK4+ToLY/EXTu3Dnr340dgAcfg9L+tzkL+88wlbtppE8XR7n2GENE80tDDO0OnweSBT3J
fL2uNB6GPD6JIkeBVJZe8i3WpkBIw3nndbbmt6ai+FW5WPVmXn6hrj2ex9Z03zdJ3BwIfnu8C/qg
ryWtXyXMp8uUdeKgxraLxJWD6N88xd+SSRMVvbO2O0RRjPtL1+35o/qj3ik/ijZ9Z4fl+FCrqLQN
SdjlfiKcIvadqG0uwOO1aJ8abvGxNKzmjCxIds7GUD2VVjNxU6ihj0Dn+zJ08wO/ary4+FIf6y6b
6i5+pH85Rt9SSvmfUAIcf2uiCLN9PXlZ0C5iPrs6Hlr7nQNxPfnohCBwnmp7ZrI8hLO9LxZWKOke
qCPLs/TnPg9lT5kir3K9fvAmp/rdjEMc+41aY6FVYeSZHafCpmbtx4WesyJzSWTHfJuluMD01mbv
KYkUp8RtRzj/uOaQJg/u2C/6A7Lohya+yHDOp8+2Ctv9AQ8RM/wGUixp7V2Xor1g7dROk8OD5WT1
3360QCG78RibR4TMxuoktUXUTE2yODnOcBaI3WBYqfuCo9UcQgXzgL0xtUNyRG5MzAfIsuNZgfj0
S++aGkPSinCvnxs7OsbaoI876UgUmQc5jfpeTVW32lkNCGTfQyEaqxB1aFVUmvtcPMi8jcvz6DWa
fLBkoo97MoSi/DzAgZQnWsg98oVhTmkcPQebAAF/KjUAyWVpp7xMi7r367TWIY+4StR+k3naKJ+N
MBv+SrMxrC8l11Fb7Ew6btlOq9TWO8Ze5vQn2ARE1r2ewy2dDLcVFOF4Y4+YF/TlQRuyCi2yoXN/
6GaBSgGIpS7zmxoQw86jOJYdekt4H+tSqNkuaaawwIEtTCrf9KIhP9VDVndfTLjY848kbqfko8i7
6mePR870IEQypfuyblvbdyqrLp7D1qFT7iepA+3GjhvqbOaUkgBYqJ1EjZ9mXarvcAvXYzLCNs9/
GnVc0mltmt7o/H6gxYCqedp9QmLINZ+6LMq/DmMegVSGttZ+qEHvGTloC02XDLOIZ9H6n2DFIjwX
PkUtXlkXq60dezlBoSufpIUT7GU2K0qlrXSw2kkSexiOKBxP+bswDePui+JW6l/C9CbexxZZGwcI
i7qDq4kpw+9C7Zvn0Zga+an1ZC0Xgc1cHS44ywjDx1LH7P2CbGZ+cqpUrXdzZVEMt4W7iGnhmO61
lD1Vvc8eXZJ6fe+iBWPXFBtng5K0LGzlnCEA5j5Xw2jEE9yMKKdtozp99a8JfMX7Eqeyjvditmt7
p0h1Uimvdx2yfKMzQGLGhfo0ZZY7/BtqRZW/U1IGxSREj8RxGHCo183Q5YEHbJnSIk7jNP0agfku
jmZq9r0vNIlpToiqwrd4ikTjW04Sd+9xIJ5KX52yoTujEVdmJ4VYW9mTIVgTtOnOdJ7tyajkDoFH
0/FVR5riMLFu0vfmpkmfzMwpun2uF3W1vFpZ+Te08io65LbZz6dJyLwIQkTIPD9MDV08do2lD5cp
0RFx6KxCpWyPvhMEnjJtQnihsQdzca5V/YNlsyl2SVhEGD+bGImd6LrUxSNVeAy2urmj92JDpf6K
LCAVB2g8MLuVXDW7D3j6GBR4Od/ezmu9tgjQPDCUj5WqJ80zP6RVvg89BPaLo4VjfCjZ4PaDU+fG
vEfpSep7lto1/LnJ5m9WhPZexfLGZsxtQUl857TmRFMckfWBMxCGurXDFLe19kWhoZbNph+6gzOk
k3uqp1Hme0UVdfIhtDWl5BJNu8l3AeoPJ2FCovMbklDpl7KdxYdJM+F8aSPKf34pWu66lj+sepgW
3cHHUkut4szajfnD3BQUhAevLr5GI6Esh0qwWbO6ab52aeoV+0otheVDEmh/CuR0vkeuE6oHR6IX
hDgiBonnmiYNRelI585PRgB/KMzVcXGKJxgmPjlQC+u8KmFeKXlvT48oyMU9h7uq8GmoqkT1JWjM
H6pozHYnLEigD2o7juZ+4JpUP1ZhPYX7bKym2E/yxQ/aLVHE9MciyefDONmN9Zy5ckof26yTY+l3
vWKMNFsnBfE6M067eGfL3st+p2Zntpda8bCa4tIKhY/AniuP9KCNoGpgfcx+OpVU292x7NBdHcNZ
ObZ1Yc6/tdTN/o+y81quG8nS9at01D36wJuJ6b6A24ZuU5Sh6gZBsSj4TAAJ//Tn2zV9ZkqsjtKc
ilBFSCQ3CJe51vpdl7pr5n2dpSNVTDQWs19T76c17Ec7E5g3ESV7wCqiMEOMvgUqnI1421CZq/1h
F7toU4ff8GlH4K++druBn0GkSfQ5EUtHI1MdadKXUt9byQq07+KSjwR9MLRDnxQDXar8AIWshrix
lFuXVFyF6xtU51uord0QRMQbgvVv87h+HeDKrKn08DmJZmnspGSKJTCf0GBM7eOM71U3wDVtyzoS
spy0OEfz7d8iu7ee98Wx8cjvve2+xe0TomZjWfNn4k1WdR73uZ6eR3cr7HDPJ02dYEV5IiyNVffC
wXcKlcDmrZsDxkFVGe9dj3wFTHLaT1mj9vJ5E7o3pAq8tYzwaZr2u8WepyXVfTX48WLnwXbvWF3w
ybMrMRyzzjDV0yoHqIFm52TDcfCuuc6dzHBygdLqz4/krlRNWmv+rt2wmfTPeE+TRB/IuiQ6lCHJ
K2OkqogVFxt828FO8Vjn+Efcm5UnvK+0f5QI1uhZS+LOnTbdkeNmikPuE7MW7YqUhWR1ZFOzJFky
v4PK0JJewdvpHVF36k0k19w2UzzLKAUBP+Y92alUrpAzWFfkt51ThGq17P1gd2bePJjWiHnlLPJZ
nQI1bMY52AuPpCZhwEDfePQBGba+VinjeuHGusGs99CMO+VLX5n559XnsTjz9MOs0wsmawkhYc12
Q1jcPKSrgcA1nGpZ1B8yyyrvxtYzusjN5oplI7O2hpwtY5JcnKXPEHdf8Th2PauIzVZmnK3victS
YvOalvZutgfboAhL8ymQ07nrqW6TJi967YnQLMuPbaUKrQ7xo5gp9EhnCbI9Wsyi2V7yQFVBGY6N
RiyTNteyj6qmx0oDZbvsU23ogFkHnwDVyBv7fIlXI9O0z/ae5d/yajTNJ63ohy9GZpAcEOvOtqqj
iyKFoO+ilNu5XErjedBsmF/ZxLQuDJSbrSlFeLc9BK1NRswgxPBhNGUQnHIy3URIgae6BJq+K1L8
UQu81SynCdi4uumzw9zvbFSZW50wHBiRInJF6sPa8ORjsbcMS9wIp301IHg58VqNq32U06590inA
vJBH11njaTd8Ea1uZWl32qq3ZWr1cjxLq2qytNE1ayN2onAEDgKaGAl5GVgGzNWz6aVyJHxJwXIc
nHFI6Vjts3YSJ5fnfgx3Y1hxvbHq9qKZm+tTgFH+3i2W0VtxQ7e3hW695A7/l6sbzQSRrtGmisA7
5wzu7VDTGvOJ5AGrOtpdLbxQ21h9brp9c4PQ7vAw5DWhED5wp6YsZqwzGzeyzeztZtwV6VCrb+GZ
kTn9ynPm7SWPDO6ArERq7duza3qdPFFwjDKqSF8mZyMbl7d6N73lYOx2kacZQPseuuvoDmndt6WV
LFgAF4+8C9V86KcCUKgm5MinGWt3eSuMfG0O7dXIJiR5EbOpCEvS+dEqjbr6lmE2NcWG0qpijdqu
7y8yr/tft6KycdFzy6zrWQis0b+RsGPzkCGqRtovvWSVpUgFr82hVLtesI9vc3lf68EELL0AlZ43
k6brwCwkyB4CCiorDVY9yONaFLtaQ/hj2XC3lpak9oJcUiX6hpz8OEpC8twwwLbPih2z3Iu7Waq+
j6t29PbIreBNRvxzq+6vqWnWgRIOWTM1o1+eERuQMuqaI0Bu5e32k133CxPKaunXxKwoUZ6R8Pf2
BjagucFbBbo23lklNj55vExNCatKb3OU7TAttXUIYVV0E2BkGyg/xK5jrl9hBu794+89+v95Xf8j
f5OX/5qKqX/+J39/ld02EGY1vvvrPx+6N/E0Dm9v491L95/XH/3vb/3xB/95V74OUsnv4/vv+uGH
+Px/HT9+GV9++Esi2B63x+lt2D68qakZfz8Av+n1O/+3X/zb2++f8nHr3v7xy6ucxHj9tLyU4pd/
fen02z9+QXn+h3HF9fP/9cX7l5afO790L3/+/rcXNfKjjvV3GMH4ov3yt+Xt938xzb9DwTaZB6H8
ACL65W9CDmPxj19s5+8EdlwNRxj4Q1y8cskgOVy/ZOp/t0GR4Nch82U6xrz4/53uDzfmf27U38TU
XiQOuOofv1jvzIaugAJ8QTgGzPav3KjfczL/MH5GgkF5NNfiAoXEvPE1SedRE+7pljpFw2rskbdC
mZzG5ZMfLPdVGWbbYfiKaXXcOO6pXOTtpL+4TU8xP711UMrDoGhC5Z5rVjocvPf71RK/qpEfLB8D
Mzsum4deh7Ig2leAyE61a5zrDmKr0iugJxJa7DnVC1nG0NZ2rUyWfMCYx9aNsGtbh7S2poS4WeCl
E2V52TwzMtljUZm/4eDe0g1DvPPzB1SCOGjI13Ef9LTdmIzulpcnefdEpaaiqbDnCCYEGoDF/OLL
7dWGCHukQS7utaaAqCDn5ouqRHtnKWM6VsN4qC/VBbbncUT/CFUnR6vg1/op2G/mOv+gNbt/YA/t
QjEYDYHdq5bsef7c60CxY7f6YfsaSJrM5Uxn4ZmnzaadsNKq6CNyo/zNfp1q0aXsBXaoq2VlXsRQ
ygGCyzIGQadFaFQ5XuWEC902kpCYYiRyzdeKem+OXNinApd2YF3kk+SDK2kchdHQJXuj9b3ThuEh
3yc/zjTLfgaOfmkt4MbWq+3EVroR0RlVh8Bqf6sU/afKMzOB1SDDDYv3g6mvRmRn8xAJqqIUs9dX
Bih+TL5HkPRlpc5q65t4dfs+HGxniUH+C5oFvbxrMadLgHFEHBgD44pZ9R/HZqgeJl/hu7Taa1xr
c3FbzhR9xkhjwdwt9rTm29zobVgjnUjxRi+A3qop3bO5eQZTMXjzjfZeKh7bqet/bWaEWWITVWz0
0KqsZfWSNpPfrrPEaNq8r4KZAJfxOpHpAzOpLLFSZkxFajbOEzevjITK8/NIpmPk9e56hGbyuDlK
wAdssqS3pR7NziafstrLD2vNtMvS69Ru2d5wpDfgvQs79pdFnXfGchd9zPxUFRt2CvaSf7UWx0tG
gRk3sRvGGDEhBUBsp/IFKx0v2ebrQz7hhOX1gjquafzQEnqVTPkmz5US3km1WcM1YLKl9XSTqm/z
aFo2+zarWj/MVgYohal3YdlN3D7GMKHUGPFouTdjjdELJxyGfv6eBeV817oWhOtx98ykJnUoMZS+
hMT2lEaazssyk2e3s+Oba/GgcSOTsmbS4WtazrbrF1G9yyo2A81L0fjzvho25DzPFZHK2iJlcmId
mwy3FpzJ69AY6v65KYw+DBjnRZM+qgNx08ONodYhcSsoqNhoTGbM2rhEUg51ynXQQ8FgMQF8JF3D
aTh62UynwjQZ12nlCjae5cmYS+tEbygoJzsj2mAARVtu2WE9V3ns5fMnQXxmVM7WZ69x3rbrDou9
0Ivts5DBUvlSjyYpO9LwotIrv3t2rmK0KcxVHc5Im7YHMXQavJS8TIKhte8Lj5fZFtSmOX1j1O/I
V8BMjZARkX/YpOZjqSD7Oyae1mkIqi12ppUX0ljbxJwzI4G6DdU1a8qzkIyxBm9pwyHP92Rrlzqc
el5hUfczVKItD922fFk0Jwjr2pPnnDMOa40prk+tcDSzZj610/4VGgbh9UzfYn3ei5iNvuamDnmM
TFMmQ6dw4ycgMKVZKH6Ca/yIDf/X7nElc5rXQGJG8u+oLiRLUJFYg7hgk3DTBlPs8DLopGkGWvsp
c8mXkEb2ExTzHfWKgzoMYDgmWOkVx3x/0Hrpap1QA+NiSxgsPXOoEfZi9du4cGWMJWzVk27ReT6i
9oLm4/4E3/wR77ge3sX/ESgQmj2wx3u8YzLtccCxebrMGyerqdy/l3omGd8b3k/YIz/iUxwKryDA
d5ApE+wblcmPsFG5I8Ev1Vo8DtWvk/F9+xn740+3j89H5gxOC/URKeg7dG+DLsDz7VmXoa5+1crq
2a6252bTo5Y/5RzE6/gzGsO/OSUMNE2E71cCNPTXH0+J3cnf7UGYlyx7Wr804ukP9da/Cpw/FjT/
5uNxPwH6ugoKXe7Ojx+fGUR79l4fXOYrzhG86sVPaMx/uvtA2n84gPcOfdraQJo9DvwXZd1V6r6y
H6v25a/P4Ucqwu93HU4hbxVkLrLr30eOLWCIGuM5/zJBNynmG/vaadmPuv29K17/+lD/5nLhu3PV
nntXu+r3ancuV6PL0gguvXVeBFqgn6D0f/78q2Hqtey9MtN4in+8HSYWBOBVvXYhY0rsMYXNX//+
f74bsIEgppCug50jPOofP19t+zKYZi0fW9jCReqbqJx+stz8CDde78aPh7i+Q38okLurAEzbOQQE
rUqeJPnWXURX/v99Iri3QkrFYxtk8z1eW/GK7lM+V49+MKazpp6Ccvs6LP63vz7M+0eLdQuiEBxR
WCAO0u/r9fzDyeQWddsVxbgUHRz/h3lKCVXcskhpPzHTeH9jONCVLIGXhocXERSeHw+0OZoyNp+0
CFzkItLptfKp/pmv2Ttyu+dzEJSWqLuZR/KmvGd0zvaQZzx7+UVUM/LGKdz0SxU8lsSi6vO59RC2
OFVUZZ//+iK+f6ivBBC6MtZOXhlUbe8uItPTbq1du7r00ZS9Ce1nm6p1Xdb/h2pyPS/qV+BRTu4q
Jf19A/zDXSr9Ck9wIJcLrsYrkSyzvBus2qBg8brI1LMpaTdhh2Rz6MmCJUs0Y8n2qznZUzhq8tnU
FyuUsyMjs6+cx1a082nT3bc1d8pLKTEb94LROwhorIkxO13ka9QpCg9NWr9+yUO/pBDfXWQykJ7w
4Quc7MGfwRRmW+2p22bOUULm+8lm9+dH5nrWeHHhBwvPy3u32dXZpvkdHqYXLCYDHPrlvVFf/vrO
/ewQ7+5c45QQ9pqgvDi0qZkWFlTMeJb89UH+zePBefDC+vD2iYl5t2A0Mhgs5PrVRdw6tGdz9Ncf
/3494uGA4QuNCxcFnr73xPOux/CC/AEuU3VXWN+16fu4etE2/iwN7s+nQb3i4+6C+y1cq/emharF
OR7C3XRZ5B76Hz3Mh//6RH52gHd7g+2bWmNcD4A917CF3Rj/9edjj/Xn5Y4thxKK/9BD/im4qcJc
QM+13nvwahPfeSHIsfPq8kgo7nqUa6fihgbl2awUUBwb2GFRlQHSx8yad2TxCOjN6ztmBPncz8la
zVm4z0GZdmXx6ijLvQRZMJ2Lpsqy1F3MrzowRzStJBwwVCztE3Go2S15HQNzksW810v8Q9XUbqRW
LX2cK8e/yfvKw2wIvpx5cvRmSQQX5X6WY/sR77vuwPwf2LKw8u9rv7aHHV3xcvbAwJPBmZlXVP6a
DsukR+ti1XGuDZ/2FRIGjH+VIzqmK3EjnLWWc73bTQryjcXkXIwIYbuv3Ro4h7kzQVDYYKPVXIN7
1FdtXOdDCY7hFoB2rORhjZHGF0a9ZKHgv3IgE6a4U03PlMia5YO/av0HXFJxphDK/9WtJ7VFXpcV
BOju/Se7X/s7KAfuGbueIZkw22NqujRpaRb2t5IF8Ow7YordZa4PTuN7vynGxNGqPD3Ou0VPVuY/
EXqxPLHg7Z58n9ZKy60lHfztFdiqCpWYv8KpsmMbVC0JGtONGkhrh6HESMzMiw+62T1jAIBOQ61u
WnWiiha/Wm9yhYHQ2M+1E+PpMqeyb7hSmd3dIUwV0PjmPlr9qzFqLl0IJ6iqZWPv9305i3R0+iqc
2oFfc9ggxuZdd5hKb6TZtruQqdV0lHNdJEZnLWBuYz6FvSaZj426d9djQHnqQZbiwG/8R4zTOUC1
mtVxF+NnY9SHqNeqOlVW2YfE7/VhTnjRyWhBOwxsMm4N9Oe3g7s4Yd04+5l6MSADDBqLOzcwClbd
Z9AQaFWqqc6336rJuaNPRnvf6lXY6LX8QBCMzSMz2W8e3bedFP4wvWGH+iz8Jjut/rCcNxi5t3um
SG6dg/2DtIL+ZmrF8j2f/G9zS3qFXg9uSmJ0G1lFt6ZcaO2aGrk/1otTIyx1i6MhgjrxiQt/QAxi
cE8964FZkXuC1WelhYRuW3k93W4ObiEcfixo88/k2s/phgl8JMe1SLFQar/jW4JizIEL3k7ekhTZ
6t7QCPonoJDmXAOpR3m7dSchC25wtZuhO9pOquAsnASP74d1AiuOCltZj8M8u3CD/D0yNHj44GFZ
xESlS5rdoZj0fA3yOXi12pwpgn7yMtiGSIQ1lkw1OnWc9I0I7Fwz6XWr9sDY8hpj2GAQLa0idHxs
Drwa1GQv+xd/G/1EOPqjdHeBljEfT0U+yXttnftTDQae+PnmHGvU/Sf6aeTbu0G/3hnWyXBFzjdD
STLwKo1hGpWhu01LFdr71sTC8sgOgRZ1E1ydSTdjqlIjH/RQYq6xyI5hTCfbqHLbK6a2lWfwOjee
su2cacxMX1r3E+Ofe/qNPMog8dy6VG23tUVyQm0LmebcwdCvVFSJjziFxEHrJhAzr5OKpUxmq/6N
GuxptNxRY8WU9q9mvg6xp+ZPi7vJUIjMONmFbNJC+dUDCFF2LPFzCw21qbNTe1riLlVxGhhCH8HW
ukMDx+Nu2ro9ahZLxkvj+zo6avwrtLGZH4duet1ao4yXjFBwxllM3OzBjjsQ2xjSl3W3aSsu5Nd0
PtuaquPUaEGyNLkMdTSeEc7kc9zAPi3CtVy7xGk358Mqaw0+znS35bp7GkZWMmPU9BfNddTNTsBg
0rHMHoZi7CNKaC+qio33FPeLk3T7NmmatkvNNge3Z1wIlaCWFwOIPQHQao7CFe7dPDt7WvT9b3vV
BbdBpWlnq8SUTS8DjJ4MGZwnmT1PTvDr1uhfF2y6IrfsAGmaskydmfAHsYpXc9anaDdtANXRZ7HE
EPzburXqCNovH41+md9Ar+oisibbjHR3mj/OXV/dsCz2p1Fl9b3XGd1DThgqbJyqPGxB+cHAvTLp
9gZr6017AnCcjyLPvVROTnli8qVH6jqHhv0fHIp9QjoITSCdrK2631GLhovGdZ16LfhabmJIZJW3
py3YuqPtrvlXYx29xJU19ZY5VZfF1fykRLgQkXJghLj4TffbMrfR2l2Vtz0eISQIVn0otM77uHSk
mDYyU0dlXrfBjPUugrUEVqC147MBhYmOD4E/yz37Q7iN6yumB2bia7o86ZNVPwWy8pvQabaS2Wam
n/d+1e/H5iIZqlWMpr3lVbWe/rHemV4NVW8fmGB/6LE/Ty1zm1PcDXekwMubkASCoYcJzkPVSvBc
Q7+zJ/DGnJIs8l0POKEq3rqg4hF3dz90kPgetULgDIprbsRGWl5Wz/omS5X/Zs6LFlsqUw++V8lv
WFs7VViQJh1r5trde5Vlsnw7YJ0WtABUQEaEHVl1s/o6l26ijphk9TqtdmslgzIsuEKuqh8L3924
dkuVH+oZVlTITg6jGUrioTWr/LJBu5pDEsD3VFJj3EtKhcQTVhMBDvdhHwzeoVGySvW2eGUqSczj
2pvnSrO/LIM07qTMv+mcRAxDjtH8xmhekOg8tFMYCDh9Y2bJJ9tmVt+XDXu46MD4HWwCH4U3QfvE
3OHeKEcoB3peJBDPNz9UexuE0KxgsOMsbp+1wstjtXraRWaI03jm1ePaTEOYZ313rwT7uu/XKi5s
PU/VpKvIsrIW+f5cPqOWr04kWvP0DgUf7Zi/6vhA3+ju1XcC/CQpM4kMmgYrhJG44IwzDQlg83cA
6uGlcIy35fpncYaYB2c8F2oMpmjQfOxU8iudmMYBYfiEY5PZHNehb94YckELVj4vq6W/2lXxAl1M
e5lpxdMJskui1br5cXMzP7panrH2aftwX9UaoFU2wyAAHD7OCJ6BafwlKoNCh9bbkR7mbxqafFMm
Clg+9gdBuaHm7TI1+ksuZbVAtRq+Gdb+ZjtCO3WTMYyhra1bpGMRdoOXU5m4LZDN4s7frAYKFpwF
Fo+x0GjKx4ktU5uXexertNAchEoEjWB1zRPwD6h2H5Z8u7cAxUadCHL785A/+3mQlIY/IyH38nCZ
7fXB3piwwqr8rrX726BpI3NqRWgJdPjIBNu7mWdNpG0AP0GfXBO7gWW6sm+IlHRhX0F5nCM7GHuU
wUt38DvopLhjQPkavPYIwbC+kyw/9wCEIlyvE1fbafR06GGjioEbAUiiU145xnCYhnw5zIjKYpqC
PG6rbEunwMxPBEIbES40vwqjbo5k3kMbKN3+bNXWdNC6Njj3I4KRzYCXAu5qhla5+WmzOnB09qwO
16aY07JxX60KzjU+uSV74uTeyGxxDobT41UQCOi4FkV8DRnnVF+dcnWQvdDdg+C20Lz7IWj2SIpd
+5w3G14g4FKfS6MBOBUAtD3bLUhAJariPGF8CP6yufxq63rOW6OP8EzxP2w+oIRpaSuzmzWPpD2+
illlt8sE7QNC3ItrUIKVrbHCB7zyzcohl8fSbya0IYuEgGV38TgRNQypzTnmrTt+21aR3a8maY7F
1i0RxEvjw2BT2BI947DxFqdqlY88dXYMg9h/qPy5vjSKWtZd5ae1GByefaJjlkobTmKwvnT+aCdZ
QTzSkInfNgqmxA1KHtWARQhdizGEgyqmWLb29tBgTB15MC9CvSvnBJgFN4y2Z5KPVlX0qdfrYxEC
WA2MqGR2U5g1PbthTVh5WfMQL8QWXNxmXu7mHENYFrrtOPeNdiQqYkjtfiZUegA+hBQ68fyiGWTV
z8Y7tfQN7GlJ9YUugOVnaNH0wORVH5SynNdW1FXSdnYRbzCmP9pVZ7Fr9jOUrbz5VHdemZiQFK8P
I4QKhdHvmcZojjRapvPIsPKgFK9hb9jjGX3Nb8LM3aQXoNcSIvNBXa23dbgf6WouTiJWh8RaFN2R
bZdBvO3mkSDtBtqxtBMQle6O97yJWzoFsMu+TNd++1YzIsKpotuOuczfgJqWO1Vly0fYXgw2Sqe4
32C7hzQqbegN1I+WPWtp0Yo9XGszh0AHOwSMrsih0pqYsJRl/5BlMzBdWw4w/ZQKjkDrklfMGrtD
vxeA0V1WHZvNmL+VwtrvXB1qrlnr07FvxHaBDbR9JqDIPEPE2WJbu1Kw8g3xUKY5p2Gz+5tum4Pn
xu2rT5pmzCVL3rrEhabVB5Nm6wBnABv/wPrgFJvMQZPXJXTNeniy1vWjzZ+5fpqZrhwo0oozcpT2
c6X3FHNKZM8z8F3KSikOZO4ssVCZFVmiZGS2aBvsyKkPxwK1VKfvTzReJIkNmxOOsthgH1LMHbcM
gHUvjeVFKOEmk5Wrh13IMbQMOKUlyk7Id/lr3gdPgNKw+/xWhdlSu0ecTZy72eurDy5PzcnN+vxg
K3YqStLq3nZsVM+7Y6eGhYs3ATYhIQxFWkzmdgjcoUt2EpiTGfv2qF0AqGmhybhyGve8lJOKS5cS
VN88624Yje9uBWt54WU9kDYJS7LEbGlgYYxpyx9LI19OBV6s8MiW4cbV8dWYFZasrGDmrQeLIaLn
Le6J4BsehdlYZ0MIJ9ncSUSmdI24UY04Dh13jrCT0eZJmneQ2GkHafMQwewy+NoV5ZsGtz6UneMg
96XOuA4expY3ALnMFxe2xbHfhBHqdaBuTBhJtJnBZxoraAkzNdM8FkFiqtnmtvRGnM1CRntm2Ym5
U5/D9XZOFTkOkW1OKHB8i3e+5LoIuzRiieYJgoeh49jvwqjYP2olxGwf27cwH/blrgpmZpoIdM9E
0bufyKRF85BbzqEMdmjAvVyO2eR2EQ5HwWENoLlD7oUDOGnOp3VsyeWA7BhBg/8NpkQdddj43MKN
/rYRO36a622OrD1bH2Aorge9Xt4mbwrutw62cwVWwUoo11PeCoj+A0s6FDZxIy0vOLbmsCT5RnGk
No+tDiXB01jY/nmePPt52SwvXkvT+WoGk3/a6qz9wIXLueRr/dqv2vWxaH+1Z2irbWfd84a4t+hq
IKhp+piYo+OgMoCIPEFuIwOMTrTopB1NwmzjSSpiH31ath4uAx1oOSbzWGdRPiMf0iZY2OZCu7yO
Gmi3Rzbymk1z6M7jWyYHBkLd5MZK53mw/dxP1BRMN9ky5UfsScZ4yt3qLPOlTv2yuuaMhZo0rvZj
wjzyYkTY8J+gNjgPVl23H6HmulE3dp/rYMgSW8D/7LIdjlxRVmlvCs7AaJjnO3JJMGK2T11lPEMW
tOKlzZak91DQ7F3NcEBkWzIF+vRcD4OW6BVpRCj9lwNYgZkyBWcy70lzPTDvgs8oBY53O+3wadHr
MdoyTRwsoyZ0bKRjmEkwjIzmWooWdh1WzdLGXrbz4C26c1+qkRVamhx5FpT2Zq6d0CB/t5Sjwm2Y
6nhoPJUoY9cx1WvduJ7t+oOsKJK8XolDQRT5SVs2dVByEcd2kvnR7Wc/ne2AbMNgHu84BZH0eHjc
2Vi73K44/79UlfEVXsMY+etYJY4ttjhfWj2Fvk5JUHj2oeobevMs346MqWjPywKyAVTd24AQnY8y
r+QDmu7vGDygjCD5PXJn2FnjAvuGBEVx5PcMohb7+FAwI03mRQ73ZjcJBB2BupSDqm8We/qGdNpj
Vbs6YqOEe6BR2eAB+fl9iYqFakfb7BPif5kKtOjHulPyJidELlxGeF9FxuVuVF+dPbP1ngO8/17G
3doSts0JCxriVVRveceu4n2sig5bndHrNXQeGXqz1WFsxnoc2t38yTcQA5FrP8dqGM1jrrb2hN+d
8QDkwePvV8NBr3rjEfokvJ5d6RSPWXll4stEIzkizbMpSOfRV6GNp0TEDLM7VPs0Hd2ceBNS9L72
tjkeBIOvS7+Va3JV7LBL88iucIUeKqecDzJbjUNusDftNG+pVw5GAvMjoJ1FREJN8zwPgzyasIXC
luYkajE8esxtQ54s2DR38IFUnFlLf9pX04XYMjepT+jzwSxgaGRdWcOPR4pYoTSIpw3dYp6X7jG3
QYNkO3VotBgdiLE1UkIJ91T43fDbkvXFk+YNIkZeguxAMKvOYCw79HvLEmmDle4FM4zlUGhdzB5W
Rkqxa0ytFS5qgrhsNeZtjTItEp5Bl9/lGaVaLsRNixQTvrfxXBe9HuUVPh1MaaYQY2wZMjvJwqKY
GFKbgQhdqCm3pm6uZ6+w2kNGr5N0nuxuTX9UYdDY4gD/tQ7xzJB3O6KoePTcOkIZYFwKyFnHBV52
iMXR257X7Yn1dUolkZ/p3k4bQSI1Q9sR6xwvH5sDNzJDinxtBh0VxN3uaM9WM/tkcWhUnJa7nqFj
yTP0WPMjthRIcLQcypZf6OnSqm9MxxFGNbsW5hiPhFvb4UC4m5WT+gy/okmrjcNk1xWONR58IbPp
mPwOn3Xkd9h8EooDMzgLNSDwU455/YdlG0Jl2Eu4aWj3akqm0LC7LcIYfYvoE0eGePTnsIj9L+1u
rredpX10PeZ/CikNLpyLzrYAEyrXvZbyQjF52vtXu2E4ACjsJYuO94So9uFyHeIjRvLZnU1ve1uK
sWW+pAOEWnKrohId3LFupybGbFH7gpWGe2sODB9LqPYx9bMeWqtupwi6pw9VfdHFTY0vzDdiTetQ
s1WANrTm2hqde8+k8krk5+balrbdFUZdp9rsVwcVTN5pbb3po1NczZRLfbpZS90+KCsf4XaLmQj6
fuDMyRZdsRkJLR9vn8Aye9joHk8H/qk3/5e0M1tuG8m67hMhAkjMtwQ4iNREzdYNwpIszEBiHp7+
W3D1H1WiHWY4/puOHqoFkkgkTp6z99pDaSt+n+vhKjGs+iVOUczVmVbfd1Xh5Jx4Ua0TEdldlaZQ
fJFCYFCUUjwxZ8FlZFP/rYqyCpkfoMFHJh6vQVzuQ7dcpW2W3Y5K81z3S5t/mCsvjcqeOzzUl7ZL
Z6RwhvojlW5/E2hJdSNgyx3sXAxbZ46fkjloD+gOccdkBfY72s0lbXisir5Nl3ZdCCocowvLR8Mo
xKcRqE7LSnHD1RgoSMgc+mqtWarXxeh+Jw7Qwq4xaHSegIBWao3FcZycgzbMM9gQu9omIuk3Ayd3
j76qumqUKd3oTpFeYjw1V2PphtS5pj5h64nwnMRzhofWckN5Q0BG+A2Lh3LdmVRX7TjjiQzqGSuy
GdzqHAg3RZIZ33Q3R75W23TEaBOEfhj1pecYo3kg2m24RuLVbNBqz8+E9cw3rQrxjCOg46CmlM8V
FhXf0Wr5YDCuM7TuHT+OxUSCt41uxtl3WtjzTmqacmtRaK2wova7IJoV3yRD7tVxc/WTQ+A3Mw2G
ayZs6quLR+MpscpO4Z3Vu3sLk81KUB7fVXTbtsqgPhhaHK4qnVOBxKGquY1+zcp70pvSGXxt6PIH
tZOShC+ZbZtunnNq0jnfZhVTVL+cMumsZylxRXUsljwpaVyDKL7hHPnBjtjdBDgHvGJs75gSRjsi
Zjvat9QNvWDA3peLhUJv9dVkJpbvtrXCmkprNlwjOXax+aYOcXZQC84SSRX0N7Uac+CsgPVEDT3C
IDKCFaD2N/Rk1joy82jb6VovYSxqCpCuyfQdhMF+wyq5TQb6A31j9hySOdxrBuYUJal1QNJT/12b
eSenRmi+2VagMlrI+/Emri1lLfVI7AnxpXORKYh4FRrSDV3P2ssj9nxtctXPGWuOF7kiuxNpltzH
VVQ9Qr7BK5Dm85aKosc14bbfWqb9grNt9qpo47xTkraHFlzp+WoYx2Zxz0a8meLurdUy44IG8nCb
QQDBRzTo7p7dKPNSu46e3TiVe33u2sPAu9Grkrn0k8hRrsqJcW+D4VlYc+w7DLPWnL9q3Z+UJIFD
BR27lEI/yF42W0IQiS7R1YySP7W3eVEnuD0EVCE3G6bHTnMSDh4V3VeQOPICkTs6a6fVtojhHXyR
OlGyZe38ULDBbSzonryfOWaJ5V+KuIQKHZd8X52hGPis10BvtR0Juh84tec9478XnFdPTlJ+wMaj
D91Fjk7zhxNwj399Fg9O596X5ai2OKJivKIKGuoBUuToqY1qPFWKZnwklYC/3YbCuQwALFI60Jgq
YyvnhZ+Gl01W6scpm3OGV5W9x8BFp2QbVORmOUJuVcDsV3yueVWNCaJxkVepp9hOtNVTxN3NHAwc
hVgzKDeSUMcSlI7TluSXaGsFYf8tgvF1OYEZvk4bZjCFhuI0zq3M1xkCXpdaOMt1avUhxmXGjH7q
ljlDOVd5Li0FYrnVGJ5Jh8oTYVlvYmbEm14rGBRG6uwbQUsOJ1ivQ4CKcK9GYbiLAlokXedUHGTs
1CsHjblKkbIqGXgcjTnqd7KaOL8YeXrHOQyJbmX0m9G1MOhrVNFGINw1bF57k7dLNmLez8ze2QK6
bJY+WByGb5CjdnmvB0itBVV/aGReHzqph2VNx+cWWH4/6PNmxNnu2R9BfkyUb30lJ97kEY01vUo4
Zbv1J4DEWa4SzHq0sIXKUH6p1/QizFbcke/ky6gfdLHVlr831fd9XTjrDoa6l5ZZu4nSduDkAKF1
JDESCEHGhGkahK8AzdrYjW0e7NEePcNqBfUfbfCxiT84Ygt/mBMEukuR1rh57cchHQudIYynSsZK
ajt9d7SI03U+j1QdbPCxs0oR2XptN70NWCDRcauslD68571nPAWL7YEGa/rMr669u1VOD62ukCSk
eswxLUmZWNJhYmd/zyw7vdUZIxGonlle6mrZ3dS55kva5uOTgiOq8vsRbJ0bZsJv+gbepOwbfK30
iO3UejGbEhwbNLCVa4U4zMFhHeYCw18W49VCc8a0kQNRT2fHpkpPFt6JysTmuzJh7NokJc5Yv4V3
5sP+ex0CHvLVnJQt1kerzylVUx0/75hedzoM1pTCQQqN9qCGQ0w4Q7tTgpngRky5u5wYrz1GAMOz
Clu8TBnxKqsEW/WqdO3hpoPg6+u4Uw8gndRXJTOomMwmKDdmMQqPNaf7oy66C5vzy4PN8Qn2R+4s
IZ1IChytfHZrVjJQuMmfLAPFfqAGmOwZV3cYvPYA/QWTRYwCM/NYr1V0e9MaxNKAV223fJpxOymd
s4FMoT7XBchrFVb7PpkMeU+cuPEQ5hgkgwQBkkV4Hafk9i0YG9qJVpF7qVQlHb+uP0SyKTaJ1uZ4
AeJoj8WP+5EIiiab0TTohK42W9+WU/YAPjH5YPTnvEWBkVACjP2nlDH2bNkN23zU0vtkCtydplbx
25gCWlVrzjNzYA4cIvN2PQcyfbAZhd4xRWRm2ivYHlZuqQlg8b160wna84Pa4x3Q53g68jZkFqs2
nVgR2hVzkB84FvQ1Vp3OzqkSsaybpqw2bqera4eWR7fWcDwe6AXOfh/ZTOU6Y9qYenatJ0V/MyrS
xJajf+R2oVIp0pwe9KI96HOeXEC3xFtIaYC6RjHf1Q6MxShtlW6g+TalCmb0aJhrbELqDzAl5WqY
lNDTRWlvbJzUMxT+qB+8PjatVZ+LiNPqSC+uVej5lGGQ3EcsnLs0G5IPGnJdtzHlHN8yNcRUwOOy
7TtQnmqVhbgra7zkoH2nFWyr6DpjakePfVYvsG/qz1qZuTt+7Qa+bi/yldOJ21jVmUBK66an6jma
HNwqJDZZvw2goGxmgRKEIlgF161XF2Wa1Wut3gnFPBDbxKt/mHhQolxOvqWrzXrO2lxZSVurMNkw
kLiMC8GOXZE2oXcBFAibPvk4KfrBKoX1LerHBGNE1lB6LMUbhcqGLj8TOTtU10yA3X2rtYbfM0uK
LFI+qWunypM124kEzlIlYUREXvADFktKK0UXNwwexLecY5fp1zPFOzL1wmOIgTZg0dnVnuUM05PE
0rsTIEYzToZxsM0jnZ58rSnXadyhtLLB4ihtYzKiwhVUwkYPNniS261Zt9lnrxnBS0A86DFJYuvJ
TQOaVVgZcUFIxgqZfTdAFsRUnbBdnlGPLULuryJMPAuaavLEGkwlTuWIlWqEKqlj1W1siyubsW83
xmuzA5dQTTeGXjy2YfCqIjMoZb/+87V/VcYtgmkNK8hC+UJ991U828Opn2M2t9vIm+utO+z+9s+T
TaJhLUQxyxjOOFH9R7HGsN7sgxuN7aej9/tXwN9FvgpBm6mGwxdAwfqLAHIsVMynAiLamF2lJKu2
Sr/581cQi374v3dnkd5iXNDQS/Mv3J+vPxHJ3xO48BqClhZq9JUUa+kitsOBZClcQlbe4FEy5nVo
2MNKMNa/DlQVkFHBeVlJmuxH1zszR9Y+Uvd92Jlr+sDFRdZOggY1J/mWbiTt1A4lHWUBIwC7pI45
s8b++Zhfv8YiYV5y7RYSqW4uK+E/Sl9VCUM8yEp7HVpNjT/KpoWZalQ4qBrm4U3V6IVkhiE9jm+M
bJJo+czovVaUATTCZupqw82bb/QM0NPRI1/eaMNTgBeFnGmsUp1YGrpZzt5GS2MDb6nY2TqdGXRg
M6ToshQbLRYggzmBeWZLRcU4svPnXGPE4zYXGedWv4AV6DHsfepFV/i4SCXmL01B8FAvzKWJPmJO
Y0IJ6bkXdfEYjLZJ1YRjswwjQYyvhuSH0owtCW/hNihmZGqyCNZZF7UHvOzlJrbz9Lplyd5PXVdf
2wPrppirB9BV7U2sqc2h0NE3OReaDFATjdAmA2Q0OylHxR8H+c773V11omqe7EFB7hWOrV+jlvAT
NXUuhFPvKVuppCEFDHvFyH6wepxj1DuMzK1+vrKdvLqwNXd4iRkM0BXuLXszTZpkfXBGmwwq6FWf
YE7DF/Q5ZWbm4eCAbSP0bNMU9HYqs2nugZiMm7Htk+sMccVRyjA1NyNZyhdTzcmvwBe21kcr37vu
FOIlqLX4AYOluTY6ZfSoyd6FVVkX86IrmnAC7/NAs9rVWNi4RMmYWaX8M1fQFNjxOFvwWl5wN12a
ZReKMiV3TSk7f7C1fq2XEnFg3gQ/HCuL1kN9o1XG2onxRIXRYYoFE5A4x7KpDuXtRM/vh7AKOsQj
My65Si3assGMxhNWk32BOma6DIWoNlmRFSvIKbR1FNfweIXSFHEomw+u1X3E9DuPbmLLi8aeKbY1
JbkG9J9dzGTD+Xnr5luO0dQHU9pgYQxUBTZEkx2TppzWalMxgXaqCTkK4UXGZnJohq5IFu8OLZ1E
X2sDfIGVNVrZqnMmOvvW/N4r/HcF6y9dRQOZMiubbJVNN5fUqJGMJd36qHthaMj7zJ7TbZtO5cEs
2lemGPFjWPZ0Xkg3Y+wh4Mq26ugngFavKtukH6/0qg/5AXdMVIIkMhNdXTl4Zo5S+TY1z60Xwzza
ouDERVhH0aOjy1ulJnSOA0mfB/lVPHeo8aLMRzxXPhVRo79ixk/vw6qptjMtnQup5cO+07ro2h2k
Qw4aTDFiweKZEUVmghYobesQTy1gLEbQzyUywMdCpyKZm12tDcQilElBGCJeAaY29ngEA2UQrxJ8
q6fxPWh0+abUTuAl2jLVo3noXCvoOFBumjrjN8JJKsa1HnaA7ILu7bBX7WhigtRxGG+KboaTZDrb
GgKEthKNnwhgv76V9OLZ6ZFz5gZv6hWFA36D2o0ZLxOqxrTQDfQNgxZxFfVTuA8t5UOCIN7iZP0R
oumBaoSWhI8QfKJdkZtRCXukZHXniQl/92RXn1PPYdCKbFrO4SIDzVR7l0np+j3Mp71gz+dWxxZ6
NI3DuOBoPFjjd4t6CqR9KPakz8dYjgvjSonc+qBYU7GedYNM1HLo17IZ3EvCqYlvdqtmNZjYLyfC
B2jH4wbNDUkHt52T8EzcwInljghnAeFGxfgmTB1/2onqfa6HoA6tVrsVUWSPa+RM840aFPF9aEj7
rXWs5rEmlYjZNNO6M++br/YHXpW8KBfzAHF7muEC7jh92wTpwhNzryvG+8OaMJw2PVO6fHUnLJfQ
VXKxqQEEZEXx09rynxcaKIJAm0AsXeNoHz/q2Q+adXfu7X/uIidvzTnPSiPQuYhBmFrlMxPWY89M
zvgHzl3lpAqjO5ElaT64BDZ583AdCE+gp+v+yiHHD+Y6OPwMfjGiHXWhnhQyCRygyeijmBdH3G3C
caiuk6kPt3+ul06/i+toAo+fbuBepNQ4vfNNqjVkAFfzLSPMECLNlG5TRB4blZn7XgG8eGalLTbL
f+sah5gd3cZetth0F7fuqQ1TG0Jwx6ARj2X0jIh5Hl7chu7WrWhegrhAPXjOM/X1C8LBBR6GhExb
LuaYOBm/Lu20nQFxToVgjBqtUS+1qq/GPs/zGffNaWl+ep0Tc8+AmZKTbSmujLl3buLZmdZwu4LX
v7ldv36bExdr52Qlulu+jQT+ENEnelcQQYN5+/NlTr6MCz8VicySYQcfDDni8qP+52GFVlNlso6a
+9iEKTdWnlY7Z5b3yX3hBGPz5zUMSVi1oZyIr5fAyRHAT8+Ce6a49B1pvU02Dcozu87XjW05p7Gd
ClKy2XtM0z5NUi6MSAnUqiwhO/mLvMH2p3MGzRMrEZfQMWJjZbRQcXKXT3YDPL+GzgCouguoMGII
t0G0r8ddwr8bQD393Y3hYkDNF5sxfrjF5P71V9OrLjMc2ZV34pXRbf3413+dTQDTJNUsDFbzZMtR
Br1150DN73L1gnJf/bvjJb8Unkzw+dx4jJJEQHz98KY5GvAZTOWuH9xVfMQCcObX+fVuk48Mb8DA
uwTD9Kfr6z/LtoqHrDcCzbzbTOmTGunoOYozLu/TZQtWgCMsX4TTq85+cvKYQ68KYlUM8qiawxru
V9WrKLGfcvTIf74XP72c/+6ULN0lmAyXoMHt4KR/mt5YyEI06ZzqRyKfdapJbV+bGMLMFu1e2eU3
izCLDuyhafBFzSPv1eEJx8jfHdn5FAANluQrTuy2SV7H13tGLKqZN9XY34W7QNkWyt8uieXP82iy
1hY/+GkvRVOqCMmJ2d8Jdf5uSvMF5M2ff8fTrUwHKGCZVBwYpZaE8BNbftKpqJJRrN1Nue/iJww3
f/77yw3/cpt+LmZeM46GMJdC6usPNA4j0k6eyfsMhpjSpgfmDj5WCw/CCrTJch0qTCn+fM3T72QQ
mc1G40C5Xjoqp1sOcHWzK+ChHzl4VPaaEv7/7++fbP8GPOuGSV15zLIjmHrMN3/++6e/2VLq0p75
WQIsbbSTRRW7QRMkdKFuTYLG2yjcmka3z4ggQndSrGo26oKOwJ+veeIJ/6XyOF0IKFKTaBBFDmqq
xtduJJe1a62qKfpIhwaBm2Q4gj5qr5TNIZfd8czll+/07zr5f5fHvO2wccDJPHlNTHrcIrMLGTpV
9Z7XxQtgWU9H1tHHcez3fWDRWMAYNUlrb3XJg8Ic48xH+F3txb5Oqc8WDCPlpHiI01rXWmYmR6Ho
16PSXvVZgiRBzJ9OOb9QvniWG31fMsHKkWC9Ok6A3dqIL5LviWLt6mSRQmowCR1PE/UB2en6z5/w
tx8QGDGbLHWveooc6/oQHyKq9GOWs+3NIwN+ooJbAwFPgSnGKie/ttr3xE7PFCO/XRzMgzSLe0PQ
m3NydxrZwExNsvwIPXnTTDSiC44p9HVz85FdSe9fneZSGc9srid7/D+L4r+XPXnQJkYJUS1ZFIEx
0jDZVf3bOLxO4dGMXD8eX4IAR2ZzgzAEX2N05in/GWR0uiT/e/WT0hi+R4llKs+PSsroDrvlIbPh
+EY5zhwrf+stTKAtCTurIUKHzzj8nVniD/i89wSme5z3NtVsX5JgzjjEvDBUZpKjJtHfV+9DVCvM
xdVbk9bTRusK8oO4Rj3nt86iGqBVt4XU5rFTOJup7z7LHOONWYT41fH20WfUCqwmirVOChzNiy+G
4K+1Mc8vGCgOBKDjZBgkHsHGz8toMxGWressmJCddxDjrgskbVA9e8yC8MEq1NsglR7O53HVg/9t
zMnXZLF3Km1tTNX9YLkbt0TIMBbOvBpyK11LqKy8dbFJYkv1AjOnM6WBhCzFtrbEj74yvuMdwko5
tMA/wfPSO4qRQaK1QNobhg9V3HRe0ohnrQkPtgPdUtKxdZ8sgx6i1vVbOfO4D+j8vHDQkPf0l1Np
PIzKcFkk1bpE3ef1eIZlE979+THTvhYx/1t2jA8oyKhceTN+fWexD9B4o1V2JO7oloklvC93lKhm
lP0YCqDMFfZHvDLWvNWT+QAk+jGKB09jCs5s53vRKUccE+d2yOVN+XU5oqxkuPGzfANxcbI96SXz
z9go5TGtPkxOhNwnA8mEoj1WycZleq9M39v+QYc5P53N7P76Slp+EpQ2zHIgigNV4t99/UlUxFu9
NaXUdZiSDjPSo42uiHodt+B4I+isnzXqm7fZbcstSE9502bzG7P8aD9rqrpWMt3ad9DMb+qKAAhe
+e3eoLEOIzTtPv58+/SvA6j/fVaD+hl6ClX6aYaeg+ofQaBZHmv3Iu4/4vKZ4Ior100Yb99CQ/eT
7ipUX5FKrsrqWrfVtxo0oDkXl/V4E4DxwMzh6873IkVQVnyOIwtTqXl2seVmjLJAFYT6JQkodHzT
Wzf5K5zHPx+fAegSQ4z58ZfqJU5CyQRnksfZaA/BlN6mMYz2gfnhmQ3uN7s6teWSAsRUC9jDafEK
DFGrBQq1I2BxsUwiog+EItmuVeyPsRjzm9g1xitgENMBBTRi9ng0/qo8/PlliW9awFCgwZcq9Ou6
suw4J6ehkce4epoG867IZ0QfpBTYOzd7N9TszEv+11coX5n3J50ck6mRc/IQKWpYqiaJHcewcK13
Y5gJVTSg5YV2G+3MchSPeVoXSDw1dPVkzvl/Xpu/eYy4PGcFEjcZNJ1ihBS1Q6hWFfKIkgRnMKO0
VVgWd3GbY96b1AsjLPzOtc7Uk1/r4f/9yAaUD3t5IvRTdFijEpygzMuPHEH+bGhZ2OPfVwj8sP9e
4+dD+Z+zZWwHUpn7Vh4NsXWZ3LcTjHXzCdUsBq3RJ1uq0OKLqTuX3/j1TPu/7waxTBB7RCfrtG6U
uoaLN3D4RTX3oXc0xE39I2kPZ35C7dfrcISxOFgwAaQBfdoIBNzelaKw62OjmTdNUDwqZY80N9uF
tIFwk/hQiR7gN1yQIbIph5kKesmtwfHp5vJuSM+lPS0b7te3wdfPs6y0//zeWD7JwXCcmorsxmzY
nVg5qHtJFKk3Q/rw52X76wtxuZjNfI7OAW6ok/JvhHIzx42J8SmOL9QSOXXXXsxOvkPefeYc8ptL
aQBj6EQufUkCYr9+r5h0jnBCOIVKNLm3zNI9ppp0N2EiPsNgss88j7+5q1yNKFqQQPpCwv16NYC6
nZYQN8vVKLZks1HtYp2LM5vOr089x3caebSsVQb7v+gGXMxobTQ2R2nW6ybvvgO9P5i6wy6QrpO2
ucQRcWZf/fWRXy5JROny0NO8Pt3nptrORo1LpvMgIDNoykGtlOH5z+vit1eBtcehSV26ByfrQnfh
EGM/bY66LI5Fb9zrenTmtzvNZ6XyMGnBC50WJXArzGhfbxESZgPX0dwcnfyzFqVXDRPa1Y/R4Qgo
ceaOvlEcydOEsBOdWR2/+3r/vfTJM0YgchU6znLfGrmrtBZxW49Z5c+/4W+W4NI94u0HEkbQJvn6
/QqJbQdBtXlr930F0Ee3rnA+54eZaI4zlcWvzxaVG/A1uHx0GH+5XUrSu81kJfGxM+2ZhYeSOCJy
x5+Y0fqySuczm+bJHoXgioRGR0eLA7fy120jDWlwd2U/HfsF5K8QrLGdOxVwbkb0hquGHYeKRj8z
J/zloohZmaO5Jp0tsfDgvv6eQSYyLDadfXSCptsEmsuBJ5rSQ28O9mbk992ng5KeW6UndQUQUJWZ
zdJcBTXDpPn0SahonWSjqhwF0uILtdaWJGvQAl2pYZVuQu1GsePhmQMlHB5K5b0TNmnu1X2avpCD
jflPRHPiud2QHWMJeCHPGnE7hzGVylhG+5I5+Z/X3cniFgi06MpRJi8Bfnz6k99pTGK3Ds2cvw+y
xoq2vbj/8wVOVtvJBajyv94IA4ur01vUOqFFyEuO+i2mV2bUkJ/+jmbp/HMp1Ew0Smk3cg++XopX
LXKUSiuP5Yxm/p04nnw8NwP+7df59xqnyNe+ScF9IG49YhExjGds/YhCyAU5sx3QUfllLS135t8r
ndaotjpaZIPp5VElYgp5r+tcZwnhTmPFXKDBwnIxsNyuU+zXh8YQ34krUAhSQc1iVnXiSxhONKX4
P4BjIxi10lC05s0iQM2ULN4ZehviCcTsjjnSgP0SFs5nrBXWrhzsbxGbnh/L+UeqKDbBzqHlJ1NV
mX4X2TTSyfhowVcId1cQeX8LLDldRzhdNvWSA8gWsmjAI43gJM1ehebQrmrcSDjcHjMUChOYOB+D
p9yii3132jrCpqiVXljFr6hOPgak7OtkrFoAQA1IpQbmSjwP1g/0XRzWSEryRwYC2zwFlEbqqIAE
k0THeZz2xZzvhqZVPQcDvILiHYe61QjHG2aA9yVpNw+dijT7CtN7DBOpRvuCIwKLf2wQbyYgS4iU
9A5XqwrfNnH8s18T12lAPUnFGOwsM5G3osze9Tw01ijO7W82/setDrRoW1SEeIUKGc4U4BW4d7K7
erUd/MbJxbqJ2XXUNIW2QWLGWrFa867R++agSvyCRUcFAHlFXqQQ4ldEOhs7TQvKb3YbNltzIObQ
Fpj03BKVthPp9r7QOtefs0xZ1/gefVvHAB3U/WtjhJZXmACPAwN4h6jN4XGqLIHvdho7gEwgiSaj
5q1JtmFIMl2Ab8PR03Xcd6QMVaEGLpfsyxWKKnMbVoByXLdoH8vWMvw0LwLgbMCfLrMhEpcizD8r
jdwwmiXORd/15Qpxr7WpZ0gUXYFjGquEAFDI0z/EzvgKFhkUDb7bteoE1noqYn0nDaxn6Jzrqzh1
nH0+1O3OdCdmt8w+uZWWdojC6o11YW8yMenfQoLZ1qmAmNN3oX1RIaZche2UrZN6+hDDYYD03RfT
Q2UHUIkimmYyivrrIJDB1kyChPyD2dwRD/6BYlnBsOlwP5yi8i1oAJkfZVC7JFq9Lem5ydohOfyi
sVAQDRLVZ3zZp/u4WoFMx7PQ5TYBMZog2yQOdwRtG7ug7OBDgU5A0J3pWH4GI/X0tPusB+W1mkyO
fLUdbEkBF9eNkdP1ayTpfPFkv8AlmawVSSrYUGOG1+lYz9smq8l60xttycrD/B9Hym0xlM6BCUS7
ac1kXBUCuXzXxeNhAJaCOBDoWhtV4VVjGz8UV0Vd7bSmp1VYgvoMry9Bca8jUVwejebCKxAbbzKG
wKug1cYLLc5HXpeEHZFh0180gRbcBeEcXzSyhIo/VuWNO+HcdGdoi5jkAPwVoNYVgZvbIDARffEY
rvMsJtGTTKPruI3A6mPi2DqR+W5BYsQRhsIrrZw3WHwLWt0wPCcVWCbygPNFKesD7mZeemp4NQBS
uCBvk34rxkNaINGto/ajH5VO8RTmlr3S+Y8b3ejIEAKCtukTctDRU820JxXsYUmAbUcZxEYu1k5T
FtKvOgIwY+x8UBQXc9yIGyXPFi5aTmMKCWl4afEfvbiBsRN1ZQy6q5bvoYLxE5AUuD7DVmhOdNXk
taaN6NsqVmGzkPkdhwS7Nsw8vXWKVZukI2pzC2yh4xAm0IelH7WqhdWjbQ5WEJMtVQPzGcKquw9p
kG3axejZybncRw7y5b4ALmCVc4XJe6azn1bBin8iuNVmvE5qJL8lXax76RSCKWhig49cc/7TgTNB
RGiBkiFTjiIwJYlLDgZwfXddxgjUZohVm1xJK9qshfGWB6PqVdh1PNJQX2ssh54Rpx9D0fyQ+EmY
LSQfvak867KD5zfq70WQB5vG5gcwKom736neTdJ00JQF0tO6DgSoniT+3DG4yUlTvOdUma4CG2pJ
0SoPNTl0K6WyMoR1ERq6XJ3RYgpiINqc5yavcQ06hb61YBWshorCoTeMkJkL/JyiJ1B1hWu+eeQf
5EnM4hEraVxzLmDHeIztBquKWWVPdp4/WkgRn7tOyQ8DLrH9NJfhIYRSXmHCBFPULSJOe7H144JS
3o3Qcf28wDWHuw1VoxsiXnQV3DMc933iuKx9Edo/DAdx1oxn9LKxXUhWQ6OsKIJVeuDEGSkqR7yw
7plIWzLZisEw1n2SQ2XgOdlgzLfukk4btiiOmitgWu21lEayr3P23qWgvaRSTknqiwZMlOYnm5D0
e2Iu2O6IfOktUo/RoiUb2bvTNie9exMxKGJpDx3NI4xJ+JRwEBr65PGunfei7wZ/bhpxL5PI6tHh
dh24ZzCI2xjV8WpQ3eTJCBre6oJIpHdFgs5YwYzCQ2TU/JjqEB6TccG8ih6DmMuQyy2d725C4hac
RUgT7oxGPCtTkDkkWawE9j1Qk0ZKULP9YjfmN7PrniYT9kitZ/EdrMQU6Tw1oNlTMlhk2K4gudSH
rFPCWzPG4u5iJ/XaRudIPqboyIdgJIcUmCnOl1gz9F1AZOvsT6FZ7wtpMHtBr4PfKAxvBHeNWQNI
czstCIKhxN20GU6XYmHEAG3PVpyzglXGVMmz7Q7ORlRkq4x8kT3JYeNG1DopiFjBrvvUYNQYGhBO
A+NHXjHtavDA7dW2bddEfTovgdaTZBHn5S4zmYbYOcQDB4O/z2hXvDTAufAdIy7D4jGbD/Pk4LLt
jAS7Rqj1dzkUHNa8WlxpBgr5Qck+5cwGGSXoFxvVquF3KvHNXKInzs0+3TEZmW8k2gb+Z70JLw1r
QImM4/AwLW1T2EahzxsvuG/azNiGZmNsWxWcVIYfGvNLJ5+KioZVl1eOx0fVNoT0oikqMOx5pdLW
wH579wbnM+t4qtx3p7bLlVMrmg/zy72Fy+qsDXVADTwSzBpmFE9AgCN8lfJJFEr73cLshhUoJW7B
DOYc67U6s9mLtMMwbwzqUauq4CHoQtAWXTVu00IL/NAtprUVMlRzi5ldOXBIOjGVvNvO7RQ+kBSa
3tUjUsJBlw5PJTOkKA/sCxn2wZrjpHwwFkcgvG1n3SrsQOB/mAqOerJBa+tsY0dN/KTqsZi69LeT
zrm3iga2UUANGQ3OUBKWVP3QMa1AdcwGJvq4vDPN+qEajMCqgpK2gfHGjssCI1mEFMzGFiZRk2jL
VAW1NY5UByT2VD+obY+4NnH5wkiXy/yQxFr7ULnTd6tRG0qg7mMa4W1No15f9bVQ/VTVPkZzuXMj
/TVLCtxag0MADEQF+BFTtBtHJj0MpLAJOOztsoq064iBzEop2FGdNp43sjaZEGDL3BiTNt4H4yQ9
JeKJjLLscUDg7dPV/nQIasSyPcZ7sKc3Xa4ROreN8827VKMHFS0tGF3O6Rgvpu1QkZYzgEBYqePQ
bZEcx7sxmVLGOZa2qepwXBv6nKGGD7I1ujJcS00IDMWhED5MpsYZIsnafRxn1Z1Z5cmuGi3KcLUZ
ruAit9/54actOb04qQaY7QQv/jwxVw0/wZgdyBlKMNimwQPOZozWuOO2BcdZ+HwO0FPqEA3pfFQf
RKJ1z23pgAxFkeG7snCuEG2HG3OmftKl1d7CZOJAoMJnfyUbz0g3aT0NRwk3gVy3/+PoPJabRcIo
+kRUkbqBrQBl2XIOG8r+bZMzNOHp52i2UzMeW4LuL9x77qLaDxJ1zvMsPhEuNVgk3aTC2SPaIbWC
qGHbcyvmAPZi7rw9lMRL4w2wiMOphApbOaiN0JVXbtIhMozQ5FVdeO2h8FzkxP2sJHm9Jbbygxgw
K5aOl1zzypah5zb1Pl9TuRGG9lH0Qw7ALfW2a1taX3lr0MC4JSHmSWevbCTQoZY+rd1AtDWceb8Y
rPzAqGAJVZklV6MhuAfhe+c8JakHK7Gzn9SERyNOWHxx1LtXmWIuiYgJ3rRdi88HELUzfCA9RB/J
qsM9NhR+B0tp6bYFY3AAfMB6kYo6KPi/B6mafkBfCH9JerTqfQ41yoZlyUyrhB5MyaPL3MNP2ViH
rHHePARTW93t+JunDjcnh9mmSqKPIhoq385tE/aomQX5dDsGcS9uGmJfaZhcAbhpSS5tv/CDoT5V
zyUgpCzwIrJfsaZo/KZGQQkDHoPTUmTLBeAIWUhGJtaLazTXvC0+RoCz+0ni/NuMFp4+rfA6HPuw
Xsgy7YIE53uImrDckkHDzQC4FfsdDySmzeSVKoC5EZzLH5nE8z9Hj9R1YVW/5wfMsFmG5A7Mn1r8
eBUGHGFHRZwHRv0+lPgizcq1Dk42O3uT5vMWV9/dKg51MNPRuc+jjne8urH7FFEB8KPaMuj6BdyL
G3n3jK0AdIn+I3acX61g3mjSgBxnQszeEKZqu27R6i9vicAKsMQKEEM1fjLAWtDKZMBwF2lsPS1s
ipwHvtBabY8Ri9EXu76NDts8aKO4O8sJ2b9uEYflIlThINeoDiaLyEPIeNrOniYiqyTcsKvez+4G
QowZGhEUGxFn66bMgekRQsaUyyKNES4MSbFJ9evFUCuaGhK1UcX2pqJwC1IbL0aWpEuQYGPB7KPZ
Qe2N69UUi3lYU+IzYcItl9jKJS2G1zA567qdLZr43PUCi3cpXOhy6Xifl2LcockbPym7zU9DabvI
i3e0F9RZwwE1uNqWsOPfE86XE5b4PMjmHPIoD5V5pbKF+lAnINZIYH0CKvarJhDzyaBIxe6L9Wwm
T2OxJQgv8+l/+ELM3PigglUcLBQ+jSYGn3xpFsVD44TEVaaBGZvERA8NfR/mzDxIkyQP9MX13u1a
YocW+Pm/18j5wjc0vcRmVR8GoUGY18ulTg/sNWDjiNYAge4mg/xLcjEf8m7m7JmzIix01sxNEyGa
MHBVhuXS13f9YP5Iy9KOEN3mDZmqJsowPGu8XSn+eMXbv5IKANNAflbSGfZWUTMlcWyD+q/D1Fxb
rBmrjA0dbthXT1/eHOw2FFcLXLm+ocTTCm3njKTc5eUMma2iZEWMBYYnr3GrgL/n7bP567qhx5a/
PjC/UEj70Iuwb5b3lsJTljps+7IWEH1akuiZ2lG8d1tiZBPTdZ74owgLd3g4UxfpUD99gsHCkWZj
DdapojYMcgFUDGoMp7y038a0ScNlKKxPjvzhjEmLaqolROpvHQrCxzhJT8pGeFMMPbgaPXrDHoVE
ItHIoTOBngw2nK+q6Mw9GepxgMXzm1xxFUJbwUHsWpyeaES3medEeL6a7xkW1QvzJegpRIpB1Owg
hBESD8BosR8rJ3lZs4kERojJaGvcGic0GkoGj7xNcvydSGrzGyKH98nYERlb8O3pyWge6kX0j0JV
xCyL2jnF4KfuHLtYt2Xu5uEKUpehbcOfYdzafu3Dq636PndmStWh6pjs2cwu4oiXU/zjRvklZATi
EkoI314wag/ajKVqEl4gb3qhOE0dbs0bqly6432Ky/DsVFxzFcwKfj+ZEMpgtmGse19sjwkTHquZ
7lD0X6tiBInMltqqn7amXZd3lIXqba6gNVldlGzoGmuweaLbka6b35AYdAVrI/MP0sXibVUpaoxF
lCH9DCR8fcFG3QxFRror4O7YMf/ASyCxa9bVb1oBPM12/5pGb4H5FvmRE1dcEBBVgT1MqKLi2Ooe
23KcaeCJQk8a8hI3FnaTrYsVlUSxqN82+PY2VlZ+o3VNeG27n2SGcoKt3rCOsuLpJ1b4381Kvkn0
hgEddGLqaUIFfvMIJ1bdC+OepLs2hMvMNM5WVjAON25l5p4dArCPFurVo+dyKDDWGsnpyV2YCMAU
WIEDkdIS7bVYev1BWQb5Y71VXbzcdd4xAjKeoi3d8OGCEl8x14MpEXvb6ZebK9QKAY2XoS2BCOpm
NgRaPJqwmOq+/BgGGZ0g4HX7hDjAfWT0yRUuYB9UBAPuZr4Wf8wm82QpvppYxuYGupMI6wmYUxll
667OiKgysdyH3WzgnrTginueUe/+D6jo4n5LuvqXlowOU9dmlodhspMtRhSAR5RqW6OHCtA32rRn
FQfLyU34OoqJOIzUloeJ+Ga3SZ9bEtMRyvVjWNgDHZmeZAd24+2dB2P7aDKfPa0wNrlYOsP+U4XT
fEh3eI+aIjkZEKh2eQ+JZ06zn7ifJ359pr72eov2i4YRN2jaR3BL5Byw+WRO1TYQkJ1cv4dmzvst
cNgvsaeHZW0Ne15Oa0uCho3NzWyOWjdXT2aUOe/z6n471czzonPe4JMcyHgHPzRrlXuwRVtzlrTV
c6+5fUCGEQiNiqQgI9fSD2U6w5nITmiyqabCZMT6oa0kU2ZNgeOu1JqXNR3g+DOWgEguB7La+DIM
2r6i8YjJhAjgGA2EX4n+z+il+FhWoY6CAwNO3mwCGO706YULz76Ndc0Digv9PmmYTJhOpPaLcm7o
QC5KYMWsPG2oI2VD8S8YuP9kyFvMDUM5quokBvlRjUX5x9wVVZjbcSIv4yxJZW3UtirtlBRUi6gj
lXeBJXL5OtsIzTMgGsQhRoRgEOm61TgdeQR4xu+7WSuC2JlrxhhD57vRMlOcDkpcRslQbjUB6hEq
+o4DE5HA3P5iLJz2xMjA+JinAbWEjuVpy54C+MzUVFvLsJKL2dUTrEhnRaAFybvDLvImF/udXZpO
4dZ8ijzpMcS3jAAgqAwHu0X3qRHyakbR+GOVnhEz1MXxyUKzGY6uBxqpwgOBk2no3s3ShMvSlX2g
8B2b1fsNKDf1T2Ztc0kMlfhzOf7PTjl9IOBsjkTFbKqekROTzI+0RIM8x6THMEEYfOJhaCxJIglB
8HISUwd/ZA6sJuLemZkPTvakjLpjUwAjGZ6gs42yKtlPjWFSuCMNIf+jPPaSfSsvn0jQQo6yhts1
eqfGM5oPsTZdBNi7N7eLnb6MXkKHYk0fSXMDTNt8fj53gf3kMjQA3EtOdYCjYVW7siztYWuVVrTR
s+ixSabpkpDzmYWMpdv+JUVYPW6zoRtesFWMvt6nHjyfHrh+m1j6EYKme5jhj75Fnd4HvMAsJGUf
HeKF2bHpJa8sFHS/cmOyNshH20W44/e0N9EBm4URiCwm5bgmfGYlVdzX4r7YZePEIM9T9Y21KoLW
bb5LvfrO69LwAWBiPhcOg7aTopfswiIar4ULC3F0QSwTE5LRMyVm2AIdYsqbf48GB6RqyuKWaMxO
RR+d6K3Vl5qievbaPekJoZd9Mkaro3NVjY51AZl8y2NVQ5ruOjbCdytOVvRPdrpDYUcUMtAXMkM7
5l2lAZheavJnzSHPVhh9cLrX/6Iivg0nX7u3MjvJdms83f4ABNBBXW+lPNkAvEDLw3iy5/Kwcp9s
slU8tS0AhToiZcSwWmMnDYCsAzslAEjexIixwb9vc2AszTgcHZTta6y0zZLlL3gobnO3zthmhSse
SUX6XkzjtOT588qrv9PRNhKiwWi+gFxOItnFnhaD5JuesAk9/YUOjOvFOTnqWuJNFOAVmXmapaSE
L4vofaUuu5gl6x7fWbTkr7Gn8TmTbv9pgEQLvAWQAE5nY+WmdzM7JGxdPTi6tR5dM/10rf41bnQQ
5IUH/cVQDMMcDbj4XHd8wVXqe7BGn4lyR/VlQ0y7Hxt9Otk13DAmxNOmTjVMZhpz6SplOjFWdcwQ
eOiIcqZJBQTEtsSCJGkpUOsAEKZNURFXUxgM+BkbFSw6OI8XPi3fniAcqcZUUPfHdAseCslyXxL3
sVQJ8FAGNgRbcL/Zzvjcz6xV2jRxTkW2fHCymzuHzYfPsaffi9LNggitjF8hSZa8+BihNzpqDGSA
zIA2Nm4/FobmbQ7ENbQpStX/lph1Nlbu1mHdU7bBGiDraIp/Z2dOQhKf1ipk3fHecgD5LFoAKkXz
F1abbGM1y8pSRqc6AUe8NTWbHjFtZv3H0Pr+1AzQHzISXjYxsxwgGmTkMoiaKFEbshSXenjM0gT1
twJR8uiYZUWVvDatv1TTp8U5FRRwrn3QPF+EkrN/NWW7MLMdbXDPmf1lxq5xYX9TXwRnCb+I+K7p
jU9ZLBdAp8JmgcI0I+mNBJuJwYa2jHJa9eJDj+N2j1fIOzKC/h6SceLHZowIs6q9ueT7aAmKQQ1P
raczto2gj9ctLMW0IG9ZOHHyrJp4vK/K7qt0VzO0Ww8pYsatTUlHEC1QVQU21ukWljHjm10C4ocF
WV60sSubU2nm5UVno+SgNB9mKLMq2+aKL0jDmh9WsV7eWXNh3jfM9OHJVZSN+ji8TPiBAivTZvjo
zS2hwHytbUZ8i4mZfRQiO66Olx+lfqu8O74LFqs002bcbts4T4LOG4Ztp5xuz+KGtKa2Ii9TzmAj
as/k6Kv0jceYPYgy8U4s6Cvhby5vdZ+EaxqZe1KkxN6bTUq5aJjdLSvL5VFZKL4GZ7IO0CLmcOr7
8lzPHfDJ3l3xYeGOhTHOZ2LFHmFckkfRlvNFWz335MT8FyQKf9Y96L85N9gL6CYB7X1H/Agx5z4t
MIcmANeHxOiSLtAj2Xmg9/L40gH2ZkfjmBvW6mpb9NGV08QmhSkyjtIo8r0a7HR/Q9DS5xBsaGQe
vQJJF2E+A1BGG0+I58IgC5YRsk6B4ADlfscektQJOHAaiw90+zMT3e0QMx/XsWp9mlRF7Dfi3J+N
tj/NeFxOukjNr5x8pQ1ocEYzHRgtSKD13rVV8WBQnO3ibHzICffcZbIlS8EujMuQ3WTbtqWCRBbr
CQG1fZRSNAdbw+tQuxERWV3afSZp2oQxQTC+TRlKTnxpcqNw9BOskBO3oqsnS7GSgZfSn+Dod/Bj
hz4U1crxkRgIuw1BsBgDwW7jLaQRefm67j0vlqFSdrKbiokl8/q2tqrbk3pRh46yx0fO54WFERSR
DC/q3jKi9NyYXXOChwLE0FLtAyNFl73WMlLhgSe12zi777vpyabq3GuzxVxs0GwC6277aVv/El7X
XxYbc0XlDPLQL+by1KiRgRM1he9Qx1RguKwkK++7RLqh5k0/KVyO93iqSJJfbvQGmXMSNFP8U6pF
bnM3jWidp5y1ts5/oG70vWqyH+gm4q9BWNWOyDRyfIactW5MUHSeOeoO9TAQeb3VucKiFhVX7B0J
SfKO3MLmIc6zBsVvCYamyYHucxOvfb7sGKp2AQV+e+3yZrpURpnvHdcdb5Wh5pM9Q508asve0JoK
UYOkOF5qEM4TU1SZiZeiGb0dS57u2Mj+llXW6rS+ChuGHIBVRh7AlDrytXSa75o5riFN31DXllcT
fuP9EZX4r6MhYUP9T6C5OEhXK94my84f1LJMvt7FY4gFz74nC9UOc8Vy1xRxdcy8XBwhnKW7rMxf
Mtsp6EIN/dQLc+YDGECtVDnMFHY2LJxQtckJUR37q+Vgiih+y+PlpxraD0w1iW9w6ftl3adblqj6
1tEpn2ytE0TIEpgzC0e/jyNEy56T99tarOaGcBUzSDl7LlXRJ5t8WViRy/lF1UW/07ykACzMImCS
UQn+2dBeSUc6oMW8W2oj3bILuCOv0d2uSnwqc0gCsXC5ugaPOIy15Ozxre5o0ow7D3TeA+rV3Ldn
IEmOB+c7Ggv3hxrNAKTp1GyMcghBmtsdlh6YjLWITxBAzR6FKYISL4JqPM7WpqIx3iZkbPIqWJ9u
xooPwWsLP/XWmLX6+2pP6dmrovFIR4OngXV4ykWrTWjQGA2kqO59w654XJrMeiCALL8YDeTKNcEi
tCZJGxppQwph3Rn35m1h4FW0hjb6uI2QZPfhbi4fZCxd8AzT28S0dMtDlgQMvWAVGb3Yr5HHAl5q
9l+Eq/j2IvDf02X4kZfBuHa0HyF1B5Bj8+HNEFySaRwvOYf1PtP4c2KL8U/T269ICZKbLWndr4TM
+nItH9xpHd4kv1rgZSzFDN2MThq5gkE+JB+IeKAP2+LZVKkTGHEyPbu14/BXgMwVOZMlYEvDoRmc
dduD5nEH9VpHrBOzicQhoxtTQDGeFzD6iny3U2XoJcZwMMdiuI56NOz6PK2egXJZAYEtpm/EgiA/
QHWVH7WT/BSm3u+Vu1jvMZSRF61xY+CSNSl9LEvQSJmFoJ5FLdXTToVuwqRwaamCAOVCQ2/k+NBZ
1fqolMJixCQK1P+4SVA5XizZ9l8EblVnhlI2W34neoaJxLvbToAa48qfaBNYb7IIu7iy0//lvUuX
g3nqex2i9r0w3HU/J5mztRLa0Y7lY63Zfo0Z2QS3Qo3+O9TTW6LFz6RaEQZxk+jMBcNA2DwuMjQ5
vbox/weQgHXY9uwQaYnGwBamdS+yqfvWh1a9GjrdTkaHC416GUOak5yxLRdrT+TZHQ1iDJh+dPwx
n8Cxgi8JPGc0wthDfzBHVQyQS5rPxmj96sLLUPgTBDybVuYbRhs9eBifNr2oDULNcUYOkiUGyQXk
xJgUOshPgQqzstgbVsM+X1PZvRVNyifTDkZF2WXjRsEYf0cJZW5T5by4vTQfLbsx93RbCHRk3nLC
N1wtrojOUdau22UqM8JJoqcUTuaJbWH5MgiUFdXiFmdDHhFGdXBAteyNIArHb2qHxMyajsd20ZOx
pNAfrfwTsSzDnAdQYVQAfsfbqjN6TqEP5ez9p9es3BooilghXtrqnzKyu2hdWHheyYoeugfdPDGk
ITOZUiX+AX/OXcngt4ADfVvru5dxeUHLuBWy29vymSgVArCMIBdPjXESgknkfZwc3XQPujhl26OD
dfXcvWgp7M6ENkSkZ3hlRctjE67zbpMtZGl8vPu12Mvyx3MeaLU2qU630J8ZQxor7Y9+Ghh8VmOY
dtwqMIz4tr4q56HWXyz6qOo+SXe9w2xPHJaaHJrit5z2BSOoXvPNniVVfV6YKaUHY74OjJhGFouF
GvwM1VfO3dYNf0CyKBJ+ey0AUt2N57n8GbFBmtHdGv8zyo6kJZJbPAQrSbeN6+fYftfas9FkB8Gu
WtoPTuttufbOdXQT2NRhwycPkzgg5/Kkj9u5/1mYWYgcJSO9lD69Lsyl+jicFAoDmiGQbhVz7WLa
G9nRXk5uworVLgiK3+vFQ9U8V7w6Hc31xR0Y84OkVEMRNBYB367vDm5Qq5/btyaTPxpLAi0xN69k
PoTCva+7N50DM27yY27uJuNE/MyhLIBz0jhzMoz6vywhvhAdqgEpeIFwNz1FMe6lESTt/MMJtClh
C45M4uzm2E1cPADfc3z+evVay4Nk+kAY4yaNpk1rHRPERjwxXCQBv3WebFvjqhHRan/E9bUwDkPy
c4OZ4y/yJ8EHeNFMEowuXnnbgH0wV5mcBw90TS+ILv9nG8/L/IoLasOSo7cvkbtrWGWhcNfQ4wy7
DAlNKcLB+CnYpZZcq+C101UjLOtSR3epTUwTcq384nKRS8KS7F5vtzUtLsB35F9lrXXsbpX9kihR
HZjtfpm5md9BdQydlYYqv0xEELvkvVF9Dd2MGsq+uiRalxaBwAWpsBw6MLzlOTLbUwJX0Sj2hVNt
JnK+4K6RHUCADIAh9Lmslso8cOaLRa6RzZHnvaiWk9djt1YwRo02tnqBjx2wHfZbysEs36VslCeM
ZQhZ90uc4mR8momYKi+SMJeZpl707xmkajAs7Hhd65JDTfJymGXDvZhfdO+xjXYZGsy1+WM6udO6
V319NL2XuNutxd9E5gHrq7o1bs7zva4yBGm7W5qGKWClLx9p+5ISHKj0fRTPBznpfo56o60xzXpQ
4RnZUy2wPzgsCG9sFHAesPyueuqN196ivtT2FLeH2rxFOBBXkf7ao8eivoRKzxqc+MlGVZtSfs/Q
/crsvPJtjSlyEMY4S+SLqmCGBElfMlSfXmcB1sL7IfuN6/fqyB/0f36cwHx34OMxbl/N3QgNK+O4
XdjGH25CSPaTZXLxFoOShAORZ4A+KdCKKkx77VWhQAMcu3Gjh1xc5yTf59ania59qQDfMnqNm89a
xUi0nkEH3q7C+db121ZQaGgAmo1H9ElWUJKWBuqUZ+JOdZpDchOq5WITVWjhjpijN+EhyEiiYwTO
14k2Q/rjaER4WKGWnYiO2rgCl526GhD4VMc2nHURNSvnfhuQPH7qiGxaSNpLRBBbr1VNxjafyEzH
gyiglrCEtqw8+cKeZdwz6bgDi2vj3o3dz8G8KVHnu3wZglKLvnvVBHnCiqG6yOWglW/j9E/o+6Xc
GVRNOehK76sWV7zAPghImtaaI/rY0RpWYlcRSTQRC5UbGIAfuFdTSILCLybNn51/K2fu1P7r8mdH
nOkvNqL5iMcP1GShQDmAigHV5d2aIWPfT9rFnfeYyweX9+E6EgJVvmv1B5OqoLFpa50vrX+Kbwlg
6bYsd2b22qt/TtXsFlS2CA6QuD3ZUHVaJIaVNhKjm3FkQ9Qov+z46vTQQusD2xkM/U9987a4p5JA
gf8Ny+TJ0P/xgxEyqu9GXG+hfJ62F/KxmP9YfdT9DxLbPZRsWuZyo5s/5UICobdb2nPWcnlyig9A
mB2Uila2W5Gju0hj13sprtxuWwpqH7xB9NcyJfkDoUuM7e8AUiZ+zdSDvryX6EOM4aRRZMWON+xv
2mIkGiknkoT9m6FdCslYGo4FWUE7vv0BemhNtLglk1NrFdcJgxRffLKlfvHl9KAmxIMjc8HyzvCY
OmbY0V7TiYxJ8c+Zf3ukJxkkazEDH17jW0pRyMPgL9mvxtbBJUpoQF49JXaAiHQR2o6BIsEYb6jK
Qhmtd6Td7NZZ3kcEP7PVDo0cmzpCp0KOH4thbfv4ULrv7AjopYttKd6S6FfeDQBV9HLff7mHdriX
Df/gRLO8UeVuYB+3qvgwJQcJuL8BIZys55uMRy0vFqdqXnJm3A4I+6fkniLkGtjU1Smxh5FrVj+6
hEU0OV/yB4eYR7QdALwqLwJJIjBni2tgwFk/YvHUj+fM+wXsX6hjPJ/JyNvI4XJ709hH8xIdPCpu
8y5tHiOTdbxwQrK++Gm/dREuVHmMR6b+22MIxuKEq6fzuxt7Of3K8kuD8gDywSrD0X3TxJ1p3i/G
oevpZfW9PTtbxbVhuUdDYwfRb+3sTrIXmdYH9KlI0++W7nGZvhyDJ+ajSD+1hBxzF009ETWNdhnb
gN1/CCnT19XH5JzW+gpBsmYt2CTnKSXL8Ytxj1bNe9iiZfusWwgvv3TnJO3HaHohNKeOD6vYdsmp
BHS17iAD+HZ55zGMraf7IrvaiG3T4bNIBx6Ck3BflNjN3GJpjFflRZjPcXYd1VmPCUFHIDW8Z/II
FWJcXeqVMMWjyhMKJvXRM8nPhNGzlUrwPr6vxr03hnRygRj+cR+x6YZPKLnlfmdJokt1dgndFQVo
f70IO4CoNPr28JDkQDxN+L6ZvTH0rWxxyaCNiric9VsE1qUk/imuD6PzmOnTWZmf8RjtCtNjPE1O
VndHR+NLp6PvqTaKrcWs7/AVEgnYhJTpFMzMq+kANKkT70tbktyRqLFxuIDd6hHTM/rTF1KdOe2y
4wyevej/pQinywp0eHUojd9EOZvWfMs4AEw9wwKa+cyhSwr4mV1iPP2OSxJo6YKLd7nP+hIQCINb
g2uOP9/oX+G+9c10GL3rLYOe4JjtSjLYQsUxO6ED6bWRT6YEZDz1j2MMpn61OWXioIs+ZoFuf3qJ
mksRCV9ryZ1iVrWKP9WXwZo8Tc1XlAApQdWZcR7UTC07LUj1+94T19XLz0MTbyebGysuN5GGVpoP
fSLb1jORJkpOvNF8IZM+HOsCgnr8z7bYUmW/rarYP6DaR0zDjUi0+XhU+NpYbHPmApdnxlzxIyuU
LRGxsg7To6x7UuqdYDE53INiR3rBiR1tu+rHYr0OI5WF51/thnK0d0YUQUvO6MTbQ+KMW2X8tG0H
2pgYvBuqZyy7Q8PUU8eaA8caSa/2rmXzoa7GA0KT22w//usiEpH3Bgo3jQCdZeYiS54XE15u3YVM
/s4DDuSdswoU9X+NS2Zk9zpI69XM269Vl5uCDGXb+mnLv0Q4J0E2Qwx9oyzepy6lQ0fzxuaPTfOq
CK27NhoXb/Kaei+JaYRjh6x3/Z5RhUTP1fLntQRfYbgxPkZQsCO/cbK318MtHHqhSyzkZ0xuaBdk
q75XjjqP8nlqt5ItLnUwIbIbg4UwHY/e/ZCbOLZfwnpoCZlmxZbMp7beFsb96AD+PQjHIEwhwIgR
op3wB2pEWaW7kfDHCWWfqT8M3Wm0Tx1LcZn8lJbwZ6bGg3Yw2Y42THIz48VxLkozdug9Nzq9FJAJ
oMh88xhW0AX46a0jY3Izvs4WMQ0jUaDFw+z+EHL1vZLoYJc2qNi72npGq7pJ65nBzy9nvB3dddrJ
cA5lthtzwin53Viai/XRE38jGcIM/otuWyZvkxNBF+U0wol01HiKWBIQtHFm52yJ3ypuEIg+syFJ
0brhXYHVkhV/+nzR22eBRLU6GxkPJ1bBWL+TDaKvfXeL63BPTU/vI86q/LOkDGJiNToGVumzHNkw
kWjQtNdIvuST8NVyN7QRy37KsjcD3dcCGsRhtk7TxwPQRxcHinJdPZXqVWuf3O5xWnaqeyAJ0Wf8
y9j8KAr+heba9R8mHYztnfpUP9RMM/KFCgirYVm8kgF7P6d3jXbCFEjq92PhnEr5npFMsC6D70hy
RpPpPgFATILbarCLx4FnMV0taakT6jo9+1MEOjTjPm4uGVGNaU2by+1dVT8ewQ5kcu9SY0eQn2WS
QA55Ol6CNiNOMG72Y/qqiG/A3MbC+l86fXkDfyGaA816r8zvtlO7xFoCSz+QUYCii+d4dceHUSPc
FjKrrJFrgNEeugqnoNquhNfIFguGTUxTPn3biPsWPQeyNJ4xdh0ZN0Qb3HyvhFz4Kyc1cur8GHkM
9zX3Ds+gv+bVuagXduQYHZn3ED+SLqGp+mMPvYvPw0HQ4Oa32KfuasF7GQ0NR1wblhHm/tb281j/
czsESeYcwsD+8GL8QwxjKxLLVVntkFUcnWHZDySi6DdVE4lWyOMHCOy5qaONXv8ZkXnfIUWH+00L
5u2sfiDf+5ZdoYK2svftwsvuLNPBreP3ca7fbVvbe6sKXamf65rAz2b1GYdt5FJcGWiGlpqPDPk/
BAWi9NRxsrIHMvuCaVq2aUMetunUsJ0kNDv9MLjauczjU2Jp24qN/4Z1xm+nye1Yzo/xorO8Z0c1
mf4q+kPPW5N6SOdL6wPdC7UE2Srcxt0mzTUfYM+T7aD/SuShstrPOXdlaNZAA7zCOxpcuMi8fX20
Nq1mhSvoch/gMw6/v6V8GPonaStKZATKpnfr5op3NkLXKc23xoxbwFmO6xrv0cJdC4/VkOXtqs5g
OUlYi9FfqpKNXsVifuz2cxRdzVSBXQG6Nq793biWp0pTQc4iL9JJ/2G6TD7vyeWA3sRrdEVPeJlh
+VSxeDObYaO4NIfcxOyHKseMT1ZcBOOSvRiQsWZzfenXPvT4d3S0keMS+96chTYHR0uC4LqsyHNI
hok9NBXrThPGua/LvdXzniKonBLpd64Tsq38aDV3n9fTpTNmv8Zi2RPIxiKTrODlxpjUjb3s5kfG
kW+TGo92HgUkehFoSCItiBTanltfO9XUdj1zeYJo3IU0Atu+18efMRI7z9T2KfdJootQsGUmfY1Z
EdHtzfqgCa5gyds7LOspKajec2xwgzSulq5C+X9yENQ+uw/QlvlJ0u3bfiApadiN+kxSDhFqLPVI
VT04Zh1IHIBWfnt/+N25mNE0/3pEr02Gc+yNNQDWdCdrKjZlTk+KIdLgNNtYYyanM/mZxRwUTOEZ
Tf3qi/eYAi3yhSKhmxrut6v5vt0ybARXFALb1kRyZlFCEhlMeLRNBC3AUwQ16D2mITvkUxF4XXHQ
9QqDZ7Zr5+qDRXJB1HYS89do265jF3NTHJoVSH1SYgJnmoEBRls2xQTDY7xPshikfU1OV8RtIOlL
TZme/iPpzJbkRLIg+kWYAQEBvCaZ5Fr7Kr1gpVKJNdiXgK+fQ8/LWNtYm1RdmQQ3/LofL/yZCpzk
GE+acu3AwEjUHkrdXOuEs9xf3xx8r9PAQNyC56ddjf3XtBXrBqiBptld8RSdiwXkK2m+OEi5kNCg
Xq9n3EIj1zqaX6V4ob9tT0HSA+VEJRj69ai65KPly0sXAvCb8akSHqQ+RzWRYeUvYngvJm55Pal4
SxIO5NfJkdE2L+5Q/MoXiROQInS3OmmV0AnBZDU2jHVkQrE/VljO1F6zVYqt8taxDmsGjmSmH74e
Oe+PdmweFjyTfcpDYVWhj/MB+yq5bWzgK6d8nFGvxZPQtAwYXHDcLr1U8bDL42Zf1ayzCTbQhYYh
sgm7mhcRdDOs14jzzSHt/JONwAqx8ZBP+lAM3s4uxJEqiL3tVveMmReCvty0GIoHI0xAZ/k26fVO
EhcibOmRg8wq9DCHWksWBPgL8jp0SzJZQ3sJKIqrtztbSvmusvqTw9TbjeofPRH0oon105rZt03L
3cTNcEWWbTw8z/4SotexpQfUXXFiSuJD1Vig7NkE/cDG39mBj8u2RV2prz0Xwr4uQ8uYI06G8+Y+
X/pub+PMC+byvRnzy6hzM8Qt+7CmMS1ijnquXUyKGCe4GRJey53qsyeQxn2NRYvAEZtb5l07IZb7
/KAlnineJexnGcm2Nuf0SDLrMOesflc+RYRR0kn7ONYh9LFIxN5ulD4GAtoAS0mKjLrZGWO4hyRf
NALNhEgqn+eCrSmb83mHuYsPZ+sMX+NDA6GrXGcVSsNF18jVXhJObjqT1y65odTf49IKE73d11v6
3aub6RM0tjhZ6r7CoGTTJC3/CuIl4VI4Yeqw8zd9fNO8Sk266EpJXr/vf2oG8Yaf11hnPtDmqmV3
iFfzIJD3GkvcWUj/LbmNXTIBDk06+1o566vIxQlv95FylReQnk+she8afjmTlsfROOigRhPN51NK
I3IyyCNZqT1RsgObuSdzYFRlEekTDoTD8eQp41cz4xD1Wf1Z5sqFgyiGTFkdB3vKX0OHGS4djedA
cH2bq/PAxE4LIw2IrgalSlV635F2tr1joP9s8Zqp4T+NBESPQ5e+6kntB0nggf/XokQqGxiFnWTF
+e58L3C6sNt/8d3jgCU+7OA9Hrzhs8TdKMr8YUagG3TKVrgi3pVcs649EuVnxTOEUhcPjlOfrZFE
XD0dbZk/E/9GD2U9y+b+bEr7bDnBv1ZmNM0WBHDS6qUGL7rt2IUZoMnwUOhgOI/sy1XsPNbWsCdB
z0/ZK2oycRgKDiTX+1wMhPih9+6ZPX7N2AcptpwQeTBiFdsfWNksloKPoolv60g4bR5wUqbJa1Dp
u6EcCQ9i/XcbkLPjsiWQpvqIxMxaIyMpSGNqlrNi4OXgkE3Edr0tVIwDrfcU8M41BabLLzunjNmf
8PG4HgQ9wtt2mJUjI/RgXqj0YBUQN8AYXNzcHRvWQzpoWqwwq8VcUqmlPG12zcXr76hIPsIvunrj
Mp5Ysf31tYjcLL9pVEbl2IcmkR9mMkVj3Dn381wjH/pwLOqAO42/91gqx5Junwkoptf6+2S7OqqF
uzyxVJPrhOz6+7aMuYFbN9Fk/2rh/wT+etcB+WzoYXOcnrmwuswdwAtfhNpOL25SnjYDDDPvfvEx
oW0iEJqSRIix7A7NRK874SZUZSLA1wZvbB8hF4Ey2V6Ghm2Tjcdf1i34jSh5bouUUY4iuFwCy1Bt
csDVEGmbxumGqkP29tFUsnjtyZNXuqvPTuqENkCFVrsM3Q7yCsSEVaCJD9PRKyt8lSOG87xy1GEE
AvNsLMTzc0J093UjAYoCSeaaZD4FPKBNqTqaV/1tTTTZT5ZfN35Ew+ZwVFlKonMq/e+89/+YnRnc
m27LDsKCQva+CtZYtnvr+9zr3mqMHx/gcsrjTHxrP7sjxmiJQUgANj3FHn0zu7YuaGgX5UMtcX5h
HQI4e4zTpLo5IzRAcgwGtx33c5yc9ko7zPda9OORZGFGZrySlCF1BW16afwAdJp0Z7KmmicotfHg
IeTZwCpM/71pOvvTWhL/0XYWVYSj7uyjg6YdGj49n1aF4lBMcX6ZbPfSBAAxnI489WrP1n+djCdS
LuquBQVy7FeHnBvJyxOb2OHQFh6mpR6fnpakigeSkLiHyDERUOvvlP0DPx5nbU4PjPA9+4uiS4xa
E474pBnY9eVJfOkzLvWqGDVJ1MBm9USO+hkzWnrOOxIGaCRZixrb5q9jMXZPqnex8rO11g9ZgH4M
ch+Ki01Y5ymHxOFDMEnmx7nJvG+pXEAly4js6VOSWkzU9lquE1M51Bv4r+flhdV/lCS0PHqLB+Wh
p5NooJIEVWqa1bdvrWs05nx6ZgnBg2zS16iNOcEc1SPuTPAGSE/uczp2WCvqhYp5Io9P3jrU/4p1
4I6b1RW3UMeWAeZrD9YIkWF7eS0wSxzm0XxRev7bmF1+qVzrTrklbI7UYx7MqwL4/fa+HXxyxi58
lccga7yjaw0EI7vZ+mT9HLziStbvgF7AvdMhwUOxTNeu76YoocHoagZyfBt6m1VwoFZSYR6pHnxZ
T3xXnMcKEMGhNu32r4lH8tiuejpVrE4hI8qMZyWPWe90iWBEn4Xx15NVebYKcrhjxr2CUMF/X/sK
JAXHWpG35JZbk7+vmb8LExxKoAEVi0W8ZH5rH90ZBwmzS1MYF9wqJuJ0j2DtJopDykIURg8s34nO
bn7PtXKjIFPZDV+MvaenZ7w0ZFGZx6pBnydbYfuQ4/g26YlcRuCjAZpB/UaXHuPpZHBGFwRbzF2Z
O+TncnLvmBd7B0uIOxzrbc3TzIH3J8i68rDFv8ABTC2pxAL8qewZy8rG1QgZCRN1lvqhRdUngi3H
TwW46oW/guPJZgNem2q8t+HpcIDqbRctEzJ2CAvHfsp+4E9nWJpnZKGqCIgqtOy/0lbxT2tDfWFZ
89NYovdBwNLVWaqFV24P7GFJMdr6yKF5Pi4PBmVmVMkVlzGbKTLrNoBUhlHGY7LwgubU1MW3iNdX
VWhSLHdTJh/9FA4csUyIHIFesPphrTklXc1RbjcvOXMU1UQpR6naEtBu7FZPhRY+LyTqBLiROvGZ
os4NK2G5b4YeUTWpz4zcmN90EQckQ3q5PA6eoqWrnnx8ukgMe23TkxtwhR2Zfz+LxaoJW9rTeX4D
IJBOET96d876teXxR39lIhzrvaLqi1LUMvkrguQ388l6Z+mq/iwRhpzlLSkbBO94l8LViEEaLCvb
MGKnHHAqjv/ZTWV9LBZJizBoIENEbh1nZy/2H2Jegi/z7HRXx8BYqAwqw4C8BRwo24FRrtZBu1nY
o3y2JcSmVVI72fXT2XUsVvsJTdl7ZybcR3R0bOyb8OZ4DT2iPk1I4rU5CfJEITxcNNYJjPVeiHb6
WGU27tMcvTXXNo5H1CtK9pI04rNNzga92bRD8XYWucW3cDUs9zqDdcD7xHXhVnafqvuMCI7s57gi
+evgIbYZ0lY/Zks7AWA2pDapEDeYnGW7fhorO29nNgRfDPf3ovnKDHZ2mEAp4Yjl5gK0OUbPNxDS
Zs20B5WbnXHdh23nxMce/BPqT95Gc6qIQZppa37NlmL0xnc1ZBaJFVUy2pGbYEgn3Qdg3ARblcaS
PC6OH558s4iwxfIMjYosEbvuXWdnvIzoc8UMTV3xmJjcYxRTcmJ4Xytph31pjrRYF1RUMMUxqhaB
g2I4xH3YZAuYos0XGAdwVjDbtWGfdgnmBfmUkBZJwrTBMzF2Q7xD3MpraqjiuNtPa3PXzMOPCZ13
epZMZdgQ4vyxm0V57juHRRFZJQclPb0XA3ZpEov2/E/xKgf4Jew/1Bb+RcYKDs2suF4x7RdhELP5
C5LpMnl/8O/iL1Ct3UA7sA3stZCIeaOrj6p17SdyDeMnmSOTn1mwOIwRt7Jytpj5BpBjCTSzM/uC
4eyvmG0c8KyP7WZ6zG30KY9rzcEbChWVCS9gUllklJ0+eGxLGwNjb13LQvcPBAMarJVZi14jDWI1
TfnpryVUHr/54tI6YklKioannqHEgxzihEHZcxj7eVrcQSfoWMhCj0i7vnhoVvkvHrNtrHX1N97e
v82C90m33kMgDX0XpzFpXivgkuSZ7TQcINk5CUAG2fO12CqfghxNX2u5LcsDwzyJOre+Yh3TeCgT
0NFLoB4JULo3NUJs2M3BnLL+tLX7rvDAHoj7IxvQumvc2Sm+R3+m6nlwPbbDBCTC3ARScKulzIOn
LAlYVTsUHC6JRN+n1/5FQmRJdPCrHbBrQqeQketmDwmidjtaYWJ/xgO3CDSWuE7ZDNDP+UPx5TMw
sOfWGdEGm+lRzMat6or2PY7dHMdDix4wTuJV4LhmAdJPf5Xdm6yMnbd5oGy58tQ7/QLpnZMm45vL
9YMrvEanFeTTKUZ+Who6hCr3tfSJTDkEJnl7c4ju1rb9GHIt71XO4OdIA5BRBlOncOr5VytwpX6T
wHldyQeqB7Mp39tkS4YtHtusajYs2juYiTZIkgrbcWUv4POi8BEmdmoa/pWVAtORV2hRuIOkywa6
BUHFY5In4xQ2wgC+YPINjY9WRmUrzagOFn4KiXbzQHZ6YhwN29aojhxgv114JUcIGsF1GZKtTCHA
u+DkINu6FN1w4XIUwukCmtYL+zSKGsN+NgW1tde5EhYrVscCmp/3/6i0VoeymMA0rBiuy9X7zhDi
oqrOfjVNRYZk4d7TlMa6y6GzhOPitWgHK6sOH87FoVpS9d0oU31BSNtM3AWi5MHpWJi1xWabajpr
vJdOw5FtL2wgxeg1z5adW9zsOc1WGGv5K5IGt07eYFgSenpeszqd2pMxB+4SjV3hUPHpa+tMC+LM
0x9bOA27JYank+ASf+f+Ic9d0wCYGCx8g7rW1cGSU3qkXNwE5UhN7KOVzON3yfNdHAzf+JgX+UcV
bHthx1URUG2IUd7k/kyiHOuwsueHeeqnd9cKsD7LHo9Ulm40AUCrXBH7V1a4ryYpScqoDI8gkj1E
bckqn7E7JdtgvgOhreyzprZqxx3HO0yKS3PUgmI6C3cl+lv6i3roF2S31gt6/iWXS5NgJU6XSn6X
Fv3T2pHmY3yzmcWK1nlSacUqQi0mK1LGpV1RjST/iV+weeLzoIVR7bN+8JBO2rdFzv6TQflINKWT
usZytA/MMi0SJ+B43wWRv/OcNKAwNuh+ig3JhuOEGXHyjMcRmtRfsFj6NjjOdBV2350T7cd7FB/U
yWDwTtJZnb2hzIEriDneeLzqsHT4nkHEmk8SP9LdFMj2nPmZfy47SlV9Jye2Og81apnlsN/Q1UM3
c6yoCV0NhVJsWjEJow4GCSqega9zOzQgPE2fIGzosvdG976u7PZXYfb9pe2C4qnXeXxniyn/MD26
ae3ZGMO5yJZoWgrWTdCsLh5rDObB0UkJnHTLxXHN7xVzmgH4bWfWsNNVHhjniaD5yUns8eAiioW5
J5oTygg+BdvkKPf50eJU2Je5yuTXaLZWuLjZvLeBHOxNI38r/u/owhlIaoGsHn0X40FnBtJaYMWR
NVk/6zh8yoW4vZmby28fxeYqNLltFvD1Bb598bKaWOnMUusbDm45hERRWDf36nV1M4gvEmnSMXCP
GTL/0zgdfBJmrV0fDM4/b3B5HpmeQxq4l2cyW3ao2U/tCJZZO3b4SKvqkgXLBg0ymlAX2WZRn0oO
/nVODz2Gf+A+DGRDTFSoTxor8nVg7U2TjerYLw1kBKQrFzuLcocDTz6gj7jxrh0k8n+zTbS51yPX
oSEz1ihj7P5bgGF6XAITo1raMvUD67mN2nosTecHTlm/69KBxRSjbcCsUEgoa1MVR9pLHLYPrfHS
eIW7L6QmHhOLinKu2Zb+lxyb9J35IvgkUPg7A4mPv3oW80ennPxYk6Ah2UeIGP2nrT9Wj1xYhTli
34MijcbJkv8y+ezUxSmW7vzUlrAiI5WwFGyChNeEvXSXVhg5SADTIGTJjA1Mrfx05hZERE1YAllx
yT4o6Fm4dhB+pL15pEN9Rb3ZgKlXaVRoKCmuJqZsrtjoJJfKqH7B1iv21OG+lr3xYQXUqWCinm4g
qro3PM/9PQtoQdwwQbGyivgakN4jJNgm30g2VKibZFL8Ju6+2wWCiE3h8m7ksvirrlcTwWpGV1k7
98bXqwFoIX7KtnOJDIzqlCpnta+undTDX+0ZMjvUud/fRi+xUNft7Nph2LrAAJmPapIzHqYcnM1A
cNQrqZ3t8gV9yVzsifGW3FLMOE8R8Kly/Yl4typwb6CqTGXUKc7Wg+to/z7p8xkh2hLX1iHmuKh4
Oa044F8cNqQY7fsyouKInhZiBjerWFli5rLe24FhUXEQADots/RQro2xXz1v9tCTTEzu3dKInedL
YEyF6WKvXfyPIUN5L2yRFPtKrO9iFSyMQEUJ5NE4wee5YD9q4qY4DZb1VaREwpZmYdPQt8vKojNv
us+Vwnrs83aNVUDplDbQZoTU5Fni0be6CZHddu5T+oGfYhPkkp6wxOiR3RsMr/Wg0r475nOy/Q3B
mzeUwx/bQl/re2IANh6zPQsCFQ6jExzUWpR/6c/tbkWT03hfxeUsw16w9+s8aT2sTuMT4O7cqBly
/1ByXbuoJh3Y9LGA6mXFaJBa7j0lOcFTa7rjPpADoHsDfW7GnLdkcE/1Wq5vgHbr01rP1qMlDBkG
fj48kseuosZeYRb1FgWHXD7DRjrxn3Ji3ECXZFhYhXkk74pZo+eIz/IMyFaFPy4GXngs/doCb46S
Tk4cfxZtc/T0uExs/fw1533zkFfK/QYbAK/NRbpXcB1XfmQ2e6tujWPae2komRf2ZPWnvdSWulub
BaOCKPg6gTCknnoCKFNAqo+qxcoIrCfxfvBk8iZytm+8NAzxbnaGIqw+GDcqWKG38mo4ItHVR92b
Ksp0ZT3yFGzbJlRMlaKAwjqjgmBSAbSg8ffYxv7OIGp2RL4tD5aZpR/aW8yLMsfuVY18Q3BYKOyU
ktpsw2AnWjqmgVszbWCeAjj2gZoAlmUBVlTdbyvN2r/zovQL2vt4IklSXNtENffVpL9NKZN7JgjF
9woHc9C1LamotToFspkf16aSV9K/MPJYOe7l4AKWEUlFXJBE3ORzrDcd+416aul0TtjFBRkaVzbQ
7lzWPWmcFuYvFr51xn/s/UpBD9NuXJHmAeQQJT0Pm4VEv7c6k5mySLYvMAfZsqBdDIRq1s8iGZ23
PmVI47oMgG0aJIBHP4hK11EnE6Fql2fLB3Mn+jd3YEgc0kSnoBZl7zl286Z1wZuJWYXlD9wXQvP6
6MBJ/JdiG9uV9RyfTEVY1FV47iaoHoj+XGisDFK+I4sZsTvIIjZh4jjO8FiBIdUP27m18whZ7ipe
t4eKhgSyxjV4qrH7vZg4cTM3vo8l0fV4qfJ9B1wKp0r6L2NW3UlLfy4TZuKui8Upncs3RqUh9E3j
pRQMazs1O+3HKEssPtZs3cai+3Eo14CLQKT+zrPJxPqLoe5tQepzoPXywQNO/9k2Jaq0IzDFNRar
rTT7UavPQph2uPeGN8jepvnibC6OcU5ih2sz29ZDZzqw8jxPXUD0YRpJ18Te3mu8sFztm3+4tqIe
CQNnih6EfTD4foSpZGprHUse/ZrL7yys6T3Jq/je78fuVmfVdOBGhItvVtkLiwzS4h1u4AxOcbpb
SUHt1i77E6isvk51V16xYfCjA07iup9gi67HwbqVRYOq4g9wo0QCsZCRwClfBFaM07hW1hObH/zc
fYX7bCKYgENn+xwSK2f6WAe3R15txW93Nqt7vnPgFdL0B14GRrVM1A9eLLBCZDUNdVk2iH0vkErR
N2DqDQRp3Mawd75TMZWDj459JQ6azPVxaqmNStqOvapXI6bbVctmaGsIG3sBitG2r6uJo0akeI3x
a2L9GmoiFtiRdhp01tFeh+dyZMS0LfWiR+exHJPmYNbJfITraX55m4EcxFewPT3MjY7bYch1zTs5
GX+scu6irHd0C9e16Q55bk0XUCMz8Pv8i0x1HCpl4ty1fWK7SWtGQdAu13R1BG91SEXw5aaoHW2T
6xY0XG9Mv2DaqCjBTgHgrNC3uqq5VAwBBiaD+X+fOg3DvIlzIpC2OmZr7x2SpeyGCBsay+g10KGQ
BrdGG7+W32lWl3q4BkRil5u/VGC8YidIt6O/eEzR+P8k7vqGNkXcq2dyujZ1bdONVw6Qy1mXYuYv
R92f7GHofqx+SJ8y6fuPcYpzuKND6YEitA1IFXeck2WRo4rnS11jU8ejS9qIFE26GckHvB1/2RK7
93Gl0wfLJwFYoR8DLgHAZTflj5myUUWsJsLHHpuVeEKqUq3Oe0uf2ymFUnIkCUuQXyYmjJHADOcG
+qlMVuewMJkfDZv0T28h1eKVlXtHJF8zl/STMzXzUwocaZ935CCMsc3CmVM5LHQgr1NFEZSnq4+E
7tUoCcj1Fks9kwxK/cNgLeK1q+kxH2aGK8sYyshe5s16yceqnPpXnviYgH2D7/PEIyWs/i83WZao
q02GJl/Jk0IlebGnIeDZNrcQAr57ng8oRXM/kdlg7HEdxOIyhm+qyXvQKhCU2Z2Lho6zLTCJIidx
8+QaucQloUDMpU7xKgjFT4d+zZZPUh19GPSknLMqmHax3LDl1sLk1/k4KkTDyDOXBZPkMOeXQGho
x9X4MntVcRJA4UNvNtgDw4w62d7k32aHRMDOqVs2cW3d8xXKE1uz3u5MuVxVZsOMnXT+GjfqL8cx
OPNKbkuhOn8el1i/uGqsOaNywpu+hz9cpvbnAnzt5uilYMzH6RMwu0+I5Nlb1eYA+VecHLGn0yg1
kfIdGZs4PFZRH3EiMOf7wU/iqa+BC+dBDVZ2XGlIuDa6pbVw9pj6mg6ybAoBjxdhhjUAtdF8SyBR
7LwFg68JORvNdE32QkvL3+VsGPZJu2YIyoYYUFJbZYWm4Fc2rJ79QqzTehYqx/Yh+HPy7DeqQcDF
Wk37co6ZDwAM4WWt49NKoADHL/453SDgGTHbjnxioWvGHN9lZpzU2KW/S0OyM0AsO9mG7i5B6dV7
3Ba4qCuwjpdSWQMvWWPQfDQMuNQSFDd6O/GnTL0b8Uui+NANfiigxQbeJsG1FB3Xbp4gEOLNyi08
M5Bvg7JjCIiBgycxMVUk7Gm5llMLSz+rk6PFNSxalgn1UicbBATGBMvkvAXOnfQHR/T1Mfdz92UW
snxZsgSagtfkG6RC7NyemGUys+cZmVc82+ujtLN/TVTjPSzwZKNRWOSNY4e3mHCi2TnH9s+MXL03
p1FC3pOJ9ZLotH+3/AI/JnEeRPN+QEHq+a/qDQwQ5jB2l84x8lfHZ2K2ByHRSsbx0FWYywyRlz+x
kRdP9ZAA7+Rt/uVnxFWLiYsiuHAdIpET0nJ6G57uAtzax+RXTVIc8T8wJndwJMH6aDZ/uX6CHW1d
DOkOX3HruhteTHePkwUMxPCLPrTK5i9Cg/iZRovDnd3bQdo5N2gfbsNqFJg3SA6Qg3HkLm65Kltj
qr5kWYjDOOvhsxq5YkAgYeKe/W9L8P4Y01hEDBT4W3y3Q6Dv9fiUtl52rUdEUwujmhbTFmgRc8oZ
ZBW/fNb5XN9xKgxLazy2qa8eSl+2TzZSFoIqgrCwHPI9csWDqReJNb7IaF8AnU8IhKc88gVXQRZv
I80Vs7dPTXu9D1wGC7KCSD7sUjA0HbSo+kObN9l+tBH7cv2Dt7w6+cbgRUSJlyMQwu40tZQJmHiz
vkp7nlds105/qjkx9s7ac7o6urgtJJIxwlp07+aA6eOWmq2yRMoUeDvuuDuDrZ/J38Ck4iysrR8G
IUY2t9xeyl136Q3Gi5U2uQPISAoze/oYn2Mf5y2YtfTRImQOlJ89znkUuX8cvVkRXpftMW7XAfqG
t3x11EJEROQ5L2AC8jIgyMqeYHgv0wV4lqMke4AtWcKwcLLYMb3qAeO4OZvrHaUd9IFSgHoE+woH
2ORlPFu2cW/7zhRxEbNPczekf5p47U+uNapwrfWfyaVnb6hV9q+CuYfbUfeRlc9NNNM3G7noXRCs
EhFZK1Zd5TDuKpoAIocyDjypONLS2uqdY7kgNOaZfdQguXeLIJs9JS7EhTweDqvoPdyltGXUwyQ/
u2ZGrdsO24VE33kSRnzxNRL4LtPd78Jw/N/O0rFHrGVTn4H+dntpu3wegAOS5Jca8R3imasObCHi
k5eTuInpRzlUFCgDh/CMU5Em+SFLRoPDNakOYsGU3Nr+v8ExQEBt8C+0Hng9aQHExAKgM6wtsiGw
Df4RoYE9Z288J2btXLe632e7VekBBHuxI3aCS2F0rXNcYEibpe0/sdPh5efLX8wZ9o0iAOMqwQoy
skCVCgU05T0x4R/Wcpt5SnpemJketKW+prajKEb4j0WQn0sX73YJNU0G143fQyw6Lz+9ygDDWPMm
rSZyN2mwWlejaJoPd4QzI4mbHUa+Tg+CgeiSQwAIO4kfpczz5M5jF3Wb+erzkhpmXA9kAapi3aup
BhuYun9YD4lHIuffWP1Q5+gzPk6zHPZtIuQx4DJ4oX7Cuvr20ke8f5tjuXL45V0VkPZUM5ZlJ4uy
og9+sYfTO26V5q5VmH4DSWNFteR9mHUIKHwBQ3hlqCcKJ2UDLmTHBib/g/4KBIkIwB0DYxFyNydz
Rr11qOsax6Uxoev7lbPNdd4rWAByEYCCgM1BPyTSkm6R9CU9pnKmvDGv6jCXxjcv+cwBKMbBNOer
E+Wxl9zwuOICXFFKOY2x1Vq1E9mm+kD+Sg4tsmK4TLbB+GlkV3S89LAYHuOTasx/axq8dQRe3mRp
8EjFlRs8eaM270gWdxEzDxMWQTdi9IIaXrDFUCxw89E25u+7FUtNqrR7SmyMJQkYhQ6wBxtdVoHA
Ez6sBHI0d5Tpapt8O9Z6bdjiriyVU7KClZk8gyE5rdTkkddqWddRCspEtpRIYaQXbaMqj4UiV81o
QEKgN8xDX8IDTj1zDmuzMs/IvSApyqy5mh7nUBhsRTtiXrwHw8QPNKAPgf4ivlPU3rEXZfukGlrV
LbZ3N3jba5hZiAWBzOpTwA7jhMkWqoHFOBMpG0yAzqr3vmJJzoGbngUIRQ97/8II3QC13Gl/8PYz
3TQHUbXZh1MtNIAgHeLWRM2/+IYrPjA3uVG/TRXTNDXHwUaCRhdzrish8lMOgCtSGgdtlk3ANmZs
w9pR9XuRedWz4ZK25QK94NZCAi/K5jVYtB1xSgB/Y/VyGgrTeypTo47wcHjv2DmheJQ++yhsCSw8
a4vQKhsaXY7Q5OtxjMwCjMdOsy3d+9tuSK6BWOG4FhiXK6vF39EHKM/+wLsBG+nWW2gab06hIFWU
afdmKA0Si03hPaRofsVDo55At0PkcCBI9mvT72N3biCBm4jwRVfe4rJZX2sGsBu9048zpIp9Xo0/
HCpcmINkZB4ECR/TaAJNhCnXxeOzkwyKNGWgNQNdQ6GgMWMop3MDGvAWKzScrkWh5JfJJTxul/up
bja23JiCOMb0FZdTY+49t/gH6rO+ZY0/Mv0U3bHvceyC4rCedDJ/kST53YO0OFPjtLwPCOV7lrFT
tCT8YVk1BAwCqbxjnVYf+3jifkI0GooC9TgJpUf/ubCIRMNfCxAuQkAywa4o2CiqRtah6GULXZg3
T0dr+zet2erW+hmLw4kx1jTX9I6LXcsVBaPbc+MX6uhPgbOPFzSizX9DupeijKVU5QP+vjmcOdIY
lLH5TLWvoXIiaPZVhge8jr2bthsSssVtbZ96E84J1H7zl9uM7p/M3phZHmEgCWglzCGd3lnx7IVy
LJaoWmMZ+WbQfeRzj6jgcUemjNlEokn1DYu59c2DT8o0Lz06ZwpqN7gS3EFr5B1qJz3ZHBbQZRWo
G4ZRxUBVM3TQ3fLdbVbhuoWYU+HqO9LL7V3Z7hUHW4v+O07H9K9Rg53MiziLrDabqF7c6JbFhAUa
txswa4GmNTXje4af68NkVsN4S7rUm5CtdkFMAVHejOkb2+CYabwsnmeaRJ4COPRY65cBStUcR7Xb
yn/SwWbD/+TvM8iEk4sb4tyOiJZhgWKD9b0s8b9mZdfe2qJq0U1adeaQWt9s0RgXm8X9sWxHThZm
FGtkYMIHwxUx9wjaxeYXbJoPTAFPI/x26P2ITGXw1sxvtYe4Z6HkPLTa868JBvNwHDDP4WwF+SIw
BRZJUVOE7G1hcWr9noO1Ns+2GmlLQKs9CrvIXu0t/WV6VnpDLyt+lGABbeIXuzdrfKXsa/UhGHR5
5XZRP65aOZFBt1kEi4UGAlm8Z4Zo67A/5TU1LlDhAmRaH3WdDpS9m4BMPin/IPA2/o+0M2luW8nS
9l/5otcfIjAlkFj0RpwkSqREyZJsbxCyLWOeZ/z6fuCOqKYgBhm+t6JqU7eKR4mcTp7zDuaNn+yg
qqJB0rh0RfJah84RUoeQiPtMaij1S9BOihoSJdOySwCRAOukCwBqrzeCcaHbZbbi/AhWNX4QhAjE
uuOluhzA/LAUjBJYfeaOP90sNpn8CcyRBsXWq7wQVKuCMLvKf4cksnkQ42isBkSYlo5ZOxtpMFNW
ifiA6iLjhaTPC+Vl9a0qkDq2wuzR7cdyrZia8QcqBy8bM/ErrXewNIr6b7KT+Q5Kk/+T+6zfAQPp
aXFrGkRRAXuqwRgAOacmeaAmPLy2GUcB3dfsuovt56Loy6vS5kdazf1pjJpe4G/Dgw6haYAD5vA6
8PC+EkYfHBRaMpvR0FEsiGsWClvsNmz4DOjA468C56ThBWIiWTgZqlCFym89oPNXgUVS5dT+qkGK
OIUm2+mTB0yNuq/j+N2ith/ayC+eMxPlHUR4fe/W6SNzC24vX1rDQMdTNYZdESaS27qWey2lTIZb
X7zxGocF09oOQBra7bQBcdYYnPKuoOj8QD8jQP01/QFFxVshEu09WH6hXfctWnEhjUMQRHqylZ4H
1TbRs01roCTnNqV33xfWT6To062WtfB4jU6iq++OVwPvtD1mUlwrQMc5KXiea33mPloWaEjPztFE
TZFujOhgPqUAp1Y6j5yH3oZKEGgUG4wOvaE6zOW+bCsuTceckjIoHmGvRhQNmbVBhasURTgnsNiV
FX6QwXUgAVHxVtMnbef0umEnombLMdXVDo6kAaQTZDKqRzFId81ZguCLh9MSsEUF1g2amLxSA+5P
mf/wpnQ5LYr2Xept8zOxGm8dY+6FkBzCK6AE2g21y/RJbQcP7xezpreFtGwYAsuxDXWgWo3MoAuw
5La2oVdjF4qNhI6OgDkwSL2sbysbWoBwzOEFyyud2qJrboHgQAO3tG8S6YgwtHkGG3otkGrDRRzN
TGcjQEjsUesK4F+B38DJrlti2dUAtsippMXAhhWI05oLl0zGOT4Kqdsj8YRgT+3EKiaImrnNAd+v
LaN1bopkzDeKBnCmGZXymo1HCl1RZ69DO1h6eiJvY7CvS3I5TqO6+ZoDILyuAMs8FnKsWFs4IyKY
EK4pRXc3KHqyXe2KJH1Q5bOrqY92LLplmA3m3WiLr3orkI6PuVTrlP4E2Er52MCdu4tqrrqsZn0U
AiB2rDT+NY2VEH0GjDEGB/PrssjRdksKNgkFUzItxUChlpbTDm8rf9lFBkQbxLV5yEC+roZq4Kiv
slvNgRRgNFBDkc1sUHpI02vks1RA3k1IR1QUb2Sp5DbgTpF+ieKGI9BU6xvktFi4SAEpwJR4sCY/
TLOkndom7Tp3ynzPujJusGMbr3m2NPe6j4wuqr3pLxIfyLB2nX/D+giScKs09pXGcxRcog6rpAT6
QRGPJ7ltaJyVwIv6qIR6FMGRUYCaPxpsLo5AzVxaIwSV1ixhVAVu9VqWZXVQKxwcvUJGG2/osSb3
TbEEi/tG05+OIKqadxlXzsqqPRTW8wqhBcjYC2A89nUcohlgNA6H/aB/b3q7uKvo2sMnovtTaYCU
Y8DbVy3WRMtO695wR1M3EOvlWiZm844tkbXVnJDGkaP+tFsjWZcIqz46nfPm2xIgW0m5gN7ZL6C8
2orGDa/SIMYAW0HOTeYdMBCzwTCrtSj0qdlGmIhGaVC+qaQKd20PkP9MfLqWpqdAkXfw3sp6PWPH
50Zy3SiG96CLOnk0eSSCD697avZUp7csqp9FTYsiTzJeC9LnInJbddXpKrjRSlOvbFtJlz18XUxJ
UrQIyd4W/Qj/EhRgtmo8br7apdmEF58PEy7oN73i6/B9qL5QuhlqjLEQPHSEXW9D/C2WTAXvbl8d
VjJOf+uYJS6Rc4p/1AM1bmE3yluBnReVBaOGbGg+FuSVe3pryE2pbv+dZO8byDKLCivsF3xN+2XZ
UCXqWmAKYZj9YnBs6ayH0TGZi2QhjSiZ+9W2j03zqiqL8uBz7Fz7OYKYYPxoTtBS1VPY6qBvMFGh
h6HDfItEuBfYPi+1BK6sGfBcsnuMUq50d3BvdJxMSK3sAQAxd5o6ojLTYPEBNgokU2WX49ZxWuSM
fRm91i4wSanTb6girgahdnxDyl6LOlMUCm1liSp+WQHJ6b7hLEkdOYptdERUNPshjPR9dk2HRllE
EUzHVjOGFahpCXMEzoTaYS80ppAkHTydlnVbGxs9qiCilwNOCLQZb6GZ3IdRJJ9BAIWLIi3sDbAW
VJwQ8ICr1fhYPg5T/4YuWpA1JAGA62HJqAjU2Ep1J2qroPMAyoZegcn7ohlybyVb+7fnNK1Hm7Tv
p1e+gnYVFCloM2KZdYNJzdcFnYz8LUJzoTU0WwtwukcWKJq6RNTZ47xbWJKkkh6p9grm6LW4wy6S
cpSBe0+FDjjYBUe09FsFwovKVOgLnCr61jWgs3RLQdgc1ULAap7YVrlHIQXUxi+r65vfnoVUoYmm
rxLn75J67AYADpbXgxymvy75XWmJuWwNOvq+zj5HGQL5wEmtVOUoXgQSte7ER+hH/VIgl3mVlbQp
ZWx2y8JS0fWCa3tL5YiifUf+dlVx8UJ0s6PrEo8nhExRNQskRJXG0RECjqzyjk7W+GJhh/DE/xa/
gtpXVkkTKCuz8Qe4e6CQwCGqv5QG/CV1uOJXZBkBL4UIG4G+4NMYk+CB2ULdtwzJjW/SEoRAH71W
+NOGXPDeBBeuYLDc8DJtIRiE1U3UUOZBQ16udJp4KIYYNvIgodjqWhTgCdqvjQIick6/FKH6tlX0
F5raECNNncKkZVtb0yXH5OKA1USiuMqTodwhGy5W5ZgUyEMY+Xe7DCC1cfolvYEukOBH3LIqsPqc
1D8oUgNEAx5vlg3CNZYAzekJZSO1NtiAp6GRANGdho/RfqtMs/miI9KFpirVpUNhADPLDHpXY+4i
tWywFstgADMQlC+S1vjadu8dmAxke5MriToCdC0UMDWCx+gdBUKUh+GGgf2ceqdpY373yBq+Fikt
srGN1bvOT8UDyPOp9OuJRzXPoaj1jgO/HmAraMiSmrygy0snHOIViG9baNqt1cGXRJ3829hMeEkd
NVo1gEvOY7JZ1XXwzeSCvIpbihWU1s0Ni5+CnNmZyNCAWgvQ/96gZgdkQkWQbVJlVRSykVB1aL5q
kI7I6pydwIUEgExfvvAc1jYtxHCo0NJ1t4WmsW9CXOdcLeyvda4y8LBKv7epbqvXfQESGa+xyM4P
WQ+H1wVYxclEjUzXS3kl4xjph1wybYkesK0EyvciTV4BlL/YtcXh0ybYGQdYCVsOiAGkeoE/8QKu
0JC1ouWYDOiJYUR85RTQYgefc13pESmr+UMXYaGIxxGUFMi8oHzFHUbfyDzuniJfWNwvLLtKp6tK
A22ksYyOjAx081bXgbNzi2tAV4yG/iqVLHNSRAiqNNuMtSF/ZmGNxaakPeC5wKfO26Sf9GE3pDRh
m5o2//qv/5f/fHsMSHj/+7+0/w8ADtvkALVipNEQKbRe//bnhaEbji4Mmj9CV7WPP9+wYXl1D9kB
DvQXb4TEoQ3fz4f47IxOCOGQtRu6JUx15r5Onc1uwqLNDtp4N8gXCHJWBEEZ3uNfxuETqdIxTalT
pgaw9XEouRrrtKEyBTmvt2hYYhVO5ykabv9dFP1jFLMQYzRxuA6dI5/YmdmT5VPbBUyn3JHUG+vz
4U5NPxOPXLEuHcM0jY/hIpVXvxHYxYGLh8t8cC/4yV/6/emfHy0v5AISrVCd4lB8p0GDp8+/+/PF
x5/PKVNCxubPN4eVHW8yd3n+97Vp/BkKm1l68+u//0vqqmC6j77PtPiO/n4oxTY0M7dAYvdBvjja
wWuRMQNICG91gZIZ2hgV4N3XUXk8H/nSh5vtyxqoJTeJWRwUgRDsMm8ujOzS78uPA8vzpPMtVTAx
AC5hl/v/cuJnu3JA0URRR2YmHSGAP0KG+VffR6gf/37bISHKan7fo8msmRB2N+cDTEvn88zb+HSh
nqFR3vwYoKLjnDeWUhykfCrAHqL5Vf08H2KawzMhtNkYqLTjQZV55aE1+xXQi6umIaWSrwqox5S3
zPloFwakzc4vCT4JJD5bEYoMmPiuuinNC4vqUgj94zfLjNgxhmm3g6NI4YaDvBsvhDi9bv8zLX82
7NGGRDXL00ALFgegk1l7RVPi/Fe69PvTPz/6fRfp8hR8U3HoSGyhrT+d//lLX2j650c/ryk8nqKR
KUfVCM4iztxd/S9HMDuycCuMrSCWxaEkq+R0ujAB0//906KVprAdEjwpzNnP51z2dDmr8tAnOAGQ
mYfhouXt4g6H85/q5EwcBZqdgLJSEoB8ZXlw6Nbhco+Q0/kAJ+dC4k8OeN/ksTG7+xKbHq1WhciI
TyLHkISt4j6xd/8uyGw9SRf2mYV5+MEK0OQdBTRmmx5guj0f5uRR4phSglvXDUvMNneTjC32iwan
1QbcIrDzB2NAR/PhfJSTc+9IImgIgajabEpEWykS4yKuWyT83FsD78ul9fV8jFPTbui6YZsOL27h
zGJgmFbXrtGWBwWJP7nOITz+uwCzm8+i1VqOFgGcatEU34OivBDg1FcyVc1UdUPXGMJ8BCgH8wXH
/JC8VbgI9htqxnl2d34UpxavqUkhdQ2ijZx/JjeuXcRo6/xgNXdK/LUv97V2IRWdPsR8p5u6MKFe
G1KzjNlZJZ1Yem0SAb7ocY5wijtFlXuBonXkeVs4HCMmW3164eOdmv7joLPjhRp1W1DSAztp/7zS
nR/nv9rJqTka0mxqBpprXdLG+YHyuuXduAF1umXd3P+DKCZpg6niJGTas4Ml9WRIZuoVB+pWwb30
f5rR11G/cJOc/FAWLSIH43HDkrMdr6vU2XNQ6gcr2kLWty5M/sn1dfTz+seLapRVC01KZfJpwIf6
gcsKpabz3+nkArMsa1rF1AbMWYo1JnkW6mafHzwajfTlKI8gtzg1riNKetfC+Eef7D/x5jkjiFMr
HiLixaQlyfg0ALU4P6I/KdunPeMw67ZlTmfkbM/YdYLydeNmh9IGXbLxnRsh18i40bqG1pn8QCzp
fMST83QUcLZfAj9LrKQkIKqY+Hr4qCxl1+dDnNw0Dl1SR3C/GPOHrxAlFt0pIbDE1Hq0YItfhbCv
7JvzYU6uhqMwsxXHthejnRAGDQb83zbo/Rf6ZjDCZUvPzCPw+XjTXp9PlVA11RSCebL12eor0GOA
2+nnhyp9iNxfibuK7LsCmfz2wvc7tVOPAhmzNJ8GHsQcSSD5O8juDHN/fhynVoBQKUtogua26kzf
9SilVIGVaVgN8vMGxnBAl/EJ+rsRGLA+HBhxwlLJk3THmS0y16I4GY2Rtbftx+imLC+MYPaBOCVV
lY6krTIKVbOs2aYB5ObRcGm0fYPiaBZWd0pQv/7VR5pCCFXXTY4ZFNocMTuSB4O6kzMk9l76NPec
WvFfVB/QkG61zYVQJ0bjmLau6pKaigoPcjYfhqN0Ka7o+0hg3wMmymx+QJ01Lyzf2bRPI3JMxxGa
cDRkA+ZZRqvnTtIkVbtvgM4lWbBo2lcfQ6zz32229/9EEQbtRe5/9r86m5qgwM5HQP3ZuzCFYuOZ
yv0KCVkkZC4M52QgYZqOxkrQsBP8+NU0eL/geOtur2lNekNxXkHm0YquadF90zzgPufHderriaNw
s0QAdDNsD4twOLxe2ZhjcF+vTPHrfJTpCDk6Yv7361lSNwRLjg06i6I3Ka01VXb7tqOdGMD1GiiG
4NIavlXsU9rVO6Cf6/NBTw3NUqmIsvQMPGFm54Et1aFPy56g4FF6/cGi8xQYF14CpxY5MmJkoOwp
Q9VmhzXbrAa9lnd7+oRX44tLl/7vR3EcYLaLLPy/gD8RQH3xEQ1GrpAe6fkQ09efz85xiGmMRwen
CwU6hobc7b1raMaJ8msx0v7IfpyPcmphU0LSHVVzNHCvs2smBWXj0mPs9mN7pTibHojzGmbF+SCn
5txm63A78wi0jdmce7bdVAgUt3u/cpAvgR5Km9q03s9HmWc3f9YzpxpML84ESuGz9WzVyAJFWtLu
04qNuQ5okLXXnY8gVnwbYcPgvAze5nzMUwvtOORsZAEI4NzwMowFd0a26tK/u9k+jWg2O7A6wkKX
fLjKO9TjPZYZf//n0/0QtmVxRquO/nGN5TLTNR+Fpn0ugQjky8aoLkQ4NfV0Prj/LZ2ZmWecpSVb
D0mtBg77s+5ZpC/fcQD4B6MwyP5M4Vis49lmBD2DeaCImn1FD91emLly4Zo5OQgScxV8nio+XTN1
51aJbqvtPtG3bnsTOQCS/sFCco5CzC6YpkR/M2y0dl9X2xZx9b8egfYnszDILnCaMmafKG/VSIYg
5fcomm/zutpZ1WM6/vUYNJVpYB0Ztu18uvNpCwUaOO5+j9N8GKzleOHqmPbvxxOR34cLqpEN8/PW
bBBaNwC2M9N+b7busrV+N8Ev2Mxb12wnx/C/K1mx9QhmC0s6ukn7aV7BAI2kBKqX9HtHw6Vk2CG2
DQEJxWvYZWr1D74cZQyT+xDyFp3I2T5E6NLhqB/23ltuXEt54cOdOBk1alW6JgSdSEnP6OPv6yhT
xFFJL7oR6gOsMewYJfgZqT+2aNrBGnGAyEdPSutta6N7Pr89P+8eTYOnp5k0zqdG7uwQ6/Gwx0W0
afaNpr/Eufolt8N3o3IvDPLzUfwhzPwdg47ZCN6ua/ZdYv9Wh/J1QlycH8m0CWcLkPolnsz8h2x9
viYiDcGzUBTN3hu/0/peD4WzbAegmcqlVsXJSLxkSKJ5PDnzR61XUV/WZN7sI2O4tcGGLVqBV2w5
+aT11YVi3Z9Ebz4ubgALoVOVJ+78heMiqFMYsMv2edZlayLh/Atl44AGp33rdLDLGktdmNF9MolV
ljL1tqEl8hvdLKOnISn7la/jWpjnyKNkSOniAtbWN+e//YnNz9vr//7G6YsdpUPmmGlx2rbVvgQA
ipbKeBV36XaEvIes2OuQ5Kvz8U7NAI10qryGAfjAmq1agchqS2mh2ntoXFzpnnKtF+2q7yzUn63l
+Vh/Hl3zCbBp5moa6csk7vJxcGUjUrXI8mqv6e9j9x4oX23juR0eNKxmUlxptmqEOx6wprL41RsX
3renvuxx8FmiWcL+cvymqPYVCraIP3Vvhd099xF0AsQ2ro3Wfb8w3Om4+TxcDiJ7Ktqo8+JgH40y
Lo2q2scqXHUAcNo1bX6xjCFy0rxuwts8hjcH4wt8WQnY1ik9iDKwBJB0NcSFmT51PlE9INdWTY7g
+TOoLiCotEjY7csOHlCVK/dRG7/3fnnhDj61oo7jzHLFPlBh1ULY36fFDtAulokIfsUoJCPHdv4D
nzoKGQ7HPU0QusPTiI/2igRGCiKprPcNxsA/QLKj2wat59f5KCe/m85bznIsnvr6rMRrtRUGdvC4
MaErHoZ0uLbzHlyQf6FcrZ2KIy1VnS590wLu8HE0VVkbfqwb1d4c23HlwEZYuZqoEWZUkH8k60d0
Hbsjz8jjL20aJ/At7HGptCWg+4k7WQCsu0LDtt4mjdr8/aSC7ZMWK4fj81OaoPlmXw/QLPcpDgEZ
yF0DvyV924rX8x/7xJRahsPLhmaHoVKHmn0EMRRu0BKnVV/75F1D0f58gFM5wocIsxxhgD0VdnFS
7Z1+necwADJ8l9F8dqqnEi+Xtnvh7X5lgfw+H/jE8fMh7uzsS1D+SigSc/zkLwVSorJaWu51FT2G
7svfR5raXrxAyes+H+lumjrVdNCJ6C2bZOf2bfpe8YYfH88HOjVZR4HsWUkVlWSgiUPDXaXfucFd
sP53Pz9bCw7s8dB0GQfCmlemg20S6ufnQ5xcDcdDmK2GoMoTzKSnSyHfD9ztduYuOhGtk/oFgZEl
KwXP0nA92Bc+3YnNbtGbMg2Hk4vu1Ozo0oWrNEL61d4A1gouFlJKge30nWe4+YWFdyqUEIawVdI5
zrDZZ4ShCS1QU1nwGPnZvnntu3eluHC5Xgoy+45p0iEg5HXV3q3xZUpeK/st0C61dE9toeORzLaQ
ZVeO2kpyI1/eeHAlVeva1J+F8cW8BK+4FGl2FhcDeFtQo9V+9JeBveClXYmFV+3C+sKpf2oLHQ9p
tg4QJVVgoozVHv2+WxUYsB0ZP86v8RP3sXUcYvrnR7dkHyMWbih8NYu3kJf+CAxtoZebaLiQXp8c
CohMnaI7tRZj+qZHcfS6sJFuZytF4SC2ngXCvVfGbHV+NKdmhvKdrUta4WQys9WcRNLF6GnKV+PE
eWxRr1mUEdQUhfNwKeuxuzMDI76wW099wuOgs9Xtd6Hfo9tJ3hrfhd1v3/jiqXdK+vzXQ0PwxKZK
rXP/80b++AGRm5Ce9KhSBUM2HvSx6LFxR58B8WPeX3KoD6HTiAunw58a8SxJpUtKakNFA0XIeU+m
BViZDRrLY1QOVvWGRuJtiRZckyD2gYFIYbVL4aOHHe6wKEJN4MJ758TBIcE1CFUyo9xYs1WTNU7q
orpU7isD83MPX+P+RTcuBDmxaAjCv7kVAVLMoQAV3LYiKZJy72vONvAm4neJVqp61cbbHCPx8/P4
B8M3+6TSpIBGkY7aijF/5piY6GDMN3Hvk/CAsQU0wbDctH70JiqUKfC1DlBXNp8TRDsmM6w+KcK/
vzunGoQ5PePJtudrCeKvC2/NKfZ5HH53im8BvvIXhjnl8Z9G+X8h5n18HiheZkGH3EfaNXXVXQjo
Piye9BHZBat+NM0Lk3hqpQCtmqYQ3QptfmUasDQNzzSLfZDmb1bTP7dN9aT0pG/np+/EZmfv8fuk
4Q4Yrtkt0/RCL0e4R3stRNyj3yXNl6YGOPbtfJgTx6WkukKaq2tTA2d2LLcOlCHbK4u9e4A0KuML
iLdTo+CNN6V/YCA+LXls6DtmAhlMiD5dcdu2bxWs5+7CaXxiThzKBtb0qrQsFHc+HllG6uTqkKCt
m8QwoZRqgQrzBj7ahTAnlhqPIkkkMlo28CxMnNpQ/dGMpJnWv6O58s2tnV91I+8SzMivBuo6GET0
/YWj8XPUqU1N0whiA7iL+VsE6WNkPPJBhY+Hr/OIW+ayQKDF8jAs1LGzGdwO1uVwqfr2eWFMYSnA
U5NByGyeVcf92KFFH6v7XFuaz622ubDuPs/Zx9+f3aA8LLm/c34/ofF2ZSnQQQbfxQ2zj/cedMwo
MZEIrX/qQfaVF81bWY7rXKFIo43pQokrF3dZse4HiWMntnq+fsBqAWq6cQ1o6JC3DntFr3bxWKBf
ZjTPapd/6TFDR217k0FAg5H/FKU5vu2tunC8HlUlKPM66ouN9VJm9pa3Ntj+rH5JS+saChRedsYC
tZdbkNobbs4LFXB9eqZ8PMgAUYKkRfcIaIUz76s4YClDFFL54Lkf3Y+RbLYYc+q7tNfaaw+b5sfA
NYEOlVBb7x1T/akodfk0eJOtjdVsXGs3fu/8BnlJJZDRznGtdGI4/SzzcqKzN8OF3fB5gfz5M8kU
hE2nZl5WUswms804sXaD/FrKr97y/ALR/uzajx/EogWEwjY1WZVEbnYn2wVOR0NWQWWXFo4LgcSU
afhaNcgMa91qVGDza9DhCgRJrNRYW2ayFaURLOsCKa2gfhsM3DX7OlyK0gVAKm+w+LxO0/KGn1vC
XYSXmMFphJhXDphj1874nMqoWUKPRg1bevdqXUdbJxjFlYjNd31AjyPT6XDr5QNu7XdJ7OBqXXq3
fVbu0DGhaowrCMYuKz3EHdQYoGFCLlykblgtyyaYrCFTCyXobtPn8jUN63ARWP3e7ycXPK1aKVp8
q0/JB9L6KD6gEnkF0b26KYKhmVRsAXXJuFsh2Wgsgyha6rbyW+bhosdYRQZItYwI79dKcWW3kN1w
jEbuYAjqNWKfAdY9fvytl9YdQlmvgXCWXYpWf17cC8xvRRguDcN/rGv/psfU16ydWxc5pyCstoZl
vNqOuPFNCy61uSxibGircYlJ6hprmV2CumiYFV9stwRk7N2NfrzOqE2NNZrl2rKrxArDgZ0fSM5l
ZOrQ+3lIveEaCeMvmuU+xn5L39hB8SMarTuvhB0SFN2bmaqvmYH4vqLsrURfFR16K3W8R+fZv0mQ
lDZa2a90n5UgdaCV4oerjVvVQ30txbYXiSsHLaABnzp4s+hDK8F+NEIqjl34GPTo0NTmDyUVeCJE
CDH1k8pt16XfDc9GGR5yIl6uy4p6FsprC4gMy6iJzQ1eWTcmJKNlNeI64aMjiJat+xYGfomTIxRW
u4A0btrdEpC5iekzaRV6tN/7OpFryxUXcJkntiCwe1uHsQVaivbFx3svSRE0rqJW7EzF+a5l2avf
Xtjkf9pFs014HOJP5eLoORVw4dVoHIqd6lTq3jV1b53xyn4dlAxLOTtyOJuEgRn52qWAPSzv21K/
UYNQXZWYlqtyk2J8DLvT7d+LApnZQOyypqIrahQYsahlj3wleu4DPmhJgRxZ0o4vEUj8uwifvAt3
zudkhMKmAKCCLDxFjzkYJkDZHGiE1u8wAVxU/b4KaK/kT9LzL3y1z3fbx0Czecn0ifBvjCRt43Wm
vNMZ8/++0nEcApjUx6lvRNcqPKH7HXpfY/gFV8ii/utiyscQsxs6T3EFyKfPFSWrsd1kynf1Unoo
P196lqZSMld5sNs2Tb6PwwiyOHclth47q7RRTovB/eqyeUqrYqX56FoFzsKAxr8cVeSJHC3Q13oO
z6BUlZ96NaxyWLJu5Ccrr8HfBwYVbmzWdDnetEr0CFEEv/NyGbgppsvIJ3LCev5dWEfjYuhr5Jsr
01pFY/HcZ1DlLQW6vqt8U4v8gKAuGsfdYzIaB2VIHwbPvAu6Ltr1eptc2fnwaDnpqm3Mjc4FgBny
V1QLvqMC8Rp7icAtIdcWWokzg+X0b2nYfsc18E5X8x2+6kvEPXd2nN943YheAPKiEjOToQ6+07wh
lRECCbLcQlcM46tY1+9qH+uwCjeaQXCXFQuzNaDYIz3pY9NVgx3zW+2WrXkdhOOTFhsCuT8Hvxb7
6fyV/Pn9ymQBBFBp0tGBmDdksfguUSlorZ2oURrL7Yk43wyPKFU/ZrhouJZ14Q30OfXlSW7Ro8OE
hytG1z+uDpzbsqSNRm3njGmcIjkv3e2Q9vVTFznFlRcELjsL68VdWg3Z+vxgrenHP558nNGWBqKN
Lj54nVn6IXXaFzZG3js/kw5Y4LJ4tpM6uWnqArYn1aVN27T+Mz1NRF07xfoRA7zaAvDRgcmrxjbA
jHArlEq+xJkq7sqgxiCHch4CEDaqPFVfIPBtodT8NKQxvtWe+JGVuvfUDFkeTQYC3gOWz+0jL3y8
15HU8dEXNtQXPTfUn/DiYdC2Ndcw++BBQw8dVIZqfXNVUa8dHDzRBNc5gAYlpcxWdHc2jkR3ZoW+
YoFz/U7BCG9Jibm+HrQC76IGdVKr0ILbpkLWpscD8qFq3eGL61rdc5vmnNjkwe+aXlXrmpW5CIRw
3SsE75QEBiEEvNBty1UGNBRT6vRSzXU6B2aTwQFBXYizG3LAvGsYhSgHOKCbdkZVfy11f1WgiyEB
aKecEgnii2PnPgZoip1fBCcWIHzP6eEKhYdy2HTQH91+srIViPlBt8sA8TQ48QbPfn0zKSbV6JNk
4u18uBMXFE9k1hsVRR60804i7xXZymYYuDfQMr1vk5vQuDUvneufswZawZy4gPamk3cOEivstsg9
mQ67EFJKev/38EMgLxOEHs6Dze6ZFS66NojqQuXaSBzESIvIxGGk8V5Vq+gvHA+nPhdXFOJYNLWB
V88uKCPUE7v3jB63yiepoxWHbOFtdwmOdinK7BBiVWh5N+0lG5sRpYo2sfGtnsr+4vn87J/IGsDt
/d9wZh9OKXyE61UCqdlvHhBpdquqr/8uxLQ0jtZzr8teRDohIgcLsR0qT0p3oeLz+ZJg+qcn7AR6
n6ChH0PUkelqdTJ9rorjLVpiiVDUiwqkQbA5P5gTE4OSBDoSk6aEDnTsY6Rc6xtsfrV2Fwm7/RUk
GOZF+ObeByG+Ghrd3Uuk6dMBqfjz3J1uwtnQ4ixDhyq32p2HeEiF07jJsFKQCy4CiefHduIrAh4D
t61TkoaSOv0pRxOlihGfaG66XVthwo5s/rhJ87z4lfhO/2TUariw+w71nfNRT5wMgiIa1ToVfzZt
/uI23D5qCiVud8IsCwzsVXXd2sNfkukBXUgB9lKTwCPxk54XDoRRNrhH5O1O68rhocBTgHqOp60G
5NYvnN9/cEOze4OOI42aqbMAmmy2RiJV86Qconbnj224b3F8uNKsSLlvrKJ6QATL+IkJ97izbeHt
y3FU3jDpDK5N7LGAmyXpN6Q3g63LrY0noT8u8AVzQJI04aPTOjzHM82lkIRCtZGO4xVu10jEe8jS
rWLHlujoIj2LZpuzbooMfWBcy5cdQsiIck7G82jMoQbkddd+X/2sUTYC7YjIjNVkxWroURlQe16b
bZ4vOgPXMYN7GqPCflX6MR4xMgrIQnrvCrzfIg+FtzZ7Qe8CRdabwKg5eUcfKwOEaG6aFBEhKzTj
Vz0x3rW+Fu9OPyL3ldeTR4jWIIbUuavAr4tNmBbRvZo22KU29EreQcEru1jWmA0YGspN6GlW3aEO
XVS8zi++E8efYEk41KDBgH6qJ+WJh8Ae7JKdWavursuy6jvC4uWdVmfDhVrbiWyCsjolNoDrNnXc
2UYeSzdH3jDqdpXSpOvREvI+clv3vlAirGZsxVi5dRbf2XrsvvMM9f/BSLE+ouLFbS/oNn3c3BGq
wiBvy26HRurPskGm1wrLF9TCLwHOT5wiHx68s3Ei/OwbouAqRgkXXUTpLWV7GML7Nl2fn7tZILo7
nMQaqS7Nnul5MAtE+WMU9HnSQx7eI+Vr5t4SbvCiCb4V+V+mgp9iTTnb0dFYYvIdYPuWHob+W+r9
dgx07HCE0RChjxO82G5xTTs/utm5/yeiNGzQgiRlDHB2a5oNym4FVmMHPC1rdGqzPbKRGBCdjzLL
NacoJkkZ+aYKFPVT/bfR8EARgZIeTGMr0L0LVtXXwbmO9eui+3U+1J/m0dGx+CnWbEReTUFz0jY8
ZF2xinHDbcaDaVZXof2ObeaiUdBeR/G/++U4Tz0wlP4SUWEK8OkPkDb4eFUHhKnO7jfPzRIHXz2U
prY2gouXmBwnZsykMPafn5+tR8fIq9Lg9XhQ8ztKn2q4Ubxtbj2c/4yzE+t/v+JRlNlKlA53nOyI
UiRbz1+O5k1j/t2LYAohIHIggABgHQOK2f0V94hOY+OTHn7E2ffWI91wEBFcnh/HvPn+v1GEDgBo
kr/41PIPPTGYlcGWit7sq3fEPgP7QcZbmLaNsjWbPYZDvvNyPuiJIwND9f/EnPdtMTkykjaV6cH2
mhX2jlHurDw0kOPsyXUu1ElPTNSHWLOHQug6YPJ9jid85jHGs6/MoVhow9d/MCKeb1wsXC7g1j8e
TOloIxou2FS681IlS4S8ldZZNAIXpfHH+VB/3miz/QP80aA3wtqgOTiN+OgQxLnT7tSaEaEEad/G
h2hNA+S3qJfx4kthfhGGy5P+2Rc3PfaAAVlCb66C+N7JdqSugYtC73083Ic9vYX1+T/t086G7UrG
RSvZgIPMvz/+ZX1c1IriO/ojAiG81J+xdP397yLMDq/6PxGM7JA6D/9D2pXtSKor2y9CYh5eIafK
GrqqqKweXtDpCTAzGDB8/V3uc+9t0onSyuqt/bC3SiIy7HA4HMNa//h1YWUHYM+rCcHvbzXQZGUb
BVCI13+/jRU42zthhfjfF3vXRjbw11HxfXWAn18hjeXn1n0mO9OrUjCch2gK7hVvlnMpA0pjNuly
4xWYwSDsssqDHg1gZQOhaz/+UHQQ4sXdi87yb5iE2jGrCYEZ/hyTfG+7gKwdCgCgAsB0f133S+uw
URNCQhdvDLzaxBRihvwQRqfqJOy9z7Z9IpLATvZ5QWlzzmg2gtkgbO2tXexkPRkrn9cRAKCdhveW
XfRgg+4ccSOzgEo+H3q2J7IGg/XvA78Fwy6oUIhxaVoCCDlSNGSyQDju264kwlj7vI6pDlwoeDZf
ziWVjVY7aue8tt1je18lEi+79nmkykz0T/E3uTgenpkGibWJRa99fJx2Lbt9b9EAAZ8HmCk0rIpX
oVZXVk3wUAxtAxMiODg3H3wgP+BJw7sd4LwM4ao1EhNsaoqjvKYK8Mart0aRZEbW1mchwBRKNqy3
talsXdApATc5Rn5HEqZe3HKoodiY/MLLAlNFF4BMIITDqAut4tDrgZThT8C/lg1vrKmAgj+SO3zQ
Ac2B506lVmsykxqMUF3803vUqQzI79JpAbTCwPuPh9voDxEuakuhVJlAARHCA03xLmtAvHvw9NsN
9UyKfq6FpkwtbQ0jDdNySydgQt9+zs6+L1yBQJQEXe+A79P2jqZ3gDO/2YmefV/YBfxyhLapicLB
u5Ps3Ebio1c2AdcF8mOoKaNU5gpONLVcdE8zIw+rcqPbfn6PF5aSSt7AF+EfTBT5H6C0mmhsgqDz
PeiaNgdxDYSoPWZLgPtfPoAtrAUsGpGs1sqxwIlAlhY4gRoy68KFXqR97YAarQsL9wnvxExBE7+k
fVrIJ+A+A2LcQgRf0cWN3lQJwU3cdGEGGsYdK8Fg4cZT8whEZPXZy/qw66z0zTZBfK1HBYDYr9vD
mni8DzANrGs2kq+ChuA0ScAbrbdhju6FoJ3bCr1KsfVU6w79RGqr36tzSkBapVp3HaLu2zqu/2i/
FC9oX6JxXDUVrQ13DfuSKV+uK8et7TxaAooB/sHz21MBlSYcJqth1qRTow2Z9t7OIXLJkwayyeHO
c/utEt9dl7ZmLKaDHl3EXwARFrsuXTB6gRLIbcM+B6siyEUa6xdmIyQbtmL86CPkoxA8DEInwrm9
5LQEoXpltSHo4aMh3WDEaAQoiNdvgaB+XaEVj42CMch50EkFUGQxpQumnKZxR9aGYNt+be34OFqG
5F5bWzP0Q6IMg2kxWxPXrC1TNmPcvQ3BuTe8RmjFe840it4roqiSK27NGHi7C28Y0NDzItwPMTD/
VWJUNARVYgXWlC+gaz2MdgcaBtDp5Y72CQ3y2+srqK0tIQftQNz3xyEKuwWG9h50iRBagCDHr0d7
l4DPIv8968kuhnyUgT+PpH8ewd87eFutTg+FZ6If48ZpnT8HbfFDxF4c2oxI/c74ITTtfRuZPGCe
Vs3n6+quOZOlEGGJm77uspq0NOzpZsZw5nS0HNC9GH6khiRBd63kfK+ursHPG1oKUG4XnBf62Kys
nqCUivRni+GCKJJcNTIJgn9yymjQzKKkYduAQWEGdoXPIskx+7P2opuC9fNGSGSEcNmcH2kUINTR
tKYu7JRn8DdVMzDutWe0vGtGeTAxYYdivwZSzQ9s1kIqPy+LiydyuqIsp7kLcwYKzuGuNN+j8ajO
d9kIFok+9xtQGV0XKY4V/NcKUddDYIA26ItJjQhknF6HWkFY5t1G1e6K8WsSPdfRvom3RYLOS7Cs
Kb9A6SnRdXUbF3L53xe6xuk0aXWcQm5iftKz7jOKAxIRa54MtS8MSaOjFc1pwklPUOUflTrqQgPv
F/uxSPZU30mWj99XF4bCF891ANV5AZ8SuaAxTeFRQloMoN3wAoJO5e5Z7x/QAxNo3e/K+a7Fn5Th
lNRPxc0Y6YhUUChHuRzgbWD3EE5bXCje3Bg4CxPbYDoXTLPX1VvbpOX3hbPmkmkE6TS+D1JC8C2Z
veQRuHYBLL8vHDMwI2U5JiHhnSZkriMC7ihMsTY+htppUHCavySfklCZQT7xb5oJR81MxgZcmdCs
QqVvtga0ht9dl8DXRrQMbAzePciKoxFAsD5tcnGcixqWYR88+93tEOK8pNrP61IudwjQenjBOaaF
6PsCHYpQ2MVEzC7UdooBNnR93FwXcHmIuAC0bAFkj1/SgonNDjBOWDNAAAP3z15XWx9x7wdk8KSW
zueoXJMrufAF5pizTE/iLhzLfZNtc30/ytA7L3cDauCRgqAT72oAg5yLwERANJgKRFRAh6UbNcZt
uM0ySey0uhsLKcJ5QZ8EquGm0oaF+YUYn7xie32hLm9zaOGh1U/970oJWvTMQPhcW7ggmi+o0iF6
2WN8AJXph6I7TM2Tq8nCJf7FcyvGM4t3aAElGL5G9KEohwD1VHe7cAKvq2LswO2NaF1ypUuEeEIq
RRsM1k2504VJ/Wm29t6w6bTX6yt36Wm4HkBAQUoLU4FiLi4ipAEND857ijw+3VptMIDNhWxGjOLW
Eq+2rs5fWYJvUZmb5G1bIEKhe0dHIWlHXMmpvHxynKsjOBdCVFT80csdlhMNCAVznYNCkqX7OgVz
eyt7kq5ECWfybGGHWDroMUbXaZjErxG8Zaoc1Tr2O21D3YMDS1Ty+4YdmSY5UGvHdrFt4pg5iRqG
fxBOGtrDkH3S443p7amMMEMmRT93DoPVt6AmhBREe4x8jclD0r7iLrpughKzEBG4aqqnvRdDSqKA
T21juAFw466LWPM/y+Xif184UmY3YI2eYBYuWMBHv9MlKsi+z1VcfL/tGZ2jroEK7DOLAlWVlGBX
v88bD3TgKxsXcMRVZVZqPuLkjA2ovqunufv5gQVCPwoSYShMAK/pXAGFJIY6NgayR+RzsiP1+wc+
b3CYW4wE4PUgZDdappJ+GLUuNJlvNIEucWKry7P4PP/7YvlNlD3dmeHzqq5skYnsi9313796ENCY
jUo3x+wVH+Rgx8Tohha1oUOqYzm/t8g9Iduw7VtZbL7qwHiGHkP3eIqL93Hvqo2C3imEFSMYvuwY
s0dV7rc6K3zag1U1nw/XVVt50sGFeVALhGZA7BRvsowSpLttsw2H3LqbzDEg0wDwm73hHDPncSyw
ooPiO4pE7uqSoryB3Ct/iojtuQ7oB+M+QjZvzFqwdrtgfn4qi6+uJQk317wLLw1yBDzUskTLjkeS
TnZZIGmZ4aVvov8r0+8yJpuXXjNB3QHMPp48qIyLuEWKa/XgQjVoaDuzF1jzuM/T2ZO4sTXjWAoR
/HFtKgNVcpOGDZKCvb6bQEfbNV8rkK7KcKUue2eQR17KEo+s04DJmDiQVT4n0dvYgRYv3U1q6Stq
qDoPSP9Q/H+Osf452qSF5IJbX080V6NShWKeGJfoA2qrAFuioQWSvLnrH81o+Hrd8tdEAEIQYMQA
RUboKDhto6u0zAAmcYi0nv8cWbK2tDULX36f/33hlZIRg6ydie87RhLk9gz+9yen35bG/roeaxbO
W/yAP+DyZndhp/LGcUFmWvUhIHAOM2YCMc0T5P24uy5mVR0LjxBe9PTwgDtXR506QGMoJdQBlG9s
77wp0HW/Q47uupyViBR+CHUZB3cdZmIEdYaRGXGcqCyszDqwKQYftbuxuXPSJ73dNLKYdMUI0C+L
9yES1TrCeCFgVAgbSV3QKbTjnzRoy/9cV2Zl0YCLCnIP4LzymSJBmRaMqIOVOAyOezOMu7m4o/Me
7vS6FBFrEckq1DzxgPMwXYYNUgXHUKi9kyvDjDVTWoCFnUjNNqX1qmQvpvOEWUarSgJ03fk1cYJq
qjZlC+RFMEMCpsbcGCCKvP57VrU2AaYKTHj8NrEEXJlqZTc0ncK+2IPqNRvRYnEk364LWd25hRDR
HjNz0EaVTHBQhX+q5g88vgGe+lcJYU3TAWkXKy6nkHR3YxygOmLkkpMrWyfBOsCwSy3wREMF8gOs
ve6DgllkzJz920LxhVz4IcKUaW6A4hMm3YEhX9u9XP++TAvBj5qUaTEFy0hI+iPoNKPhcfYePGf7
b1L4r1hoYU+Z4ZA0m8LUurcTJbAwoFh4R1NWe1k3K5xWhAygGRBvhUrHOJiaVFPYgXzbCfTbG8dw
VM2/3xf0QE+DlrojzEqbdwwoDrnkqbByG5x9n8cQi3WKcrdA00E7hTFHNAQDuF/Xu+tbsSoCQDcY
D7HRxOMIG24ANilP+oiFNuiJ6y24IW1Nsturu7AQIaxSY7SgWiviKQSMkD0Gc/N6XQXZ94VVSloj
s5IRKnh94AwbnLvr319bIvSxAjQADa24koXvqwy1woHqc2jZr0T9MdUDCBAk/R38G0IKigOMGmhi
wC2JRqrznZ7AB1+ytFZDNLX6ih7G4JAh5OA4x3Rgki1fWy8LW42WLV4uFlE7tK5OimqkKp4l950K
gLZhkniptXcIx+JF2xOKkM7FDEurzqyK8UYJY7PaTzjlZaapvkWNgDjpJ4fMQB3rvvepdZyJrKFu
LeaAXpiAVTGAe9E8QS2Lxg26G0Kv413aLjnqoPsydx4o0iOJomtLieoLIkNgViG2FU5PkY7TjIyr
HvamuunRq9iSzXXj4xsvGsZSgmAY3UyHqHYgYRw38RPZsd9x8QH7Rk0f8GmwPNi5cHONU1nMdmVq
oVpsAJNaZgcioypcWycXD1KU4FCkuqSViiKTzVYyhxVggIoMtW9HosSqBNgyyt18OkacmlKIUidz
Uc0hdVM/ocT/eX0f1pwAqk8WEgcIg6CFcEAxo05NFbGlRclWKx4jomyVm5mWEPothXAlF/4+Bdqa
qdF6CmcMvxi+rn/AEy+/L5grzScAW3lQwoj3VA2Ytbm+SGvGuvy+YKz5pEcWKXFfeXgeaTWI0HRA
dBXb2pC4y7XdRokAuXo8KoAYJ8SLhh4B+igbpjAjoP/VAV8jY05eUQXJOfQNYuYJ7dNiJgUxFnNG
YxyRhsp2WqU+GnT0c2Zt0ZoieR6vPc8xocPnjoFbcpk+KYrEyC2jGUMWdeVG9ZjmV9Vo+mbpqttS
L9LAGPQucJSW7hqz9l4w8N686XapHBjy4cE0qEyGpbWq/+I3CVs5WSp6YSh+U1OmAS1+Dsproz+5
quRNtXZTnOkuXK4pUwpMXrdjaICXnmUvKjkBJMFn9XPjvgxAYKMn05Y1M11OjwC4gw/SoWMKReWL
mrKlIffaZvEQZoYJ/A2UFFsfGB2gra/Z3olzfyZeoJZv5vzcGrXk0li56wFeBzfigiYAP0JwJYqX
j57iOn2oef8hQJ5G113pbjE7HVmSIs3qJmKyA6VZxBUIL879Sccy4GAb5RDO+u/c7XzeE1NPjk/q
m/vpAIQCrAb0ePJBXNH7krybe0vrh3Bsd0rhJ7PEca14XzTY4npyOX/IRVrEMRrFrRgbw77tA4TM
+1lrg9aQlbPXxHD2FkQPSL9chA6qMRVVYzYsTItNkR4681WTcTjKRAjnqm3TDNNDEME8P1UDRTs6
sgyCTIRwpIAxMHVshghD2U3pPQbhNJkJr/hfpEHgFXnCF1gGQqYlKeYKdHQdC8Egr25cGX6B5PN/
nMbiHkx0Byh3Bj4/vrvmE81uf1Ytf/2fQuDi86ZNCxbBh+Iu3xLlvgTZ93h7RvxMhH5+8tQqHjDw
iT2I31vqzxWo0f1SNjAjWybheM8zBVx50rKwdzYjIXBav67f5zIB/O+LhUq1pBscfh5M9k35npe/
P/B53jSPlB36e0T3lGCA3O0qnGql9PMeo5ygL/s3CYICutnEaldCQloH+p2RbT/yef7OwBOHJx3P
16eYdLOck24M67kJ1LQIZLWqtasCnbD/J8ARzlnj5oNrRrgdXecpzwOG7pd4LjYK8ytX0hC+GoWA
zwRZPnT5OujLPlemYmT2Zjr1Yd6GmrWNhzuDnLx6PwDNyTG2VN/HwN8BsM+I4VvivF9fypVXGw+A
4HwBKYkmPUHTOjZKQAmlQMHNJ98bGqAC9AF3k2Bnq2NkDWR7t7K0yGjCg/2hTNDF7kd7IpRjONWh
VlR+Fx3M5FFpGfhTEj+zZYPS/NcLr7gzYVz7xUFqXCMCdbNbhybe9VV5HPqd0r3E+c8MaEwZhumZ
Edy+nkv1hPXMEeL0SRrVYVTmXzoKB5ToO9pNR9BU+I0y+fo8htdFrngL5I94N78D/kRN7GNIO6/x
mKrVYan7089K8vWVWObs68JZMwZFL3sHXx8+5ex9cu60bO/JgMTXekDOpAgutRu90mwNSJmmw5iB
tzH93MXppvd+t+ih9jxfYfuoO3amjMxRtniCp7Ja5hY2g+Aas+xI9X3gSj1TjAcNCwtUuq4pZgzT
hWg6ANIGSLGvb/5K0AFyMsS1iArgDsVMSJQUA0VVvQot92vaPOjusc2+XxextkSYAkTkrPLJGJG/
K6eDk4LopQ7zB2XeWDLQYtnnBf+nOgRDSqCJCtXJH4YvQy8rQqwKsDDSgKIOJ6oRQr9+BGCXohhV
OJlPXvcctTLsuTWX5mLaEJEHp2sVUWrKqTMGC0+ZMK2qe5aSHeW8Plbtgy1sq9ej5BG+diJ5rwEI
wUw0bIgeFLnpEuCrmNMY3FcF7B9FBdxMNXQkb4sVywLiF/I6IFBEBVm0rBwUmnHdlU2Y/gaYQPcD
o13X7Wrl6sHUNy4CjrfDuQ/PjwYybLNC57wJc5JlfquYx2rMtqTvdyPgUduaYgDrZjAJdGgsZQrH
PQOjgBe5RRM2xa9IUTZJ/IHU5JkE4cAXmhOV+git6iny3WKXubKZwRVzO5Mg2HMxuhXYR6FD1nZ+
ku56oAG1ewwMOPbn6zu0ZgLIrvKJIFzXF5CbnasAOiqKm9ACahp9bCK/t/bXRawlIqyFDBHcgSlD
M4I0pw7b7o52SWApp9wDx7H9bEafiuGZNM+WLrulV1wCUGjwagaCkIvkj3BLq9VgZ7OjIy5wgcq7
N+jmulaS74tNpynV4dBafD93H8EM2LFf17+/4gKWv98TfGYypK0GVPc6TCgvUOnuJssesFj/JkW4
+uNkqMY4NSClCLrkztQ3EQ0iW5Iska2V4AYyXQFMtAtdhoF+aYzqIaqJ5FUoE8H/vriEUb1t/rtc
dbIFLU4qI3GVbYdw5lPF7szKwELNHepGW6U5xoo/y06jTAvh3EdRRNVGhRQn3nOuk3pzfbtl3+d+
Z7FKfdXrahnzUAhPT0wYxv0DING79+tSVr3X36MnIiu3XT3bQwEtsiYY1AcdQ/TqjpBnImvpEenp
eEPH2SERDnmFfhLDKHAIPVSH0pjsxxn0Aa5GN7qRmlvw8tTbOdP3kZrduUrv6173OU/VQ6NUD+MQ
68GQOF+vK3/dUNAler7EBCBwESmxxFWxTcqAArv6K8YfrwtZy7IuFNfELP3cFKmaZzhRUa9pGwQ/
uR/Vcb/JunQEmXQ++wj3XjNsNoDc5haYwi7ze88CTi5mkSUOft2qUPYEKCqI38UmNC2xvWZs8N6L
2l1W7RRZf/Xa+xna/hUgvPG8utZmxPB1SIwWZFR0m5rK3gUsRtNpW1MnB8X0dgOzjiO01BNvhxzm
vm3Ul+urvr61f3+GYG2zms2oJuMeq/oHZ0h80I/76GjGA9qR7O/6Cfp/SWK/PGBsRxs8BfA25vuc
3Ffqc5kcqvheOqG1ev3/XVnxYQnuxrbvB6zsoG+Ar9CBA0gPrq/a+vW/kCHcMVmUjWVU4oXeVBNa
IE529dQUT6n6aNYPrbofwZKZyOgoZHpxk104uljn2MoDzwoA+hpMMC4e5x+6Ov/ukXAjOLSx9ZaL
UAxtq7X9i2XHd2Co2LWjs5MsIV8iIcmxPADi+2aOJ7RKNBau6eSJ6j8L8+Q472PUAiMSeHf1j0E/
edO33NoDSkZiihKjt4Urw+niIR8MWEin7Tu6U71TGW2zXqLh6n6BvFwDAByycmKThpIb9VzSGfvl
dEH6ghdCILn6+OG8WMKFBEEPN7J0AlDJOrTaO68/mFVg1W+ZsmuSbazdT52k8rjqExfiBJdlDK3X
286IO9D2p9pH1u26Sci+L/iiOs/iOrWxYE22/0xlHl2yWGI+AM0XmTppWKwEdD+23z6n8a8oBRHl
AyhzPvSc+rtUhhDp5k46aAZXxQKoOQPSQiLx2xLjMgQH1OSa2dn9hJOa7/oYrdKf2HD3T9sh9jBk
+cAS0mPBqnbyXwfCJNu9roLJiW5dzJOLjUW1XhA2ebjvjfYAgm+gse7jWdZbtG5Tf4Xwvy+cpsUq
z8gpj3Hbw0SeR+sjMbr19/uCxxy0ouvLCt+frJ2V3hUfGNJEo83f73NXtvj9HaYNcUdjkbTuJVOO
TvJVj/dOMf/jXgiexPFQK3Azvkzxllh7kPjEss7g1fvfAiY7IFwAav2HjWChSYQ6GiBAkLIHqY0y
/s7KvUUwD+R8q26FTf9vCL0QJbzNBlRm09FCAiAmh8n8TIcvPYb1O0fyBFw34L8aCbZVOloyOgUi
mi7+YleBYt9nmeQOkS2aYF56X5KstBGGjvShcbdo7ffN5Bh1QCn2PuRR/mojWNrUlIDc+pM18fy8
QdkGyOkSK+OfuLivOHsdJ6ZH2V+wsmKsFYbnDRx8k21i48EtH6vm0e4lGCprZx4DDyArR4eBdjGQ
w5yiqnvC4HyTLUDsVNm+r0Z/SwGC83W82cuBD12jv+AhK7731T53ej8dXqnzYnU/nAHck4NEqbW1
W8oUbLoBAyVL3aEObWtXln6U7XRnW7Sfr/v8NXtbShFMGlWeJNN6aKYrn5tpTwr0dO9SbTPLUCJk
6giGXVAAQnd5h1e7F4UFHY9N0+5y0J/7WTlJoloel4hmt1RKsGyQllhguYNSVuUnWRBlxxm8Wmwz
qs+ufrq+gDK9BBPXWIxmigF6afpmStHAfABJUsY+kOReaiREYmWvdsaUw8IxmuXUG2NCElXyxFlX
BCDNfGibEx2cXzxaozIvc3Ej9Lb9YNX1K8iC9ikiS2BLfaB7zDIx+PO/ssS8Y9VHMdN4tNTexQcV
Hc3EnyTVh3Wf8FeEEJApwJDRix4pDLfYa/TJNT8QByxVEFxCH6c5yCt5igQgP2rzn66NJRsi00Bw
ADOjrCcJJDihMfva1+t2K/u6cPB7dEmh8wHxZFHt7W5byoI9iTl5wnnviziL7Zibk3pQ+nc7e27r
72ki6UrgX7k86X93WTjpVmL3RLfVOoyr5yJ7V9NXRcYXJ1so4YCnk+OgZRVHj0272AhkVfHV9N/S
kISjbalRNngRtrkH/2FD0k2cvSdocSzre6V4NlmxQ9ux7zrfTXYc9MfE+2UYu8KSPZFlagrHv+o4
5W2MI9mjo4LGO7UNrxvcdYNAU9i5f4nrujdi/oDRtRdmHtJix5JPGnm/LuW6GuhXP5cSITybqwJS
wGzjGAdDxrMg+75w7DU7HfO2xhtJbzAYcZfLOiVXDdpAZzFnUXDByXL++zGpZLt53eKZVwxodgWR
Gmu/R7WM0WhVjYUYQY0q1fTJNnBrde1zm36OgM7/gX1YCBCcVzrppAECCOLYGncV/WVXX/5NANdw
8bqYXTrSgUGDgm20GajuEu+7aq6APlM99HhjPFrwX4NG0AwFwBf0/wSk9XN7rynbfJTE4DIp/O8L
LXTFRa674xchxhKYth2trxVC/tyRVRJlggQv5g1guUsiLFccM7+L38zybQBq5zS+f2BbED6YoM/A
v+KM7TTSzJkJ3P6soI/YhP2ifeq6iNUj8v8i0CxxvmZVpuZpNMPnqx5SO/4cfW5lyfrV47EQIZzC
whkiIC/ilFs/ZoAx/LqugOzrwuGLwMDG2IQnPo1f0SqXSRyt7PPC0WuV1mz0ElugOPvSAEa6ZP1X
TWmxOMLJi6iht6kDmy3tvburvr6AlPj6Asl2WDh7cT0Ujc3L0lYeTASEkEElu43WFwlgXg6AmXVQ
8J0bkTpRtBBZUAKV6WwMMmnBYFUHHADXM9GWDl9+LgBE46BvzxrkiQrig2rFt8f71H4aE22npZ5v
pMNGq14d+n22jln0UGOuDwyX6H38yFoufodwrxsjbfIOjEvhFD1PdGeDgUVmEGtr6QJIlCPg6/rF
tE1JIlpaw1ig0Uc7eHm5MTvJiVlbzKUE4cRU0Vwwrx+KcDZ+x9WT2dwZAKe40ehcJN2A6qGDSJAT
/wjHxsojfRymrjpltZIewH1t3yPb49zVky2jQtP45p+FrX9kWR7yYujevWiFZBkgzvJqrk5FpweE
YKiHBcAt2fTFoe8e+tzwKyULuqkOKpq9gtYizeuDlpYPZlb7kaMHXZqhO12VLMFFMgA/y0bUge4i
gwNMCEvQ5v08KfXQnOLOAdk23SrkrUJjr0Z+UVfyor3wIoIswYvkQ+s2TsGak+t+TrzMzw2wTxPd
T2cZBdyF8QiS+N8Xd+yk2lnToLZ7suNoOyXEh6luR+nQ0OriuZgAxHsYHYjizANcemGB56w5EfOn
UjdBoX1K49ifZmVTVjJ+m4sjB50wjg0ztfFfF83YjRORFDhF9Qnw3O8WTe8HKaWXTIRw5gBZbJsK
ij8nEId9zxT30EeRJE+zIgKgLxbQ8S0DM7J/nkaLnTGnobGUoqxPNFOD+rNbdsH1M71iZGcC+N8X
AlBw0DWFVPVJJ5GfjUd4jR3jhO2yO/eylwFgKUtVhPgqRtEBkzsZNmQG/XwC5FPqA2/Ez9tuM1d3
oJHYEUo3Rp7se4/4WXtrqQ6gJi44aizgmuBfccKqsSpnqJKxOhlzeQdutKxXJcnvFfvmDe8uwAPR
Pwps7PO1dMD/bE1tUp8Yi/YD0ZkfjbM/gBnHLzor8qsuk0hcMQ8+7K6BOBaAmEjvn0t0FdCYkwgS
S0XHDf2dyaLvNQEgfjCAWsuHj0X8B2dAIYZYVnXq6bcpabaDJ0OkWjFAD5BXgEVxkVKzxUWj2UAr
DDdXJwvPXfXF32jp+3UT5/e3cJVAggcsCRCtXcKV5RYg+FmlVqcU7HRmM/p2+qO0unuas0Ab7UBz
t0xGC7Wu1V+ZgmvIGDVyDH7hqmQY/jRfqfqWamVgsf113VblcOQJWJyDUIr/fXF8i6HugazQw6jR
+jSyud3GBK1xY+0MQQEwS8n1t3JRgKoREwoG+ohNzLmci0u6Ps+BHJid5rFBuSXfjuhIatSbAQoB
GoaYE2cVWJwqCqHnYpQ+KxUv8gjnspo2lWxIcc2ol58XNkePk7kHSD851Xlbfmotsz46tjS9d7lW
f5quQS3Dm/kvEKLaqdAVdPsnJzomOyUpt2BA2baaDBX1MlDCuKiNOVwTOP9ArhO2pDVYBfIfRk+Y
/9oQ4zBl35zkaFn3qrcr8+/Xze1y5eAMLDTbcugLwFII/qazi362Y0SA0xQHPXqub2YIcUEVBfxg
5EVcdJOLreqDU/X9OCs1+lzMnTW+g5CTmMAamr85463pXUGUcHTYmNa0rZ36VNg+WIMb2TzHylpp
6EsEtR56rgHdJdwGsZEDTw3dsCdSRKPvKnbud62MP/Xy/MNqAKkC1+wiQBDhwWBWZKIq7U/gzlHr
nd1inj1wZfB3K6pgTIFHvZjsRVQjvJA6tBZq6Tgnpyga9aeWlcXWctNakqm+lOIglYRmbgQ7AAwQ
u+EsPMJA0tpEb3FLrQ04FdrO3Nxqv+ciBMfiqokyagDrebOS14KF3eHfPi84lghMsg0FjuNb/cdq
8+zmGSe8HzEu4vEKLq8YC4fdLK1iYLRx36IBdMFPcWdub9bgTIBwKGwDyKRt3LpvswtzdUEheGvN
VtBA8CAt+C5NvDbcN1Z1G3Tr+D+8AnHSfDOMLmI9nb81wCADzl1xGCHNRnUqa7c4ldP9VCYga56Q
79Zvt9lzMYJBTWysJuAdFSd93yRsY6oyQJDLQ4EuOYztIMGKBycyJedXoTHp6tyOXnbC8K/vHgZV
1oBweU1xATwTiROOQE/ccSuKMqNXspOVf8LQFtG+pX143agunRTuC0BqA7mSD2mI13nZaVWRuUOG
vaAYfw0qM6DJtvay4LqclbU6kyMcP6JF+QQ2muwUWZ5f/yclMsRRmQBhM9wM9PbdBAE1wzuZmYGW
3lqTBZSkiZwHZ64yEA4Lu5HFjTFpICJ/A5IYnsobd5ZhiV3sNySAXh7mwi+MCxqiwvUq5uYjezP7
DY03sbMdW0lQerFM5yLEs4eXFiltAhEaCnOfPBn4wIU5CZ8XzhyhkRO7Iz4facf+d0QwCVAfq5tn
KLgUeFhEosA4viDWy62ssEFswd7So6KCQBbT9detdU0N/gxFZROe6mIqj6lz16XGPLxNL4N9N0Sn
aPrcy+gZL8dxcVPARWGulI98XsxHlRAf2e6oA4AAN8Zo3RdDE4Cy9nnu6dYGvrGiRDtzMn9XGNVS
FdmFe1m7/SPfQr4MuCOXrOtlM8fEbQodaB25X1vaxjAO+TQFKOEFo3msk8dhekhpDGbefQRMTpYe
bPray/z05WLzZcBqW3+YEcSHS94keACSQQ+dKg4oIJ27JN84mLcr2a0xAFdYw4MTTL1YbrFFtMFM
gpo0kx5an9XhoFq3ZjGEz/Ozt3jwzaMGHowanzdGtkVbfUJlTIDrJgN7ATqUinSv2JJmNUrnuo0F
DUY88MbKrzDGHaVb08NswhatwrW9K0fHr6XzEJe+CWu3kMzfOgvlonnMjHw29bBTj+38OMb3bvpy
/dRd+iaIwDsZ6ulAwRGVw7Bl01eJrodp5w9OkM2b699fMTRdxZHGbQcQQrxjz1UAaEkU1wjZUdTY
0uaQ33cNmA8kF93KOgGnGblNqMBB84QgyowUI0mN0gyVdrxLleEhNdhj08y767pcJE44wj7mrF28
LcCNJIb9WZuoVFNbE01iX3vzzjJ+U4zDRN6nTt/lDRqSVNkg8cruoOdJw5wyjimmjATFGjqXpVca
VlilSdDqL6yR5FNXtge5LB2uAO9MVDAEC5tbp2VNlNhhl7yMw+xX31q0dNbW2/WVW9ED/pYjHZtA
UdRMQQ/LmB2nyhUrHLydrgSGRAvZ5wUtMt1rkLTF5zv1xUL2JZslpYc1AaAYR4EaaCJAZxWu2Lbx
0laNIiu028r/6WSy3ocVA+YZPxWM6byYIu5z5kVDW/a5HWbs1KYR8Bq0jefcHEuBOECDCYP3GBP9
InmAV8yoU1XMDlV00ntVkMc/b95lB9EBDEoF9zGwOs/P+qSXqcbGxglNbdcnG1MGiLyyC8iBYPVV
j1MDiPWSUldHI0EqLywwi4Oy4pZsb1UASN+YFYITgRDsxrkCdu81OQMCaGhEm64Mmvzmy+rs+xeB
YISLKkc6IVS1e/orryT+6fIwgzMLzSf8HINP1hDWv/TGzqG2FoVjkfqNNz95rHtyhm+OjNjm0lzP
BfG/L+4ls3WTAejsUUjibXVU2FZGV7umCQd31wH2alwirjLdSYa4ydF04pWBRr7a5ikefK1TJRfH
pUUhFQUZeGIA3OICsodieFojZh2/zWZQRveJGd5sUPg+Km46WFmAKyksVF4zvel6Gr8hMZgNByID
BVv7/YiqkMRBHgQHWzBYd8QiVUYavylj+WpRdswALCmJyyUyRKMtgZETdyC0e5swTzuqO8+R2e2l
BHSm4z3vOhZONcLic3PyCuIppae5Id2g95rKrJV7/7N6B7IEy89zY1tYq6GnZYKkiBtO2XbUWWAU
amD0T9RwgsjQgvj25x7kIRoBhzri3QvuEhqndTPoqQfIZXdnU28n8eOXp+/8+4I+tjfnXVlH0GcG
Xc4m6h//h7QrW45TWbZfRATz8Ar0JMmSm5Yt2y+EbdlAUQzFDF9/V+nEPbspiCZ6nxe9dKiSmrJy
WLlSvv+9m4sQ3+uRZpqSQoRq7qXGLdXT7XvB/1/cEk5LzYnINHPxnobTUEeTlUoXdRrQcgB2Z3G0
o2MfPjthdLeFizjRlSwhCjIkKa2GEbLsOkBU2Mm30AIrxxcIFhVpfDiPSDsKxkFodZZTSkZ4sb8S
0PPL8d3ciLA5P7w1QDlX6D3lSEe/E6sJL/VDoTu7Set3t7dj5YbMBPAZXt2QCqCKugrr8KKQ9BC1
1gN6xhiZX6m+qTbHULP3t+WtnOCZPOHCm9JAqZliQtSQ3+O0PSZxdhwp/XNbzNrG6MAcKLwxN/jn
hIvSDiyvkgzTIvQM9g1zI3S7Ojz6kMCvwUleEESTTE+AFShDdE74nqP4Pr877Yd9B7gIzEtoVgqr
SjhYfaLUzLTz8FJ1AErtmXq3VYuO4mi0iTwGaHcWoa9Eb8fWrB3jolV+p3iU+rfXf22b4SnxgDO4
7hdxzq4A7iAqTf1Co/w51emTqrWHiDn3Jv25S3YlRrzgcVX0LdxD8Oz48m95qyiRnxJBV82GF4Kc
BkjGwXDo6JcclIwsSb3JIl5k4KHaIhBcXS8wBkBb2UiQism+BmxRpCDEQE3i9EtOnU81CoMaQg63
t2Xt3CLXB6cbnixQGYJy78qmtcB1bV6UrvHqYt9T699svIMIF0/McHjYXJ+AtyIpQa+EgzVNaMrD
wCW6G7eUyOo0roQI09DljOp9ByHgY0Zq5pwl9+bf+Lm6EiB4lSXJ7TSKIKAdM1RTEPdfGAozAYL1
JtcFijf4MoFJzHc+Wc79/gznHwMvNc9OI2or6Fm5oESPQ0u7aMV06hNpN5UbnvfKkZ1JEHZa1bs2
5A2ULqH0Nta7ih7vP0pQrhq0FGj6FMCIhKNU0FKVm8S8ROFwktBMoBiYq3b7u68Eui3oKKIAjhHc
OsJZUuuEc3qH5qWMn/QX9Jq7f3hEQNHSAYxcyDbI80lkZh0OnZqbl558tV8k7e1fDA8IIeI4HDws
vhNxoRR53+IcIVys/UjGX7eHX1GAlgJop8PhQs4C4xlpTkanUpIu5g/T6DyFml5pjF7hbKXVl0Wz
AImpCp5rTsEP/JawToVi0WkyWukiJ9NO7nd5/iiz52Q4JErqWZovIyBuFxvPx8oR/mBNR5DaQQMR
SxA6qZUssXRyLn30xkxjp5flkUZ3O4IAjMF2+38hwlMeaTJar3EhufFS7Ond0FhwBWPhgIjknOyL
8ztqshRPYNu9WCl64bXVpzSWd3WXfQKh64bLzK+C8BwC+wAoDyA2Fsq0hauS9lU6JW3oXCbUy1vO
L9MMQnrSvhJlCxC/sjH8OINZSTGQnRP5lWQzaSo8LjDcu/FQwY9SKpSx1erh9vFeviMIvSnobg1k
CpCDYlRpkAxjKrqsec219+xglL/vH573BoX6RRttsFLP736LrjXDkNv1qzN8tmNPKf7H8QUFGZZT
oVU1xo9sz/pyd2tWx0QjF/Q/5N8P30bQ770zDdMQOtGXUT5Vxr6++4kFJz6WHu45B4qKa+9kIRBH
VlK9dkfLzHZOtUWItNzcD/MZVrSuIOopptoldQwRjs7YKxDwTryTw7sjevPxBduzkSMz1A3KQKmT
fsrcJGcbApaXACsPwgOE0xB9VsX0mZ0q0WTnTflaOOXPph09p+NYfv3H7VO61PFQuFyBAMeIFIeI
Oo2B8pfzjtavdf891TVvBEY3REI/Y1sJoeWOfKh20wJ7mwOEFv/9ytd0qirujbJpXuPuwByXbTEW
bo3PF/Rq/KTupERrML4W+YPlJu+3F2preOFCDIaNZop93bxKyNEaP9Bly71bAACFOrwxA6H0RS8t
s69LFtpy85qB2Ls6Kegcf78APK4ovPm4EWIuo8g7PZnGmr6S7Fuzy+/umwoLAbcNqVLUGPC2uvP1
n0x7NLOyJK+t7dfohrChrVfuw2x4Yf2TSIL8AsP71PjBTnn7/e7VmY0vPG80q7VQ6jG+CqKWn6Ud
72+Pv/b9hgNDwORNqxAcni/POCrqNEkpeaXxTh8PSrgb1I344DKaA0yZAmwiR7/CzxNehNbJ7GiS
CQGk7NVOCq+pYq8h4CG2LYB0crffKnxduRPAdQIGDS2Fji2i36p3Ba0mOyavci+7eXyqutfbi7YU
4IAMBplduBJIHoqozr4OUT0qGShATc+hqzd3OzHz4bn4K5UxJilBIAbDT2TYG8PoFkqDVirmxtZv
zUK4GbjxdQHHP39lbkF8NAe6vUj85M8Ns/kshJsxgW8QjgaGp/roGvpXaTe234DFvVt9IMqJDDh8
GVjLyFXOFwvYPFBMJHR4rYrStWjiVhtP0coy8RwcSiwRsVvigAqKLoCtOrSvpqe3Z6rebYnzDjNI
UaLzLCx+0SeuJXSD7zK5f1WSpyJzvDjK799nbuwDUSHzhoWi3YpsQzWOtTO+JslDdIidu6N23Nj/
Z3jBoIzJEMVRh+FV863NXs3d7WO0VFCww0CAgRoKNL2DRTzf36ocmWSYhfwKcnnpoZCVzEUoygZK
qKk2eTjFvUaSFT2J4fGZBpThouuPTuEXZUybXply+kyV4+2piDfiY3SYd2jgjagarJv5VExl7CdS
sunVzkb7BcTyZaBItD6YTEaTZZqGzLstcDkdTMUGDwrPfwNWI6xda1sT6iiSPoi/FfYuYhue6nI+
8+GFtyMGsp2QCsNrI1o9Nd9UHQXB+3grObM1C2HZUjmulMiAmE73StudnI0TtjU+//1K3cLhiJw6
wfi5gzT1+FjTDa9CPMKwLAGtxd0DShjVbWJWVAnh/XZD3wUKe1Uc35Zxyc937/S1CDFSEWmxlFYI
PwaK6lbMizesnJUl4l0dUA7j8Gso1koQR2tZqmVd0MoHO39ytlKia+MDZ4CkAk/kA3U534JWqpSi
SeIuQAQSTG7EvX95gKD4qMHTcBsUwQRRQXVkayDxD3jRX4Ja3ez37fXnZtj1Y4ctRtoFzjoefh0A
KeGMNklXJwbgDYFRnqQQVZpuaJ/w1qXS621BKyuFKj/OEwdrlvcTmq8UgLsUNzpsgsR0w8hXNkyP
reH571d3IbVsdD0rMXxP36T+h34vacHHOl19Pr8q1+OPSZf3PcaX5e9KFZDg9uqsaCTADxAzRYSa
VxcL1rJkGrU9pnkbgFjlByvrvdVLrtRae/QI2LA7Vi71TJTw7GVapiHYn7VBwvZK907prmijDRlb
0xGObWF0hWkOmI4S+yHxJbpzmCslG5dbtM8/9uSfRRN1B7poJBUK2dtgqHo3KSQXrDruZNQeSf4q
7NQkW9Nauyww9PhGoepgUXk3miWaKUYVCcrICn8o9oCGjXGZ6qeYhuPjQNj4QJWebtEjLLDOmCin
kQBo7j+sbcJySiUBPqK0SFBVqf6CruNmiNckt0Bs0aPviuX87Zu43YfUZE8llj52c6kZa3ewzX4v
VS363IVkytFopM72lWFFG+/EcrtxZgFOtnhJIkpK+O/Xl6PTkqRhWBeHHeth13SfTIP4VbHVRWe5
4ZCDqCxKSrgWEd2XqplsI60JCczmiQzxKZdKvwe1ZQKehCwANnfjGK/KQwEsSkWRF0Ut8XxedYcK
zkFLSMCy2AWW/cFK39Ths2TuwvKk9vGGuKUOwyar8P+gjxFDEqdHxjQzhinGNpN96MpbLYaXFx/a
Bc1AEf1C+geRkflsIkXusqGjJEDjET+3H+v8PG05BWsnwcEzKyMdDu9AdGrqutSrGNmyoLQarwQv
X9i9Qrl5aSr5tzXmB5RTeLngI8lIcEAQ6hwEG9GhLKMkztKANSU7WKgfTlyzUcyHMu+13aiCt7ex
dRBdsqE9Mhsl2lRRoj2a73wHvlb+09EJbcqkUvqUI0zkEuqkQO5m7M/t71yuOvDAV5+pzlddQalY
yFCmFNRj/Nzq+R8JTVLUzjrdFrM8O7zvFiwF8JYpQE0JYghpBmdU8TKpZ0vZ3d2jDBrIQo8fXjYN
QJMjOjNT0hjmUKlV0Oyl8NUpg/u/Hpl04MtQS7JM2MeqkjG9ZlVAO8+gvtF794+PLDqsWBhq8LWF
i5z1nSWzLq0DPXkkxzb7F4t/PbzwpIakNgqtxvCj8Wpkb2wjDrWyt5yBh+eKAF5ZVMmOWSI1iSTX
QaX5NtlF1kZofGN8MXHHailP4hDj96mvh26/YcOu3IDrz7eEi5o3SVn0oPcJ9Lo+0Rb9K53GGyfr
eHuPl6pHgYcCxQOQKMASHznRq0eIsGpsCtmogtw4TonhTlWQGJXnkF+35XxEFgXFgwIWUwcBjImq
UjHHnWuhySKlyQN8jebZja15Sm6mnlNQdR9LieOVoOjaUWiux9jJK9+kQwfdBB7jd1Q+VBcrHr5r
4Zj9ncaEvKD/SP9asDg5KF1kvzBiDfuawIqRoyFT3aHSrC2DYmVHkEHjLAg8tgJUwVwn9VKmy5Gd
06Br+5OO3vBHRpPJr0Lt2+21WhOEOllk6wG60hYPtp4VmeUkNQ3qMu8+owZDfrTQGeA8KeVWTcnK
9mPXgX3VgRJeknFo9kCTrJTyIB2ObXqKyqcuOY/lRuRg5apwIA5/QBFGRUvW+cohg4SOp5mVB2Xy
pNj7dKvQe23BrscXNAlDK03TLjA+YWfV+cTIs51uXMetKQjGpMbaARXLECErh/HFrPzbW760kVFB
BFeV20wGUi+CleFkrRo3pjYEie6q+ndkm2HIRPGv6f22nOU0eKWSzNv7ahqPaM93opmSzDJA8xMU
5Jjs0mpDm6wMD5wd7zcOYC0Sh8JG1CpL7Fqvp2Bo/8bH6t4KD/Qp4SYLHlLg5nGWhHM0dEaXypHT
BTX6VWhv+d1Y2v8IALcTYMGICS7sgQ4Uk6ZB+6Cv31Xrnd79oKIqApFfBCVgKyGMOl/9apyQC5ZG
BOii0EsP6EGwIWB5ESCAu1kA8SGPpAmntLfSCHBgNgRGarhRFdjyJczuLbvGIumgGgSyC7B/vKsC
YoWipo5YLDGCBj1Rof+ajQj8UiehISIIghCSBbUNkpDzVZpaGqNWKzMD46mWv9ol3aVOsTOUt9tX
YQH34fNA0AC3AUvGLRxBTqiHTcwSK6jiQPkN1m1J31d/u/EdzE3HqNjw9lauBqRxWihEcZY4jz6P
ETgfIa2NwS8bFPm/2BZMBlgJJG/xyIpBryly7EIe8iagiul+cti9fMtYLoyPTBv3IjkQa75cHfrE
VHHcNAFw6J66QxOrjcPLlcPcQuCJWxwqWwUrARDNcwHghLISlJI3gRn3QLq+NMlLXTzaX6SvZTrt
bm/+ym7MZAlnLM+k2GlDyJIKBFATT2L34nb5coETBM6cw8MQYvdxfZB0c6ynJjDk57bWjnbauYOl
gHRmq4vT2lyQMAGrEVDtvARVWLeKZnBhKkRTfzbmIbIO9y8V3CMoLgd1b0jOzIePECSRIpLyqJTb
WjuzvttOB5DranxhKwolBuYuJG2QT48S8ai1gX5cO1Ywb1FlBU9gGcwuSw2twrq0C4j+pxi/1/F7
Wf2i8o9s+GsoWw2iFkSZfNtRDYFuxTBIwJzENfSVPW10Uj8hitAGzuC4ub6TybE+j+D+bOQ3k3oO
PeX0ofzFmFeOXh/6JLugtBr+Gypsb+/bonBc/BThXBSF47SqpLXBaJXokP7cST/G5AeRnlPK+3MY
TTDFL2ryelvsyhOECwxmEaB+YVaKNLIg0NeqLI2hhr7VP4CAAU7ltoC1/QSFJHJqODQ8yTlf4aGU
NUkHNWFgWc2OJcfKqU7dVHmqfsycZF/Y32/LW52QwcsIwNPBS4bm8mSbJbRWnDoIDeOlkkJ/KMcv
3d1sKXy34F4gGoEYFteCczH9QHKmlnC/QPwglQdpC4zN/1/Urii7hWUGCxPBDsE00CewSUhRWAVy
9VTHpt+Pn1v7ySxfGtbs718xACcdk+dvOSJ0PpW81MM2UlU49jHTdpNeqG489gw9Qa0tYlq+2cKs
QCLJa8gRaoHBKYgyQqMwk6Fvgx78Xt/ydKh3SvxWhL3mqyzaonBfWUMORFSRXAXWBEbDfGImgDlW
BtK1QGKAuCbgcH+w1WM8geDvbo8Ja4fj8FHYg+dQMKRjYsV6N/EgfbSjTeN1tuHe3qSVV8P+gDgg
rgnPQ6TgqJUwyeLRaoKwCPEw+XG1VZjGT5S4N8A84hzgQC+7tzuEkqGQ8j5oomwPlkLXIsOz3JFj
NzovqVV8MjXGXDmS7z9+cGXRYB1OCKoPZOEmqXI0ohXJ1AVDqLlW+w2tlr1oVO5fP+6DIHQIXD2v
wZqfhWpowk4rEdtLviq/pp/3bg6i9Sg9hhpFXd8CUs8rVe0S+emg69JHGEWPCGRtPItLtTYXITzr
bVHbYQ2FCS7M3psK+4ie5J/QNmoDLqJy9Tg/BZADbwG3Bv7mAgLbskEfNVonAQ3rAr3Ohg4E+KHu
WVP7bDnFSVe+Raz2azXa2ZUZPbEwHX9GCcl/2egqsXdSs3cH0KwcKlOPQA2hdG5R5Lrf5na0d6i+
hZBbPi/gUMV2cpQ5Iv/iAx6ptNfHKUqChGSHSK88Wznk03jq7OFkwuwFMvX2Xq/kqSARWpKz7fFA
nHCS2o5RBwSlJEiprHi6krqF+uT6Ten4RC77nUWj3lUlR/OJbQIdFmm/K6YPeMPTbtc3SbvxwK4Y
DvggTgxmAUSJ0nHhqZhqhnw0yswCQr6MFMk6ecfSxyJ8sPtPcaO5VJF3TfXLMbeSrEv9iuprKIsP
5kxzUU8eT2o/MStNAwP0vFM5vIF4tHHj3q7ctNHOuVb7G2u/stsIfSH4hV5sK+aaqpZlhr7RJEBr
QXesH6cy9WLn2MWGrw9vrb3XpU/ol+Vr6gMFAXeufHMcUK0aPtKXyeip2bfbH7TUyrzSAC2d4V+h
ek2MkqYZaDqmsEvRb3lfR8doy0lcufWz8YV3hYGf0pHTNg0adk7r3K1b5qabvLRbsxAOUJkaToqi
/TSIEmNXsp/KJvH7xjx0wSgbstGMjLFOg9H2quI0qAdrC9C4Ogkw5XGTD4++WNYUafDWsmpMg+6d
2HtH2XB7VmdwNbygf2sYmw4Fw1IAn7ADKhYUeVv0PQuOb/CQ8qQ7Msw4UtBqwj70hkkjU9LTIBkf
eqd0G2OfdU/4a+nHPEv9NPes9qxP34Zwi/xv5SqDLIVXkkLpw78TlFpuqINR2WUaqM6Tke6TKfMs
mEryC6o5Nt77VVH8CebuAGLZgihd7ZAM0Bk2qvSj0G9TNwyPaeiW3d0ZHw28cP8I4sbolW/XqgbL
9RKCdOVsl5/q0/1338TDjuAsgmuWmFAa+qpjakM/7n6b7vuNA7e6TKaG7QBRNBwA/vvV11d9g3pZ
o0oDSfPQs1p61n6ii12+1ZVv7VzD90OQU/lIZgtnzkx0VlIdj8c4+JaDnK2Lav7bC7U6k39ELHJW
hZKpnWmSIMp32O1CPduJ14U7umnC8h0VjBdwoP93Mh8v5dWakXAM+9h0ANFQ3Ibsabcf0bDz3m6g
/JpeSxFUQVXWzM47mwRN4va9W2wlrlZnATcJDgVAfQAazHc+le1eks04DcLJ0xCBGtw8OxlFcHtX
VjceMCyEWQDLXgAlwLtcIL9oYFfQh9mMvlrDCXRot2Ws6WRwuXHCc0AYIGo+E9hGrTYaZR6g3ZSS
7LstbOjaSl2Pz3+/2u+8Am/VpNR5MDlfDLCjJgjaRUDkp85Wx6APJ1g4Ws5HiBBxKYCARFxJmWVh
YtlRERAa167V699pbKO3iOrJJTD6bXE0gc1KtfiQl43bMN2tNbKrrXtLyHD4UHqIjsdQOYipiOGU
hOqpbRIkttRwV1l7m2xYkyvHwoFFA4MGli3cMmFJ03RoGTOyLFBp+VyG4e/UaU7ZkGy4Mysng1cs
WfBkecZUdM3VrAZumNQQE//+aWxlr7dG579fnYtkqirUIVZZEKufUyvYAr1vDS8ca20AVKFC2Cxw
pjdnZ9Ivt2/N2hZcA82Er+/R+yoam5oERgtT41UyXu+t0+SH6FqCMIEJhUpqzbgEfZfpu/7t3glw
cjpkaXgVKEfTzJe/0ysHJiVUi5pWBzX/0qoKyO7/3hay3IS5EOF9HM2qQXtRvCrAYHpUe9WLrZDB
ch/mEgTjOxxCqdYHSKBdj0Z2L47jmUV5932bCxGUvVnXuZlHeH/Rsz4uT1PxKG9x8a7OA+lRmRN5
I0sqJM6UMZrAHYHtsKT9NCluj7p4R73bE8I8roQIj+IQOSUifhDSk7ckfq/CjcDE+iRgo3LgoLZg
n5mIbjB5wDpJaupVGUNlP1JBzdbbu+JM83n8V44It4XN2IIzHCZE8420rp76OTsMzd7e95ZXv6Ft
qrqFt11JbM5FCvtjqN2UoOqZBEleu2SMAbE/ddmTRBwP2aFC2VOwyKbN5fb94Zdw/qDNpQobpg39
1PQDpHacFMwvx6NFXf3+ZBdAEigrBFMbup4tWuyMVWNFTSFhOXuw4YfPSvz79jTW1ABa7Dkw9Dl4
TAxeS3pVtHEiUZjJsauEn8PY/xcCDMRcOV0sMDHC7kxhj5ZFhGWBVD6EjuTbeXu4LWFpH+vQkXgO
FfBmIKIkSBisUZ3QaJgGbeNTnXo2eSqbh4kknpPcPxken7R5+Ar5ThELkGXAbZtlHwWRUuy0+NGa
zI3JrOzHTIIwGSeaRtpIkFA8V9qutPa312pleETyeWMQHS/MIgwuEUbGspPjIK9PhVemdxusuo0o
LmJoKDtH3k94GHN9ShQ5pmXA+p8UXHa/bn/9ihKbDS88jOhsWcZ1ieHTxAtxvYnZ++a9PcmQwwYJ
JqiIYNhzgjnhYUSQtAvtuisusu4Xeemjf4NvkGOj3m3CzeUIz6M+pGUmtZBjVZe+xAP5fnuxlluN
YARSRA4C0sCViBk2x8woYFZpcml+m+YjMvO3h1/qP0TWOPYCl4FzVQgHtSVWL3eoCgK0yv5uyuOe
fJbi6oAkx/fbgpabDkHwfcDqiROLVuJzayhiqT0mWRsGtfQ5b/fRtDe3jPaVpUKPJNjtgEBB34pz
UQvNGUqk/S/RsCt/FVuVhFvDC0+FnuusUB0ML7E3+1fZbEBtlvoPCRKAbJDn5A1yRNh1XtW5Wqk1
vaBllaZd4uybQy9m4of3Kw9wtsCr4ZA33A1dmIcBBLPVG012KaXMNUzJtazd7b1eWSkwNqFGBA8G
YvKGcME7XUvMVrfzywv4q90BbZ7+t/GFu106nS7RMswv+rTT+2Peb2zF1vcLdxoI7x7hd3y/OhzT
YW9vLM/KVUA2G8+OhmJqdCcVjF2mMBkvaUEvxP7JpMo1CADFyVbXhJVJXEsRA3N1PuRVppT0Ijlu
8dt8u3sLZqMLeiPVa7vIzJxewFgxDbtav/sJAi0XqJI4Fx4CMCL4tmM99tdJ6AV9Shnxxy1GldU9
uBpf2GJNCZuUGjG9WOin1sEh8LKtYPKWCGGbh0lCmgv55Iuq753YT+yDstXpbEV7X6+SiPIgHR0K
C8DDS2pb3fuIRuCBztAYw6jLcAcTazre3nW+KnNrmbe9BMEK6uHQm0I0MwcQSkgTimcuxjCgtzLx
o+FQGH9qI3Vz7Vs13UviCtgHSPyBEYMwmM3io5GqYUbQTZ1eKulnUvfbLBbLSzIXwH+/CpG0bUw1
tWQ4ZtXZZCfW728v2Nb4/IxcjW8YQ1SMA656OB3RMXQT5rY8Y/PvFzRtERE2tQ4WKMr8UvM755ne
26QdewAdzm0EQ4NtrgrKNg+NXhtRYRAgCAsAVpHdrcwxPmK8yFyjfAD25nyJrDgqsiiLzECtnsuj
uVXXvnxWZ8OLtv5UlpWep5IRFFX5bOvSH8ciD6CM8hHSONgd8W9v+PJGwgcDDwdY2OHnQ7/PZ0MZ
bQelDceA+vGvMt53uTc6GzJWDhWqUXhNB/J8cPeEBzwDObNTG50cpOXnYdhpW/CkrfEFU42h7bxK
JYwfa0HZfFa1jR3nazDXIg4cYU4vgfov2Glc/vWlINwlo2YX5MVZk6PqNCTVMyh1/6Bi7C8bqodW
b+IHJ77cuTWoTAEXI3BQOGpgYRG2JlY6aZxitQ3khriF7hpV7MrW16h7/xdygIVDdIb3OxSnV2nt
INkyCqITFELXnZ8xv9RL93xbyuLmYxagUVa5sQuyUtFHC4fWYhkp2iDND0ghxpavlfcqL4jg9emc
PYhDK4Q3EpV6bayA5TpAW+rJS1p/jJ1x4ywszhqXgVA++GXQUADVt/OzQDqborOUDuBleMia49fb
i7QyOioM0QeUA5KWbNN2DU4taczGAMXa3T5iu/9peE34eKnruppOGL63n5RDS+41Q1GJefX1ItSf
5KFmVh2Gb6R9tDP0+7cXwyOFByZuXv8ifD2lJbDkpjoG3ZNSHLvodHtxVg7obHjBQqSqGXahheHR
QcC2P+nkU3IvhxaQynDtQesDuB7qgsROEaaUoKiuYHKQ1KGbPYzOFhp5ZQ4QAJwTbjMuggjUbIpB
LfsxllFnGLqRpLlDxryu34pVrBxTtJnEYwH4n84pSeeXwHAQQMB9loPM9MvBt7eKINamcT0+l3+l
cIdOdsp4wPi1/JIln/NiPyUbluEH+8lMqWMvkA/m+4BU1qIWDBTcNgpLtSlIo3Y6SXJZ7tVapX5Y
d1EMXVuf49o+6Hb7DW9L/87UicCY6GWWummqKkEiJbmn66mi78D+GaPS205dp67JicQR9YBZzJ/j
Ok7e4bU6g5vqci/tVXBt+q3Vmw/2ZHX7LlbzA2J7aFcxFvQHipjpS5L35QAk79Q8W4NTu4pkRV5q
90aQamrdPGRG6TsW8xttZIZnyr2d+VY+1vuwlscdGSPpDF9Z27dUiQ9oYk79Uu7j2NUARdmjd3H0
Sx3i/hwOxg+p7gbXAPDNJXLXTruytgCyVSNPVgZ6nJxqIq6mEuUJdYWS21RTU3qVpFtvcRHTnR4n
8WOVksarYlqfy2Kc3iNd6x7Rbx6gl2xqPTtRYs+WanlfgQPUAwaSXTKbRF5Fi9q1M6Xbg2C/dhuU
VvyWewuUIoWpB4NWTr0LeqLQG8fCfEEzDOV3atsD8Uo6sjN0vxwB9mB0hiuFofO5JwPZMyv61eih
vQWwXR5GPPq4uYjK4cDDmZgfxmqielN2iR5oOrgr0Dcw2YXm79u6Z3mh5jLEA9+3rKoA6giUxHee
Y3a35sTwPMiEIAfoXcWaWlsrtaIYLC0wB+mh9grgDP/F9wMDxYuO0ctMVGySXlR5E2HrIhgOthq0
ZGMGJhZ5flsxgysB/PcrjdCh0CdSBkMPJuMPWIfcikQuS1HvsRUKWhWE2CXKdeEuLhBVnY52DDRk
epDal344aCG6fn+z1a3eR2uHCh16AeHganSRSDc7qvY9/F9UqNVuXD0QAD5J9eX2rixcCU4Dw/uV
oBgOZpeIDmMpum5U1aAF06D5k5W5xfDM9JPSfiHpn9ui1g4wIHwAdwJPCZyD8DbXhdw3ctsrgcZe
B+lzd7g9/EcyRdx/dNmBZYf4PhwWwamj6pAoStgpQUsH1xn/pqw/IIfkxemDY7+r9QNhT70ceVJt
7crycWi+oFTBZWa1m/JAyZ/75jlnv7UJDYs3jJ61nfzny8D/Pj+ZU93aWuRg5gn5zCZ3BAKv2zCd
1xaXFzSiSBPPLZiq5iKoOZCM9JWKquijPD5On28v7oePJy4uzAVcMNNEXaBIJSPLraziScOZ12TP
Kmw3V6k3gFaNHCmtPXWkPpM+WTZY6CK/6/e0tPdK8icEm0BU/Cjyo1odpS1zbDlp1L+CTRscqrw3
uhhKsczJNms4Y2eZVJ6bbrZ3X170+fiCyi2VLiE1wfgj+9tr1k5Xm91IT3bT3e0xzAWJu8dCTS97
CNLwNIHXOU0m9/YGrk4F6wQ4GOAbCyqgmOf3I9TLnXW9+Ayip0tTlqeeNT+qYQv3sCaKl5tBO4Ls
aEEM2sL5CpO2MMFG0z+bTXSoKyRwa4d6qhp9uT2t5c1SOYXxf2UJYYOqiBqHUshqpTcNtxmdUdlW
On3tlCFiC9gcestwFsn51UqdvtfDJDTOzEK7xKZxtxqrrU0CVNvIouMCIfMmWA95TNBXAe/NOdYH
V4aWL8N+h8tze6lWpwHkIe8hBKNWhH9J0jBOKdhtzw5ogGVXQrOU2wJWp8GfEXT4QW8LMSplEr0O
jWbCNFqKngOyn5L6tZWGjbuyxHGgYw3iX/+VIzhhltrZgAfKxjmxQy/jcOZM2Wns0qICke66rvVG
uXDr7Jtmf709w5Ul5PWrOG6IHaDaSNgoRyExql5M+cwieE6uo+xvj7+ygrPxBX0TR81gsgHjS62n
Ob6eesnbbQkrd3MmgX/BlY1kJamTRA0k9NVesb8nAFX+JluA+rVl0sBYidcCoCQEWeZCuhCssXbb
y2fLeqHxy91VZYjXaihPR8IVta2wVufDS5HJ4lbr5LOjoQ9TtyOh7ZKtfNYiKyAIEQJrYV9KjRxi
DsmUw4H4RcfCs8zPCtuT5FizjW1Z2/irKYlXp6qsTpGLAduSsBcrN3/aPXuwq3h3e/eXYj6Ixnjp
OKQtHgHU2ERMTsMJ8OZd0p8izWXZBjJ/VQTyKXhpQK1si6n92MhjXWHTBMTTAV5ilx6TdkPPLM8w
MicoYuONdBD6FE3WCPX3pZYaEyCOpqdU+1R6NtRzPtzbdY1HYq7l8O+4uisVjvGUpuYUKKBAep+2
2twvbwnvuaWBXA18Z4A6C7ckKQhYB6UKBBTMm6iPmqbbm701vvA0ssFuECGprSDNdoYBIiaqb2ni
lZ2AOYi0OKdF5QjE+QoNTazGqUnCYFCm6GedhuE5s62fFLXub1mHFp6pVqjg2ABY1M1aadrzSlrX
IepjGOenTpW9jkl/KgPtH0f79fb0uU09N1hnWkKkYB4rsPv1Iy7w1D1q4SGpAzn5pDox0IVboa5V
UUDCoRgZCCzwlc+XYVIlJdKaVD6b6d8xe5vUzO+H7pBEQV7SjZjUcskxLRNYSRQPoJZXfMVRDleD
iC+Xz6jL93P5Z8hNcFhXys/by7cuB5Y1MBWoAnQEJWtlYIqSzUY+0+igWIlXkF2sXzTyflvMUl3w
6fwjRlCzoz6qrdrU8rmNYi+TktrNDcntlWhjOmtyOBTP5LTcQIDxy3J1l/FKETNiiXK27GOk+uXk
OhvnbUuCcBcMVNIqiOUp58YCBjc/1iGAlxuz4F8pnunrWQgaCS3gpzybICPVXWv0sy0CkNU5QO0h
QYJo58JDj0ZEVJWQKudJ/4kujbDYnW7j/K5OAUSGXOchziTmX7KoL5wuzpVzSTu3O9qI7N0+UVsC
hBP1f6Rd15LcOLL9IkYQ9HylKdOumjItqV8YGhmSAB0I+q+/hz27qyoUoxituxujeVAMswAkgETm
yXO0UmVm0QoSDeaXbteKDUqk6y5qBAZoevnvAN7+/syTjNxquNZxrLMo7znqx22He063h6827w+W
g57UudzHY/ul6OyAKhCaNexQBalIbbGQGegsYiXUBugYpBDtbUUW5KzegFSvTgLSAQtZBuZYrj+D
7j5rzNolUZ+GThKA/fUvJvnP9+V4JYEC5hQzi0QZ2dPsyLdO1NXfD4wMSGuRer9SVEVVIk/6WMPv
tz477afPt3/92tlmOLi48D9EQvK1Zc1uPjVloi0B5HEeXX+y9t2QhsPQB7ctrUWRaGl+Y+tBD7ec
8tI6YeqJUHFaT/Rou0VISvM4GY4/EKXzphENuc4Wpfvq6M5sSreRWTgimxhsokDmKe5xLu81nXt2
8+v22FYPizM7UnxBY6uYcj6r0VS+gBPBNF+T5C+yFiCH+jN/0oOrJ6KFo8EGsk+P3TA9dgRFsRo1
l3gLP33dBrZs7DNbi0+ebeyCdXY89ZMaqWMWLOp87MHmYWZBN2CqwxkiJwnIBsvmazW+1CreAB9v
z+faukEREvED0jDIXko3bquWsw6WFsyniWDpBK58KNj2W7JJax4JwRYEKyji41+SFaMSJqpSGOWQ
PjJ6atpHpf8k0k8gCAlVsfGsueY4xpyeW5MOY8r1eBwHWEMX4Z0JAYkMhCOjwX3EMCFR6yM3+0OV
1YHTNL7qzK/jmActTw6qToKumL8ljeO3nG8cj9d9GZe/Sz7EpzppU31Za5tVnuv+0uMjs5Hl6zw1
P6TM9VRCw3ir73d1hf/MvRwnpo6WZTHHztSMKahT48UalKDORJjQLXHGLVPS5mwBiLVyho3TTrty
eK6HoOIHfat1cvUyPFtfmcRyKKeZQ0VHjWKo3lEy7mIr9+qieiBN7E0JOlwTcGdn0wezzHdtXj6L
0bqbOBgVaLGjSXNo0ApBUxboSe5ROjY+L5LD7X21li+C5jeeo2BoRhO+zOg5ZLUrqLu4fH5XVdAX
VHbEOHbNw9Sg67qIH1KO2LPk3ogS6G3ba/fYuenl5XB2pjisyyy4vxo1ImR3VAlvf351M4Os6i0r
D9SMdNRbqNcqeA7gyMp/uwjSi6LzMoqKfvuqj9/TdAsbsmJvkXsCbSkeBcAmLF53NhzGelcoLkVS
JA5ZtVN/1+N+0ncm+ZRsgQyXk0EKdfGYWjj7dBCLgb/q0lSaM9W10gIzZ02/G2f2KDhOSif74MQq
OrX6IgBUczcq0+72lK7carCL4eGEQB1X1olEB03axEWqRn2yt2hgpr6+pe694hQXJqS9icRpb3YG
hqYMpU/4FyDr3u92FxakazNT+8ZmBdbJBksNWEbA09P/P01It2VeKsOgTTARs49C3GXvRslCf3LR
7YFXYwPZMk5IS5IkL2iONzXVgn4OgYkJ3r/SYPYCAHRpVr6qR7e9mXbM1eeo5MYrG/IA6MBf5SZC
b82hHILnOqoUkKeRc8a0SWlbMHuOFPfOtfZcybwZTX+3x7Jy3ION948RaTWUEqcwiqJz5Ni1p1SQ
y4ACNHlg2caBszWY5e/PDoC8HErqMgODMcJU+G6BHsYNEyvJlEWiBDVvIKSXuveliREFmKo13DlK
yHEa7xBy9S+D+e4sJdiLAddEnWIBbFxlKZvWSu1enaOJ7Jtm35R7QHtuL8laPAl6ZBBt24AyghVU
miuq6gLX0TRFVNMOsZp4GetOHdA6PbXDvgLenGj7QnS/W13c29Tw+6bwW31ryVZOG/wM4BSQlwIb
sQxNUd1ecQyuT5Hl05z5xlz5twe64nsXBiTfS4nRA3JsT5EBDHIe1sY/Ile9onkvDx/cG9hBtJag
YRPQC2k6Y5HUPSpx4F4HB5/nso3TYC1KAFsz3pwGmpCXltZLv0MhuQXJnDIhlOlBfUoPXC/8yr5n
urJDq6s3kScrzr3GfFbtH++fQfS4AhUDAAbuVcnlu1hjSFqoeiSsXev8sOsUefmdvlHCX9lYqJqh
vghpE5RMZdaZHsjFmTOiRzR/KNomaKYMBCS/y8r1UTX9ixEttFnQLrOQ5ZHifg08uPrU6UbkDKc5
/m51p5wAHUa3IDJrvgeUJ3A/QJWs5AkazUjzfIQdKkLDvBOVp3cemjk2fHxtE53ZkUGxYtJyu0cD
VTQ4T3bGve7dpPbw7nMDUiSHYhPwUToMqOwOHbb5FoT/moBqMQBSuwU1bABLJEWi2ZCC0K1SjajS
cnUvzK7xatJlHirexYOeIE8Uz4LvuVV918RAPDwda18AS+C5ab9VwVn2qhTcYRtDnx4MIciKGFJw
V5ixXqXKYEZV+8Ah3lA+kHbjibduAnfuUrRHa7d0KnVtmwB1UJuRJervuZE8OG4FglozvO3oq44B
LO1/zUin0sCSdG5VmMkM8J06QzD+RT4Tc/XHwrIFzq7cInPazLIqM8qh4xuO2sfbA1gJ6UG5t3CD
obB9/TjKyJxmZU2MyGoDM743MgQpO8ruoZW4CadZXZMzW5IPTmLEVYFLKio7zcs136mBc91KGa2u
yJkRybe6rpmoeDPS+r/U96OzsY3Q6WGC3QzBqRw4WBTF7T5LceBgrfVKedDs6Xh7RVbPtDMT0gDs
QVNLhWfYqWnl3KO3VviWAipiAbUwrzbKcfd+ezZS/hYgzrj9VOn2AV5LWJ1awl5rBBBY83Sj8yHl
F4j3Y/8xYQQaa0vhHsIF0iFnT/WouHVtRAo/1PRwuD2OtYXH1YabAG8fMERLW5HpVl4UJMERmnvK
92KLPmTNec8/L+3DsuqsKVuWpTdCk0FL+8ExNmCCK29eBIt/RiDtDycpYgh4YQRJuQdevipRITiU
SojG7Mobt8TotgYk+Rl0HYoECmdGpNcOMuBPAyEA9u1vL8ryEfmkh/6Ibi/lSnTCSIEAaKiMttSp
EWXsY69A/hOtwYn5j6a/1M4zwzFw29za3kFNHYhZvOAXkYfLwxL9/o0L0i4DyBMNEPwXq1eCbKAQ
EgxvG1o+dD2uP4akyYvB751zDYYm9OLdCTqeuhTMZCzNXwpkMwKH61uxzqp/gwIATJVk+b+0TytX
DDUbmRGN47OThlm3EbOtf9/AGxXJDzR5SbuzYuMivTcbkZnu69xzh40pW/M3UN/hBNAWH5f3J4rn
3MnrWov0YdeVO5QkWL7xrFtb/nMT0h7N02HI0QKkRSlo/Odg1O6qFH0RG062NlFgfCDgNIBgLops
l07WzQnokTVNi1jLGy8j+uy7Ld8CBa552ELUBt4YxG14v11aUbNa10eRgVGR6GE2W0c3dwN9UvBG
TJudbr9TshodlyCIByz7TRT9GrhjWW1H0drrnpBSU43nyYlu75i3iOtsy7wZwOIA/49oBreNPKCa
1K2WCvdUFn5D/AGURMaRTz4zPhp6wL+p1a7WvTbzobc0bxFRSGt2ZXz5+7Moymmnqan11j3Raub/
uLzNd5w6W4LZ0ml3ZUXyjMJwKh3KZ+7JTA2vm22PdM/ufCjzJ0ItBNIfN6Z0eZNeTSlCN0CIkBYB
KvtyVAMQXpw3g3OyYg0gIgPoFmC/wMhmgoO3YQ3xnFyIe8AGxJ5o3DkWKms+3f4Rkp/+O+az3yDv
ucwSTtZ3zskEKlqjM96uhuujawm9F1qUmzy4bU86Rv5jD6gpMFiix0/Op/XQpoHoZe6cDC7CknIv
i+OgSbZSqHKJ6F876EXGtoB46lUiuEUqQutj2BmT8gkMxxA0bar71gXIuNfT566yv6Nf5rWNTd8Q
xcakLu54tbBnxrXLhVVblK0rN3NO+uw80oYeXVps5FPkF+HbAAEhgtegyn6daGPcUErW2NbJVJ/d
sgrm+G4YI20+sWr2hiLUuiGMNdcnVrJvyRbdiXRU/2vdwqtjAaSD9km6bVwHoB8+wnrR4zSbi9+2
2+xmMw6KnG8kPlaXEo/f/9mSZpNZYNquetc6NXjiekg77tvE+KSV86e2BXYqGatjXXc7e1T3M5Jx
77su/h0pBCSRpVjGKnPgpGkctxpVrFM63ovP+tZDd81V3LPPS4NT4xwteCk+D95lb2fij/fuN9zW
OF7w7MEygeXo0hU5vj7E42Cfqvpn2Q7+WBxM5ddtG9djWCICgGoAG0f/t5ycaCaznWy7t07Mo+YR
8jG3P3/ta5efl4I1a9KqhLn4vJ4q30qtfUp49aBo4p5b9cbjbXUkEPHAgizdrzJdE9VnDWonk3Wa
3RaSvKnHft4ey/Vxi7GAZQepE9tCYWT5+7OLTAGXu1kaHRoeoYmAeiVHzRzXZl/f687WUbs6mDNb
0rzxas5oD7T4SSuTXVWIwNxi+b2+MC9HIzlXKpp2TC2MhqKV1g5K6KsI97EDUaLV/XK2BKTXxgMK
diT+EYQsdC+XczfndpvaI7VOPfpVeezu5+HT7dX5t8H88uQG1zbob3E9/KtHcmkjUSZnbI0peQYG
nttQLNfLQ6HVXdDithb+aHYmcNfOHBba0Hwa7D4N6MiTYy300evBsfc8Ktw8qjwvnssSZBuJw4wv
NKPjx6pspz1OsOFL54D7o4TOzqEHXO9Q6xakPGY39rkqoFuesbT2YtQ+QqYSHjK7nT6KUmAN49QA
NC2NH3jL+z1odvpDjkauwLEg8aaL1AlLYdOd3rPBm1WW3rGcoVvEHjtUr+3+GxpQf9uwfi9Irj63
VsN2hcbckOTut5mr7b7JaQ8BGwDalM6Yd2CzN+47MJT2Xsx7RHd9NZ3y0UpOZiGYP4MMyedQVd6Z
Kf1nhIqAZ1cp8ZNa7wKDx8qTO5XDA3oWWNig6+qe1AxCJAPo7+ZsqAIL1QxgUg08+PuaBeaMm0vL
0jR0Y6rvJlurP8RdWvhpz+yXWLGqXYxi3MHoTWVfiSS/rzlFWWQetSO3ja+1OaY+GocNb6rmJLLV
uPeVRGt9IrLccxpS3Ctc/ScZSBqUQvmIxOj8C2T+t31obYcvrQ0o2KCdGMfupQfZLXp8DSBgn+Pe
hKwKuzct3WOa8dmZxL4k/fsSpbieFroSQHABQwedhFxva21BzIGYybOdprtCKdEjntzn9rgxquuw
DWaWgp4FVS00CEl7L2lBe67OVvJsgEoGqY30AYt/Gjprd3v21vY4WqmWeHjRkpSHQ2OaiMnE/oNY
yhgjjb3V5bR2mYD+beGQRD8kcgyXywNWxBj81iJ5pnHrVersgTrcr23QuJr720ORS1JvS4NOJ+RO
UK1Et4M0Z24Vj9Oot8kz+usPLh332Ln3NbKmeMN5ClUDUQzARxjfWVs8xrm6kY5aW7Jz81Jk0SVd
l43ZiKNscr7NpvZipu1+6LdyNmsrBj1qUHK+iZTJp3JP00K3qzg+VU71wwAvgdeSeCPYXbOBpC2s
AAOE01naU02rFSpKr8pJmxRPQ2qmyTeyJytBpvYmX/ofE29/f3Yxk64wEMd0yqm3astLwOcHWil2
QH/iZ413kdXYQSemozXieFPMDetrTon82hIPoHZ+lSxgdHbMzK7j02jnO5p/r1sW5tN3Om/M46od
JNiQLYYe0VUDXNaOeqcWc3ziJaj4xWdQHnmd/cEov952/dX1ssEFqy9EeUgYXW6yesprYaGf5BTn
oc4e2RZv9sr3cXUvrRo4kBbiyMvvY19n6OJ341NXfEArc/Hh9s9f27n4PnCcAJbgdJVzHZkyu04Z
Z8oJh7kGj+h1v1T05G4G7Pix01kfqKJwPIi4igMQDyQoh9E5oIa/hWpdHSgIKfCOxVxe0YcOM3rP
S43BK0VgP5pbvZhvMCwp3AGwDsgCZPWAApCzVJXRDPqo6/FpatM61DJr9ivTRfatBC8IzUn+dRrK
MtBK7uzRWAlukD6m+zpTTdyxcfqzRZCxG1lS+7bgoO4gXb4Hs8c3p0mcgJEYkQFjk1dUCtT36u53
5pr3WW/+6lhnPM5C64KeZugANafh/RcWRmYuOQY0zV0pRBuclBlVnfikgDw7zvQwye1ILavDbVdZ
XSBcJjgB0Z0CBaxLT0SUqs12C0/RndircurzDQMyRnO5RRbs438tyMCGIanzIVdS5RTHQ1AywBwN
rfIr3X4uZtN32vK+E4rXaGXAZrI37O65N537aXAPiVUeLbPzF/JcZxweUYoKWZEdSLHF+bhy1YA8
BWHBoiTi4M/LWSAm5zQhDty0frScoCJg7pg2Ap2VuGrpbFFdcLTgNS4zzOWNOUy1SpTT1H2I1c9l
ngeayr3ZhRTTtHEArLxr0Eajgy4NCVy8bKUgwWLGYJZZnjxnNVaV/1AcK0jZvsv2k6L5Vnt8vxPB
noMdjpQfsB2X00e7kgtwsyqncXqiQK78vP35VRfC43xBcuBpC7zF5feR4KtErw3KaRhNcq/Eluqn
pi58WoPviM7o6StaV4vmqqEPse20e2O28yBp4694xSbB3OlxWKA9/yMQNPGPMbeJXxdG7w220qIQ
0Nv3RsOTjezomk+Rhe3fgTTtgsO6/NEcsaU25JiU1vmcWGjR0YDeibcguCs3Irjd/2dFZqQ1J4Wx
OjOVk0rgWD597YZ7SjcyWKtGwNYF8u8lfy6vb+uY3BrLEoeEMN0AT8wiaDNIFkMHhYQOb7bgO2tb
BQ9zHOrI+SxB++XUzZA5xCuoUk6KRb0aKd3B/Z2zp5ZDd1rd2CrrtpCB1BfFXbxALm3pelq4osLY
lOWh1iUeKbqgmi3cBWBx7rfKKms7E2ih/5lb/v4sTMshgVubOYY2U9NLyN6dWs92X1otyhrNa0r/
9tZZNQf4KkDyCxJKLqrpA3GpqJfAswStDE5QCBh5e8MES+MWnnVlInHSQ2d1ydYt6brLkZldnzac
IDbr0gFUK9lrH+v7QcnCRmQo6M0bx+nKxXVuTnb8ZsiKKnVG3PyzBx6y7p36i8u1dfF9yQdzWxT2
ZOH7c4U4ySu2yqkyo82/BsCp7mqAGqPKJseA7QLQLDsMQBg/NTtIKm/emz2CkxDHdMq8bMDVN1ih
WrgfNcpf1aL3TJIj2LBfxmF44HUNXGe2sddXPAYDR8MCzlkUduxl3s8c1JpGTc0qRFRzvOuhuZnz
OwUALJamhzEpAMrZwgGs+s2ZQWkeyER7pjtqfHKU/tFk7l1ZYtwuIqtpCmaFbOyIt5BQChlB7olE
OMghILcmv8WAbolLNg+Y995Eb3jZPepzuVPFq5V/rDwOmrsBlFr9oZ6NPdOw7km9pfK0OsegooJG
IfjOrpKok9KmYM1dnjFZ7BnKUzeCbnRntdAB+pKXG/fQsu+uxrvoeeEdD05QOURuaoBy2fI2A8gm
MHIzdMhDMv6sjMyLcQ4Ujh9bG8+0NyGIK5tLVz6k2QBmfevLOnMi0jvq1FVNfEqtD9XIvNoiQQZi
mdkAsq+N7PGrM+0VcNXhvw37zvV6KJDWU+YLUvlKKXxWJF6V4o03PzJbDVzo3jbEeILs7b4aDy26
tYpZ98VCKxAflEHzqXFv8/tMnXBXpJ7SgiW/8NR475hPFG/uZHjKsu9mfDAZtHu/K+6XyTzO/JiO
Q3D7xH3rYJPHDvfCkYt6CyZA8meRDnhs9Fl8SsZX0YfFdEJLsGens0fmH9ZUeh05aFb/rJhPJaAh
FUuRR5lCDQSM9aB6lkrBGOccbv+qN0bpq1+FnwTcAIgH8PC83NaxkU8WKYh7spLHUWuDsfviIuJn
BC1PkGafZgUI410931f1q67hTpogUcS/KersmyYUAeg/ieC+kdX+PEZ96wQG9CLFtJva3zF9cCsj
iPlWZuZNr/P6RyOGhdeCyFYOy9uY2x2lJjTC8WtKWoMCABWH5Hc5zIFG7pThpTRaPPi+tPVjVdgh
08Me+Rst3evqrjAo0pc6iHheTauEEug9UfJ93jzN9qe63/fGSVSRcF8G4zCPr32bH63yZ8FHpHad
Q51uhMgr5U5tST66gEss9MKmdD06zly2qYgN1Kkh85o+KeKuYPdTE5lweVq/tPyXkR1R6Hi3CO9y
0xg40oF5Q0uLDd6ay7UXzTQ0fQK4mBU/d/VjHd32rZVAF4xvCM3BxIHUjOzwhmB92tXcPIGp7NEd
wehpIU83v5MO5d9R6MsAloTkVSOLLaASXfPGPIHpMGjjh5bwjSf3SkiBgfyxIF19I0hWeyE68wSY
cmJCMEv/cnum1gyA8hkdRbACGIp8NBhWOY6taZ7QP+Z5tsj/YgAOOm2wEHgTXKXH9BKEMgLZ6VMB
vtJD8eMvfv3Z16XpaRrh6l2Lr9f8U6k9OWKrJr9yLSKzjYTb0ikCp5Wmx+0mvU9Kbp3q3ng0xu5E
R+czHetPVIuDyU4Ooym2mPLXnBepD8CcIJMFEhz9cm8A7TqQnsJ5eypwKQooDlX9mIQlBFc2VufK
FDb+olaGGx83P+odl6aohSRIxrs8UvW7pgQ2cDd3GwC0LRPapQkNQqF9D+mFKC2n/thp6B1sIMdw
qjRnC1ZwFbZhNEhfLvkFsGChJnxpak6qkiYpTKlDEvCh3auU2p5rVSn6LPSfHTCkt93v6hG6GAQf
ElRi0JcHnZ1Lg2Tgph67NYtY9iW17kj6vcEGyrbyVWvjAmAU5Ne4cq5l5aCaoBVd57IIqI1m16bF
rnbEvVMPP/BsO5it/fv2sNaWTAdNO7LmSD5dYaj4rA9J7FosEpMFar+UfRKJcaq1LXDvqh1om+Ft
ho4E9DReTl+uFXhtzzOL0J3iNQIB5w/ebpxvVxsYS6Sf2ZDcjyZAptNYZRFeiD8NI/ky69YdkA+o
rbc/tKR6AjWvubGr1m0aENCDT4DSRfZD1D2majQY7lH0E6UfraEG7/QrCiFGfw+y+g1z69P4P3My
84iSTz26OnQGcknwmuBtqPYcWop/4RRgmEPAjrMJS7Y46Vn8DKRywrq8yaMckpTlaEfm5EbzsJX2
XNtSgNSg1xHXkX61hwdniolO6zpiAuzgRjKbXyhP9333KYtx5N529FVjNhSbAVlFC4MMnJvMMsmR
HqiiqWmCykBpqsqO7lB4k7KFlV8ztXR/AWcB7XFUcS6nLzdqPesKUUedwGk0vEwQ9BTzDzwVbg9p
zfeWDvGFahDoVTl3VJhVx3RdqSKeJ2SnsIXcdzahnEx+Whr9iKj1QW2NdmMir6II7DIgc3FPAimN
NibpIEwVKlSbwmqrPRDlwd1IAGx9fpncM9+rWdaVGU/qiHsDDQDkvD1naxvo/NdLrm3RSihahV/v
vFYc77Z+9K2NwvHWCJZlOxsBNZu8s5YRzFmoiM1Gxq3PSyfOQI2maNC7AFKYg/KEJtrbE7T85xeP
HiwvutKAgIdyAWDK0gSpQHf0tmXUUavM+6q4G4ddXXyl1YdyPJjank9bBld2Cy48vE6Av0b07i7j
PZuuDuzbZUebMipVDrBumygPNmvQuF9pSpBM6H+/PcBVe0sjIC4jlMTlyGFs5irm3Qh77o5+RPnz
V7nVHvHGBCFNIu4hxCYWYBLXzabmRDJLAc9XVFjo4vdAy6/4A/aUD5ASetSfm1QJaTX4Su5+bgsl
bMzslLMJdAsAAQ38WTNRNawzQj0c092nap7H+85JWQLqh6T+iCUk4NF2cv0IOxC5r9EgVfeF+lDr
ZhbU3FLDuswaz8J/coxLY/As0WX3SUpjf2wG9iy4hW/VCi39WmnQWaUmnIJ9rkmx2pVvJUaQI29q
zXNYIoPSe2gzhZ4BTdyDocbzU5HZ+j2Qd3GAZaInkBWUZKcPOvLXgKB4KEfE1NN48To4HTmpnLw6
VfytzhSoMNCiBQYxY2o4KDZEh21oeoIg0TZKT6fOb6L38YuuqJrnjolFQjz8P1m1YB/y2qCRSlI3
D6gFveJ4TpsjJfrkpSQhd+gvjb+7TNN6r0sgQaqwTPNzozTvitxe1EhJ4xEoTTwV46QHQ8WGp6Yo
bEzP0Gy42MoWBTwRpZcllYmim3wC2P2Y63hf4d7sHn4Vgmwkn1dcGE2swBOhfg96EJnc0WwdKFWY
RhElRuVl8ythj9lw12MCb2+VlcMSiUqcASieIxCQX0R0mLsmbrMyyidQyrOHunGA4tgAb6xMFmIA
vEhwVeLRpUtRW0p08MzWTREV6TH+aE9bycDr8wyt5cDLL2x7eJVKl3E1mbMgXMkjO/k8sNiD0EN4
e5bWBgBaGHRhIy1wnd9AS5+aKWlZRhn3ze7F2qqmbnxfrmDXRTYVcY/vG27ohkhB/r9+vilF5onL
YlOd8Hn7HuDvdqv1erkvpKMQzEPogIOWDxJA8n0ipjxpUlbn0Wx1vqi7o66fEKLjxDuqm+TYa1N1
bkzaeM6QmwVzqxzEFvcOjhPt4+25Wtt4C6oOaQLQDiHXcXlXGawYLQeIgqhNwooJr6OVV5Cg2t02
s7LvwEePZiHE4Cr4WaQl6dNWR/WnwJaYk0An5clozEM8aq9/YwYYHTS9gdhIXhrEiVwxjayIUr2L
UGvwhkE71OYWp9BKRLEQVuChDie4hlgmaL8pFk24aFIGT3O70BpoaJDHdD5ZFFwt/eDFW61wK46w
LBFCfaRtQfYmBUnUKOFzpGqi9FkpyrCpqvdv+kWXfaFqAf8URGMuPaGwaePYVcUjvUa+zjO3yiYr
28bUkb1fSKCwaWQCoKxydcZarY5MLSg+fBhfmjHYElde8WYTCDNQVaObCPA9aQzc6EhO87iOQAj5
sa9DKG8Bkqo43vxOzifcIcgGLoST8Gr8Kb+I7JIYnEJ4KxqL2u/wT3Tbk9eWe2EgXqgCIJwnV+wn
gSUqoYIRTWnuT8E4bU3VqgHoDEKYDIEx8nWXy60qOOEBj24i1IN4kOOf9w8A9zneizi+cK9LOz4n
lWsPRYMJsrVD16Y7nRxvW1hb7HML0jXb2pw0TtLjVQKuucTWAgRNodL/Ay2T24bWpgqt9K6LRz2S
PTIEOc3mqZlAchgl33l6cLeIhVY/j/AdJZkFTq1K7xNb6RN1siweiepl4r5mb3X8bBmQlpoOrO5S
HQaMYk/Uffw+cfllK6DsinQROn2gBiTnIYyOF4bFlToSWfNbFwjutfL9IQ8eAJCqWaohOD8kZ0Kb
8Qy00lBHegdoNgBvGyu84koX35dcSRC1S9sc3x9ScWTK8Bk5nJ0VZwdk+TZuwpXFuDAlRW9oAUaO
KIWpqfFUCJ59vu2rKxftxecX82dvz6qbtapB80RkQ57H8WJUp7b6vldHgNZxFSQpSPTL661kTZG2
iVtFhlWh2g5kj+JO79ScWZwKqU/AUNHB7ODdIV13hd0plRVXWBGDh7MQr8Iwdl1bhHG9pXCwOp4F
Rg7PQjVRTjqR0U4B6nXqiLKH+dCxjafN6oqcfV7afZbKIedqWfi8YEdbDQUJh4ZtnIVbY5Cmi1hF
PyIXXkdlsXPy3XC47VUbn5clvPEaGHhO7TqySh8Eq8oWfmNt/yFloqMLzkYCQ07PanFbs7SCS/Gy
z55Gof1Ssjh7blmiHg19mDcu12XKpQge8YcK2NhCknN1YlVi6kcdL00QiJbkcW7t1NdY73rF1Nk+
wWUVxCxzXnM907bgatJMohAHmnRUQpCnIQAIy6XjIU7QtURAVW0CHPel32I9kybyP59fULfgxEeD
iXSXaE3jzhNBn7Y9JfGLXYw6IsWmyDxzMhTfNQfzfZ7xr8HlRQ3iRQeQv8X7z86bYVYqYugCWFHj
wa6fzC1Ul7R7/vN93DDIOy0oqmU+z77fQBS0bAsVjeekCHj6HKe/ltb72+69OmsoGAHQhwTElexY
Y3eaUg4WZq02PTQ1BXqs7gwGdObGWbBmCME7no84ahATSaMRveVOTobV73rgzpjJPmuDJjyNQPFG
Z6T1b49LCrnfJu/cnLQ4KIxbtOgWc+a31PmcF7s435X9Z939etvQ2iqhPIDwHvpg4GqS7mcCai6m
uwro3buv9vAaz7sm24gy1qfujwnpiuYa5E7mHibs5pi5YT0fDXEk2f72QJZz8uxk+M+M/bEi3c6k
FA4tKswYZO7mcZfco/FysPdAlem/QUvwF8bg1OiHBGc9IqhL365rRWt1BZu14O10VK3c/EhVYYO2
qyBHMHeAwZjzwQrANkpV4G1Ge+MHrM4pkrQ4eoGfvUJWccdhceoUWkSS7pE37J9RxGgnAJem18db
zrjqI2fGlh9ztpMTjprZpOQ4+Zqw+VnSQ7WV3Ft2z9Xi4cUEPh5Qs0Lf99JCYeZz5S5na29+yLIn
q9q4ZNdH8Of70ghyJBSqQqVaBBykJ7SfTXmY/kJ1BK2if2xIPlFMdBZuDxsinkd0F89f4Pmal1X9
l9vOtzWY5Y48W44e3YCUWNhPwHDvQZ4K2GQfZMqGh20tiRSX8HQE3MSAFZzvGark9iEunb85VIEv
AEkY/kC/xOVIin7S6x4qpXCsIHlUVL95HLuNcazO1pkNabZsKBkrCrD80K94TcddSw5d//svFsRc
FHsB19GuGmpzt0wYqTBVWn5Xxt8WOKk6xBs33eo4zoxIpygIe3LS6jHGAVBW43p0DI3M2rh2Vhf9
zIh0iNKOZ4VuwoimPNvgkH0/Zx9K63h/IF2FitdVlgea1z0dB1PHgxkdIN8HADxvL8X1AHQEh5BD
QYIdrJZyAW9WNZDtK0SPxvsZvZ9l+87kC64ZHLkQLAE7BuI0x5W2RUymsVFQ74hMqobOyHxkDm8P
4fpoRxkFr3F1SbiBJl+93BR8HGdQMQB3p9dT8oAO98/IZEERJa8+uE22EQQuO+zy4MVjEElDtDYj
vkVn4qWxJB6YxYAbiXgbzOxbM+Mg8dXkVdc3tuHawmAnwwagKdfYHgAvUzdrWiOKH6E7EJcbB/z6
59EjiBw1YDfyy3ZsNdGbFIxpKrsHoDATH28vyur3kSwEahCSk+BruJynpuxjU8mgCismP+/36FG5
/f3r3Y15AfhkQYhDulxOGqZ2PjrUTc2I2+CGPmQWlInevzXQBwd5XiRiUAiW3y9mBQ06Ds6xiBQj
+VRn7vCqjOkWwcsbSlDyKETH4KdBsxJS0TK41y1R+WrbiUTK6EKQCakSVf8+jjbikhduGqg/F/sm
uxMjulXAv17/zLuNDbSyVgC7QJcST1IT/MrSFiW9UiemoajRLjbUfZW9EySwHAHn35drYGC2SDpV
g/TXRKZdIkQ4lqmnNUoIXPVtr1gbCRg0DajhgBUCiZtLrzPruVGqEneXIabwqeNj+O7va8C/4fpF
nhf9itKdQoySVtn/cXZly43jQPKLGAGC9ytJST7bluSzXxjuw7xBAATPr99kb+yuTXHF1UbMzItj
WMJVKFRlZXa5sdfc93bfrMnoLPx84DvR4ol+SMhP0tlCNA4pdRPgwr0Lxa3uxbw84gJ4/3++f0IF
HRfMsaVrIPf3OVR30M1BmX53+RThQkHnIl7JIJKZLYFE72hi6Z0BqKXtp8hlrb1gT08+MBkghUdy
AX4Fx//7GhP08SvFs3avFdsS8hCpn8bhpWOACbDkTokyimamWZgVJ1HRcjPpwFv8HCVZUKuVAOj0
yoIBzBBo0gBmQwXq+xicBiR7PbLhe6OotrikAlGFtbYt3JXzsGZn+vuXyJdDTU7Pe9iJEcZLLTQM
vo2sq3K1dru4KJAmRJs/EA0ndQOl07LoK9pC2pGFUpHfbeP4hp38Pr8wa2amA/RlPBQcooOV6e2e
KXNrILVY8OqXaxQf580sTRs0ZlEkhpQgOSnh6gxv/5E3zT7L9o6RQoKkBLnXENbycpG1CT4JOBPQ
U8iVzBlZIDmtbOUYam/ZO2Y9tt6VHSvfzZ+6+GPILk5dTMYAn0QrLijl5swRtaVyYNk1tRfjVeLs
QcFk1CtXydIC4cyjKu2huHpClIkMJC0akTf7JDN9Tg4Tdb7LN+eXZ9kIGhWQQJ1a8WZeGGCoKiem
qfZILJl9iL4wy13xAEsmJgoPhN54oiKD9X2jkQQAMM3Efi74kwI+i5EHc41SemmXucj84wFkTe32
MxuZRAUXpYEO3ji/cbj5w6usLW9lyC33+vyMnUatiCDRnAJeL+QLTnKlKXr4kJop+r07Nr5TXnfp
xvJoaHRPqISvhE1LU/fV1uz9GElPdVA/6vdm9+y6L5C590X6dH48y1M3bTIkfiHmNP2GL34AmBTa
o8Gr26NPTk+3fXbDx8BdS2CvWZn+/sWKpcdMzxSsmFq/02OQg0H00qE/SH0ZbBYBEpYH+wzVb/Q+
4xnz3VAXN14ijbrfg4vXH5GXKoaVW3lxUb5YmC2K1XMvzzzZ76Xxu69uogzqdWtdHQuRrAnkNGD4
ODc4lvZsvlikpFsMDEb612R4KenNmNsb0ysgp5b56LJW5RtaPwKN3kh6JxuxMsg5dc2/eQRsBI0Q
6CsBb8gsNHBjN8lah3b72uZvrWPcZEw/5lw8jK6xMVC9G4Rxa00ZRht6b6Mt389vy//lBwAJR8AT
754kh7kFyZqOYse48sDop962oSy3QrsmzaubbRp+pfQ707g4K4R5h+btf1md+UM2qKEubVgdLO4L
BEYiHNJfsbXiRJaOw1czs8hOZEVjZYPd7YX7ZrN3Ds5jCH442/NzOF3h359D3wczv+KHykqAEej2
npP5CU/9ZAU4teQLoVdi4yYENuckFS3ReBFnQ4dNIjMekL4O47HYaZ67SUn8rjnx6/kBTUfrZEB4
3E33CErIc19lwE8NSTR2+wj8plRc62XlN/213tEQ9IN+cSG46T8PwcS4ZoPXCKWX2W7wSuBwjTju
9/wti55NeyUEm26lk+F8+fxsFxTo7nDbCp8n/JE1SQiOlASE9Sgp+QpAYA/0UNpKZ9rpxps0RfHg
mtzk6avLkEmK9G2MKnz17HXUN7NNGhsBT1/Or9Tp1pvSIaAiQ55qgs7Otp7WtKwBtRbbV749xIGH
f88bON16+DhqYYAiIbIAaPa7nx8TyvpsHNg+2Xr6xv70BtTDNsWKGzz19ZMVpHaQ5sI/87gC+sPJ
mLawAvpL3zdAfHIhQA9b7JuF+YO+ytvCcicLurstYoTGK/O0sBB42QGxNfEpIT81W4ikNuqGQy8c
UeShDIx4//9YBtyz5tT3BT6l+TKU1tglRofPO6DnSnU/b981LdS9EHiS8LytpcUw0DM/abZB/GB+
+vuuAMFKkjMIJh4dvCbYBuoY502cOhhwG6OMAn0xlKWhTf59V8nWcvKk7ao9SfNQb27q8c1yOB4R
zSZlWw3c9OftLe3iL/bmWYTMbnreF2iAF0Drgz3Vr6z0aJae7hNeXsUMDcTnDS7NIVTukYybvACd
pxSUnXngDSZsn5H0lfYZwqQsGApvZVxLu27KgE26TgCbmzPHaWbMLZvUwfEfmX89JGv5xMVh4D0x
NYkD0z5/U2jtULplp7E9YECQqHD+6gwUVH3UrfK/Tz74u49GNhEAV7CVAlSJWfu+I4yewgUkGSgK
ZOErfq2JazYOPrH7jaFd2fY1SN/HRsePqHzaPxRsc37BlnbIV/vzaNNMmwYketXezvmHNPW7Ety1
PsCf21iyR5N5K5i5pZlFZRkadKjKT5RW38dLwZzq1kMMHuYiYECDKX24Etn/Y3t8NTKb1BG0fTUY
RWu0OoWa8KPD+Tlb2H3YEwAWIocCjzf3efVgNChEl3Jv+SkqVWt+aPHz+DidklqAs01T+OUtg74b
OUZs4FAYiv26fa1WQt/F7090cSglAC7uzQ6P1KKszyS+H/GXEv3cz+dnZ2GFJ+Y70N6AvAGtbbOf
H0W6EzdlBrRzk2xtIjc5mLDXHNvSGCaGXzxgpkt6riYFUGQtkCwDfC3+UG3qq34lkFkzMP39yyKQ
trZaRE98T+1XYX56+vH8LE37fHbupxvtvwcwm6WsbpPOUhPgsoz81tr16PCybgl/O29m4XgDAQuU
EkCRyL/OQcJVV7aVGq1qXxIJrVZpCp+yBE3UxmvUum9arFbOxuLqo2EDMDJwyCGQ/j5v6A6qCuXq
1d4CBzdS1ij1iNi51Tx5IX54imwg+QQoN0qWYCiYq/sNFVi1WU/FPm3C4YmtEXMubQDTwNYiaGZC
4+9sgbwoL0rXximJoShz0w9lf6ia5ELA/r9BfLUyc4csGdoIuiZ8XxHtJu/Me96s4UMWBgIyAJRC
EMVCD2cO5DZtAHvbmKo9+dnXNz27OCGC2sGXz88ukFHAwSQpPt+Ae/JxJLvzG3jx109MGoCgT9nq
2TkE6S3SOgKfj3+azbuhJf757y/sV9zhCMXA1QKk3dwZZtzVRDIUzZ5AMoygZl9UobOG31oaBDRX
0c4Al4gK+Kzs7aREa0VXNvvS4kG+idJ6JQpf8Cao304NU3ivTCSs309dVaVl0liR2g82ukVv0v52
gHacGV4+V8DdTLQzkDdA9eC7FU/VIs40zNUAKs6Y/QUglkJs7byRpbn6YsSdAqYvjrcFoKWyW8xV
bb2JoGErl9/CekMVEE9uaE9N53q2n3oogsqG6PVei3YZDeQaiHft+zO3oXPilpWF73N1o3lPnRGM
fMXFLvh0POptcDBOkvUny0DBZKn3bq72NVZY6kNo0reaHXp2iJvXixfDA2GJC/QpJKxPsp2kljo6
uLncv+kemlNXHnenSw2wAXpXgJUBLuAkBdfUnqVoSsw9pHnqq0ithJoLn0d4hisIiGo0jJoz36qP
1OIJ6w148NiXMvPX8OGLBnA12KApxytr3m3VEA0yH9YAgEn896ZN/lw69/8plQkIC6rMJ4wnRSuU
rmettR/ui/pHxFcCkIUfP+GU0ECEpy7eULONahpo1gbvGkVTGt0abHzRnTUumlOvBCZwvHb/IehP
Yd8Zs+rUZDpQg9JPrEB6YJK9si4kQ4IvwvtvIk8BPhEwk3l35ZAmipRNp+9dNIsW9iZzyJbZ7sUe
FlZwgWKqCNzTnNNLmKJ3I01QgFg6v3KutWHDhz0xVzKeS1MGCjc4cdCMILKdeb8qtp0B6ix0X+ns
ilh4CaKN7AdyrJA6dy/XbEdmFZ2bgMLDoaMl7rurdd04KbSo1vYOCAlek+jl/AY+dYVg9APXxJQL
AD/9vwz8F08OLWhX6IK7+7RVzw1awpk0fE/Xns+bWdjI38zQ76NIC8scSke4+5JW4F70235lTRYM
2KiSIAc4UWCdFP8aW0E/RsdBNOVv+kTzld8/zfL3lwBOCEB9/7JoeMvMDmJkZNRmFbX2ZfE7Vlv+
Rqq7nm7JuE37z4unCusNFDIlqB6fVJVBrF6nuTCAxNqQ+Ca7sB9nOolwhKjFTsLFyNjPwpzRMpKx
JZq9Z9TPUD9Zy5YuLcTX78+SgW5KsoHoqbPXjzLKfTdeEwxfOH0Ia5C8AoZs4vOeLUXr1R5zqljf
M7QTdZUCHW7mC16CP+Tq4pUAeAsxLWQbkCf/R4X+5WxkuVbWAxdkX99k7WO0RkK/MFPfPj+bqZaK
LNXymuzBSBr5mVxxhmufnx050C5JUvb4fGqFWRKka1QV0zzPjgQIZQEaAMsDwDfzIqvIGmvM4mzc
l82hsR/N/GefXe6c0I6ErDIi/ynJP1vqQeOt0CoJyHHm+jVkTkGIYfYr1b7FceBNgWgTVNl4Dn93
TYlJ8tEuMh0UTrGf9/u+NsA1/nR+Ky0aQa8r7j+ARVAU+W6EG26jZTIie14+jNZfMFiAHeNirAia
t1C4RNCMgjFAdd9tNFmNFKEFWKBNb+Jc+db40NE15s+F0zflKUCzhVIIDsZsIH0poizKMwL5i8+K
3kWgKdGAuHo+P10Le/eblelXfDl5ZHBMWYmE7A3rb0Ue82h7/vsL7hzMFRP750TFgST/9+8nRQZw
eMEIQNQHM3vR6muvvDbAXq4s4bO1/qOl0ZgIfAB1xLPypIzeQXDQAYUc2UPFa+N04Dtu1jbxQqUc
ItdTLxAkH1ApnxepohblXVFKsqdk+CU7umlKEEqPEb8qUMROLHHl9ubGruwNRXeaxG228iRc2OFo
YgC+D7BxxJPzWpzohoxopjfupfZsDfdGcl201+dXbWkeUU1Auh+NYtPafV81lUZcYzEd93bm3Bmt
+hF57cpbaml7AwQ95ZMQSZ7ArPUICqeymEyIX7Q0fO4xvxsslEhXDuuiIeSPgVOaIu+511FYBYuL
Ds6fQKiOM8f0ydCHdmqkAef9y/mZW1oclObxlp56RJy54pqbgnPCBREW2h7SwGqRQEmPUZqE562c
vnkRUHyxMrtx3CrVLAlZz32pWfdl1fgK7PFW+6GlameTFRdxOqR/oTdQn2BXQPPAtFm+uAjQjscy
7ZNxnzUclXI90E3o1Gpv54e0aGWiNJmCfXDAzS6HKLFRxCqcYa9HWgzV5vFx7BgE16p45Raaa4ZN
2Rqowv63pZMaMEkHjm49WNKpX5bHyHn1yk8rfaprkKc36OdL/g9pitNtiDYPsLPBZeC/J/u9yTVi
Fh0d0M7sN/lGNGC28iEFdPksTr0Lk6vFG2P+yI+o3aP3rcepAg1bMQx46D962e/zRk69A4byxcjM
O1iNqEGcNYx7rSEQ1+ruLKNe2eBLu+Hf5YqEDsDq892Qdlkz2rU17B1vV45QR39o2t3Fo5jYMCYN
CgCmUa//vq3HHF1WdVZXhwdXmj4eIituemGWHDwskJUC3huOdDZL0L0D3thLqoMVMd/VIbK7stZL
BiaFEyQ6kX905u0XVFpZiVcwOzRFOLBtsnLsVz4/z9LmkYA3dfD5hD7H49ZOni6ffwh9AdU7kbCe
QJXTXoJo0NXLw6jAz4SabrUCIV8aAF5g//q3kE5zZh6FxmUhh7gsD7lfR29VdfE7GAAPkMFAag6d
W0jHz/YPYdxxeyIOlJkB+sMJW+tnPI2dYMFBPh4pI7y157cwM3td6ZUuDlADS4hfebeZ7pPyjmWA
wa7ckqeTBVvA/U2lHbBrzO8to007XhElgXu+48OtGOXFxwFdA6CqQy3MBLxrHgjSBFC/ZLTEIRny
EPyUfrKG4D69FCcLwFuZ8O5T8uv7gjRKYyNkEsUhrL0fnhc2TWD7+pqk6tJEIYmKoAig11MikpI4
aR13Hj+YJQmj0QtwaVx6MDCOLxambfHlvu3dAlWeHhaKhgVdSsJuDW56ehfBAsqF/0QZII8xjfGL
Ba90rLzyCD+I/KasAEm7qpsbdSEFDe5ZpIimFCHyzUipkZmDjQdgWUcc80Ot+BYaTMxae1wsrAWM
QLUHwJcJaDdzsU6SJb0Xu+JgpM+seqwvjoIh7QAVDg+kRkiczz24FlWjXqRpeRiixz4L2OUOCt9H
DXJSx0PK8fSpqpTjFVFxUIkIIwtCzdrV+a20sNCQEkNeBZC6aSVmry/dSkd7UHZxaMwt1+5teePl
YSFWLqIFKxN2xcK5m3Bi3nSZf9lOka0Xhdu17KD5ufz7N/d+rzmPRQtg0EZ6ApQB8IbfLdgNrwTh
PVbCuOHuR5I+occfLYcr07XgcKf8x4RBdIE/miNZcmShewvEowfNyu+yzgq1zgyF8rY9QRO2L+q3
88uzsH+/2ZtNXJGIqJUZ7LXJsLFNtSFrjQCncRQQfDjoyKxNAgJzZpaWZGOf9w47RGLrRlAecn1h
XhxIoWAM9MzEcg4A2j8NmC/LH1c6WEgjvTo0w09K/0KC9PwsLY0ByBwP7gpSbsi5fF98vXCcpnAp
OzhHQ/mevE2LlcrbogXQiyPTiZAGPN3fLRRgnO1rUyDUQe+Pm6aBZ0GWLFur5S7tYuC2/8vMnHJW
5OimkhbMVOXGZI9adkQD0JrS19KeQu0e1XXU8ZF4pt/HAl427pYqZwfh/S2PzVon1uLnUR7DGw1n
HrfU98/LonWAcSDYUB4ikq7YgMpxZb0XHmjYUOi3x9adnu3zzBehQnPrTGcHl2i+3lxZbhTG/G+W
ZZtSA+0yqj8dJz7v1/jMlvbB1CMLH7DEk+QWCZP1aJUHPv41vGddvNDh8/xmXghS4O8RzAE2AJTj
vHvdTNImLjtEvXbpBXpl/HTifDda7I8rwDwdX87nAhVinEvIIkOEBYH29+UyFR44dR2VhxbdrAYH
K5jQN4a3cgEszdvUDjali5BCngePVZa0xSBgRbR3rrNr+5Cu9UcvnR2QkqLRGyg97ItZcNfHhZY5
AndMU94C2bFJRenX3Y+6WwOnLCwQ8kR4o0O0Cpe+OZuxjpoMaMchOaiyf2uZHiIUBE255tuq3fSd
83rxfkAaEcBPhBh4tc8FzD2hDHCvs+LglXuC/ZY9c2r4A/4l0dN5UwtHFxhk6NPBN0z6ENPfv/jp
vC8RILcWggHn1fZbevllhlYRcIChmwdRwHwTRMMYSYVlORRPaRNAUvT8r1/IuyJTiM0F3B7UxKx5
tBRXI1ZGIizO7F+xE5R9tnNVGeTtVpFd7G2jOttU7EdE1yL+ha33zfD09y/zJm2nHh0j4ode6+6V
3YVOb9xVZXQNipaVgzTXS5tiZtiCauHUwI3QdhawkSopQMGEyNwAz1ic/XDpvdneZ/y9bLyN7X7Y
3pOR8jCyVdCsHbGF6AepWIK9Ab8OxaHZEUNHZ6xL2+UHbv5R8tYz7tCGsXGGXSSu4m5cG+rCdkS8
MHkMPM2tE+VUKbyex32HZ874iCJEwN0eiVkexHkZFNZfO74CqWSNPgcKei8uHj1jU3nvK5tq4bQj
jwqHPyXToQYxiy1SLpzcpJ08tKP2oEfYtahQhVGSbmlsPBkl3Ta18YbSGPpPobdskE0LbY0YD4Jy
gOaegl6CnoK5TxrVx/mfdvLL8ESeOp6n1UBX8ly5KC7dNhkjIo5d/wBkjA+dQik3ZrIj8cWZKhjA
neRNND0TimrmGIyed42UDT8aZRnseJyvLPXSUPDGmcpYyOvCBX0/QPagDTRxFb6v+xUFTzKTYf27
Fh9J9ev8pJ3sqWmqCN5r9nSNY1DfLRV5poyemfJoB2O/KZPt+c+fnBA810zkqyYQGCqA8xyGxeig
j9Juj5bxmbNj2u+IhNjvIbLAP2Su3AwLYwFBpIV2TNBFnKqZ00brpGFX8shAEktu9MfzY1n6PB7O
4MZHtgcgxtlpr8s8as0ikUdpfMYbg31e/nmUjoCpQp0Kaqgzpznl7t3cpvKIZu3fai3gWPrxX78+
7bgvLpk3pd04qSGPovwIbGMls3cSziCf8PXrsxjXzFTcmi5++89sOGg/u+bl8rlB/ggOxwTjy0ll
V6u7okWhShwL9q4g+9ro5sUbdWpjxisAiVV0Hs1rXhXoZDQ9xeIm3n3fI2y27zrzj+HcDuOVVl/8
rkGUhEsZeDC8MpEmmV1amomL0a0yeewSJNxKFZRsaznP0Vo35emqww44/QGEMJE2mcfOwLp4VRs3
8qinmyrddJfmi6dhfPn8ZP7LpuoJKWpW4PNNfZfy5+JiAq7p+zZ65UGb4eFczDet6WVJHOH7BEKy
fRU/CFEGul4GxAVhr+E+nd9lp7sYoB1EEEhPw+iJ8ljh1cqJx747Atfo693f2HmxuxW+z4UVmUgx
EfpDsQ1seLMhdWOcI6zM+mMHqRurkiG92AmiRIxgHFOG75/0T8RRXYD3uemwkSFzd59ol38fZWGQ
UU7PFpBlzAaAqRODS3LrqLa1x4GXuxhDBZFD3OHTaYcC8UnHyVjmxUCdxDp6+U8rO6blFiK9az0N
C0uNs4eDjjc5OqTmkRug7gPim9Q81gfD6ENVl5vkYr5ADOSrjVleoVWOwm6DjTSlYdq9CGMt7316
u8ICAIWoyk053fkTz6yaBi2tsMCTsDR+4GLZFuwvGa41c5OTNYjDwpzhtYWGo0mZdEqOfT/tpGkr
wFIMenRHcpUT6B9DPzvenT+DCNYWjsiEPZvaKUBYd8IYKWQzRl1kG0dUvl8o9/g9i0lx1adQtQIa
jR6iSomHxqZlQCPH2Ek6gBO1QzOX741lXwZeTwYoxnm22PVWWdwJpX7VrvOL5MCycavw1EYvY+dj
1JP0eYQWqoTsNkpfgWlE0bXZGb9tE20uwBMZ1yJnTup7Xp+FGeS3Nl3DtJ0n7f6Q9E1/0AbP/jDx
gBR+UzjaVulcRxdI/MlFsm2cDIRVKSANQmg5vg4R7TZ2kCjzev06jbJfmZZDx0vZ0vfMvICWRCL+
5r3e3PWgBLxlrkLyUdL0Z8LQdOAnw0CxTxX8YRGb21GiuTkQifVTlspCechJ36RQdu6jf/6ou91L
0dVVODpj/lp6ThU2qd5uMXwD0mGsD1o9Gq/SIic+pL/yDY80XHUqfwZ5SHxXDxrZGI32axxMV/qt
GmniO7FbfmpDn/iN3aYbM+f2Dz7oz9CFyp8liH+vdC5p4FqNUwRxMULNPUFTj7FpfEjYvDa58t46
VLLqjVtmZKfz5iMX7avusd7Xq4Heuh4m3WceBBKl4v17xisHi1NZI5owy/J54BXePFTzouvBMOqg
pJn56KQd1LVcycoiZMxw92ZDO1QGkjKIRAl0Qq7L+NExquF3Stq/XMb1VvD6JxuRD/MTQ4t13yQJ
qglF6750vHjpa/eVjuOQ+GjbInvl5NwHCg/U1toQh2RkLvfLNgaHn+31lQwaTWN/bBdYnCKO4qCt
I3ZIkZu5Mj35BHz5T0vv9zHLEhp2db9Ja/JX6Z30o8ruH7x67FRYu41V3dda1ew6yT6LznSiLQD8
aOuvW+vJTlvRBBFH93eoKwMEqnHr1m7g9kN6BEbijdmK4T7R7B6pkO6Qy/SnLpz9kCle+1CPe+t0
/rtPhOaLPDEDloNto7PiLojM1PFTnrjbmtvy2tMa29ikKWebgmdJGRL0l92qMUmFzw0BjonYgAhd
GrUb287SXZWNsd9aioc6GoA/ed7z6zwvnyFEFvukyk3I0sWvTa0ZLzaj1fUw1H+ErerWt3nMbngx
aEGjrJ9NbIxOqDlG7V6V6aj/aS2wU1dSQvYxbdSGgstX7onKwZ8mQNJUdk0HgsS8QlyTpmER4xGK
us1LqQP8fgUO1DhBW3femA8RAZJgrOXoC0tVYR8ZedC3nh06RfppZ4KFTp3BQuVaBdiLBCu2QBCM
2EoW9WlH7rLBIMw3B1OI63ooTR+UbnpgZ50IWCzAFFZUIInXQbFF0CgSIJWkQjLke5qABESZ/S/Q
xoqdXZRx0EWmFXhUGHTbJahvBfXg/jFGrS7vulze5+C0v2cdyyi2hnymZXk3ZNq+cCqu7caWszKo
TdKCLTJ9ivriXXczOJ4utcwxtNLujYONqbuRbprdWa2EW2tY3uq+xo2XuqeYOuRkoBlsEHQV5V7e
PTNSxt21srT4qrN4fBzAkqChJajhCLcs5udabOzcMYqvhSpZusk0p4l22KkPuSQ7FUHcr6H5m0PQ
146rUIY2fkBQO7wKklxrGj+OaXpP3T55lH2Uh13btmIzWN1tRwQOH0s54SHEzt3fFJfltk8i8juS
26bYtkBob0jUYf+jE/uhz0waAZsDNUSmiPtDprRMw7yy5KsrjeEJBcFfYH4mt6VqH1mBxdCgHf4G
cJILNZK0TgIPgkCxz030+yZJzfyxK/qgAP7nLragLVFYpP9olIx2RuuWz5A8ex5Z9o4GGn7tUmHd
0cI27lxRFVucZi1orTbygcpSfqaRNESGNEIzNxu2I4BSd1oeaezWsNu294ty/AW2oEzbGUhk0z+i
dlyQ5ymThnnXd2EDZ+8XiWmHKBaaYWMLARiSskYSFHbl+V1ner7hFr9bYXRBobXwrQxdHtc9T/Ty
Pp94Ne6aEpCcAXXqOpSFZlagIbcSb1OVoDZQlOAeonaH+7oHIVzKwbpeXxnN8F4NhRtCZSP1OR3L
23iUd3WXKF+1BYB4evHLcxP4SJ48KGekIfQfjY1lgXSfdHCsVteafm1y7R33xudgpikJVFU1oUsH
iRluEej5rCGcY+hRqu8cXH95OEKjMt8NAyuxTZO4gtiKMpJANWnhJ8xDD6JVPZNBcA7JSSTUDBX1
IXAjV5mjBWOBPledMTBB4icSo8SuKjpjV2kG3aQJdYO0cbN7o89Lv2iKHbciP9KxLqrFD8NN3RwB
RiaPVMYsQIMuzqjZCnBoZOBm9kWh2AtIRYstHwjdWGkeYdNG9dHue5AdRlzsO5S/rwwwgN8BJxnv
in5MfFd1nwOmMsCFywMXhbBHG03+uyl7GJae0W0Ms2sbLELUvYsCNGZEzx4BVIk2TMvUO9xg9w5d
0SGEh65uKjepDy70PeEbHFMEkdPlP2gxjG9pUlTGvdbo3U8QE1N/lNIIgKDEeVN69C5l+VuvbWtr
wyf4ZBLWbHsaQTq0ya+hLFrsPKf5YxrqQDodsZUpgPzQ3KPLM2PrNoktg7RHtdtAaQL5GTu60g1Z
hxFPqgC0kmlgRh69GxI782Ob1dfwwsxnmVtt8lQ6T7jKxI/OyJsbKwevRk5xOhpaOVlQ4tW163Kz
2UU07249L4p9N+ldijhVjT5zmbhHn7H5brTZq6Ju8tIpSPZZvStuC/gQn2YZurJqxE3cETg5PYK5
R3cUHoc2Vm/4cWawP7UiTojfivu8rgsoRkfkT1ygtBe2nDyZqq/7K81uc/XQmnryu6aIZFpD3kiP
7pVZpndggvRQyxTemO906DLIYKzkHUmdQ253ObayXvi2Jd9jVz3yTFRXmlemEFlJdgjXXKsHHWa/
zZJoJ+umvc5tzQx1rbevwZSmAmCQhS9JS9ttWoGkTOrjBEvCjW0MZR1Qhjbxxip/xKMRbyIzkZte
01v8H3XoxR+ydsqgEZrcYIuA7cU2wpTzzO89d9zhtv00Bv1Xx7st2BMYIOPI9+fezszcUETWn9hg
BGpxEZD36NvzHZmisSMrkZZLE9/LoBhOba4CPO3Ge96mR94lf9HxWGx7DvXEltavRi7SoKD2+zhY
6U2urIfOoKCEcvlnWTH3RxaT5g9aUshd6kbN0+hG0U4vGPr4tS57ZrGqNmVEhquY2523GcyCZPfg
6he+VnrxLcGUgxIV3ceu01VeSGVjKd+oNEReORD/G68bADV1cZtZrKkQu2nQNKlxVb7xAVedT4SR
HE0Qxg6Blgrjo+kc+U7z+ieYVz+62I6CckxqRG0ZJEO6pwha8AchFYK+BO7ljtSq5WGR2wUJsqzr
ZeDiQvrTu6O7A/l0+4GIQYbI2lh+aaYomGRKik0Sa2JjRcWwgZxtdos+dvlAy4481spOt8LmFhbB
zvMgi+vS83k6RM+54kDuRbQunDvVOBX1Y7MdxzB2NLrVKPmMEtU+FJQ9S9suN3C7eC+QVFzpzI5A
eVIBF9RqZfyR1kwhQJW2xOzUXrKDVjoiDBT/f5qarG7xZgBX16glfXfHzFLQp4LbjF2BtTOFChgC
W5B1R9k2L0Qe5mnyhMLanypHiFdZWWBYzQB/1+Ax4Y2fntcquHALvsbBr4fgobUpczd/BfDKvRs5
zTZ9BrzzgNN8VPaI8L0S6mdKLYXPqsdCFx7Cekfh/TM0AauhrbapihK0cizRn1CbdtVOH7I0Q8zH
2li7zT3w5ha4uTXaIDJF1UA1QiBeHNk27gjaYBrNfm+xQO9R4VnxvaWQUnYANLsiaV+Z17zVf6Bi
2YJ/sDWqoDShwl1kltFsElcivxMPKJQAqG3+EHbqogup+E0zC7EsKPZ+6F7aIRbskhuoOFfC15GI
etGaKr5OjSjuQk7BTaExG3xIAP1XN54o4W54kSevvR27vuYUmAcAcECZxSt0G+hGtUGbz4dtjTkB
7hzxr9m7j1zV3K9lAnm8ekyDPM6eiD6kAVS2jyVRzxWy9zemxxHexaPC/e7WQZSU5UNFShb0qB++
Mps9jjxBIEag8mQ3BOc5qZJrHffFLtW5uwN1A8VhNtwQIGR2A9pCIg/oYaG+a0aC3cddIsof4KY4
KJv8hE5Q3dz9B2nntRs3umzhJyLAHG7ZUdlUsGTfEA4a5pz59OejB5jdTRFNyGeMuRLA6j9XWGuV
69Wq6biiiKjQKDax7Rbxr0RrnkUlfpGLUmO/qu2rL2r5ixlXUm4L8jC+5mrT37dFeWsmnr7loYzY
9Zb5vQ3GV9X8mfopb2AuiEdP14TvYRqKNvoywLoDo5D9fUBrxUcX9ZdX3ePXq1lm/GzHxrQbVXEQ
Z9Z2w5B/zcIm2KQh5yIxq/eqNT1OWfaqdn26kUZCQb8vMtugZeqh0ON0UylQW5reEp/xe198Uw1e
USg3fqDV5V+PmlTwgFZGbMe9m927mdw3mywmgI0hXOxi6vS3DRpL4l4aPfcxM1Mr3dKEIM2Po9o8
VqkedbdBNKlPxjoxnW9B1Wo6911qh/eobm7aIkTwWU9+DMb4lJG1iIiX6AF+1/jmL4We33ZSAJvc
FX7Dc9SJUoMknQmUxjRS9NxMFJ4o09YZC466unxl1ZkBSUYtrrRM/Cn22k/VasJNlnJBaon4U67g
HspcRfYYMBlUmRLqvb3PnBVu/XUEirIZTMnlBMXtP4U6CnasGd5mKI2RAKj0vds6bZvrXBEaxY66
/NYdPQGOngaaJJRbTdpGnv7a58DlpWD40se6sSWyJ9LrgpCLxXouRfdVoIe4bWixehiDON8MoxIf
x87091noNvy0oHD0Lm0J4fOJVOCG5XfI5vU2GPGwCU+5sP0hu+9NhTF0cOyiMW6fhW6Mf0Q0z3qD
45e2R7SmyocQVLEt8/S0m85Qn0YUol4KFAmORlcG4Ub2xegWCTHtJY+8gBOulzXINBoT2fiLyrcc
WNvVKPdds3UzwSj2aZboh7Yp9lqeiq/Ew902Aet036KKuauSrAJhr0g/4qxuhmPrQUwmdgLJ53FT
8ApatlWLxaYyrfGQ9+YbU+/a+CPQJEwc1WEUn7NY7Y5RQPBvtEcCwb0V1Na1WBodDQ7coLmv66hU
by36Hu4aLZCvg8osN5SUy63a1V/JjipHXZC/WX7R231mvfgtA1MijUby2q0bik+dW+OAR94vo8q/
4ZIZu9FXrKuuJP6zqMj3RtQ95Z5f17uyFONNKXZlvBFEMd0WihtsS5N4ph7cnwZSVRtNiNHmU+Nj
EstHudCPmTAk5QYXubANfdwVOFaWHh+V8s1UjrVe2dKgvcu9V+6rIpduFN8HfUjW9V0j8fHDN2rC
71T0mq0eT5KxcfpAqPlVrrxoF7VtgsdZhfvOMio7aqr4Vu3Iog6F+G0QgvyGZvBGsu3c/IckjN2B
ezU4lv6o37uq2jld6bmElKjJiEb4nNTjr9DLtEOLPPVgV4of3oYIt72EY5P9iCutfzZj6yUVxNgH
OaWTcIuDdhtxLDZRLVlXRSwk2xAxosx2eVd+uTwiLyAuWuk4huGvHA/hxusV8S7w9GLbd31ri9wx
N6OZyw+1lKikahJBtFvVRYrWFN4sufuijqN0KFO122VhHdx2Mpq5LmwrO2jSf0xfeC+1TLUtM3wy
IjS8cjzlLezln66boiLqAhdyx8C48rRE1697NLq+qiPpropczlVD1GV7mfrSN6UebVuvNM2N5kk1
zanDETkALccfsASaA7qJYTdSm6MNHuYvQeph0zdeW0tut21sSo9dp+TvQVPQNcTlBoUbP45vOc/C
oVYIbfc9oaBT6jLxo67n+a9KiZAHrYrHUqplRHcR6N3Uod/VG0lOn9NI7695bSng6QV6pSQw9yL/
k20qSMnkP3sv4nLS265xmkou3lCLGdE2LJOdVwrWPd0zvX04pu9RSbgYQio07NJNetKG1neSAuHG
q5PqdQTV9aD3sudtTNMdGSLuy7UuF4FI4xDX2Hfu0G3EJkRWXja/DlUZvFtkQL8gpfQK6kg/jvKg
bMgIj1wo/qDuRld/lUjhxSMXrY6KO3J6fvSrKeV6M1hhFZNWaMNg2+XC8BgpVfRuTJiDwO24FC1P
+V4TfN4Io1n8dptpG4jqF353te1Ld8DrJmG2pd92uwMSVDy7FoGt1FqPcuu7m1bNDFtWMg5nmnR2
rAbqpucS2tdq5v0IwTs8Il5QP0pVNe7lsb5r9U75AootbOxODqZgQ4hUtpfS91y7RMVFW0qHNBjJ
gYDYBWGQk6C6HhW9P6hiMnyBKmfeqR1Ns4ZESw/T5fFYl501bkMxNe3YElqbzDOnyVOQBJbAg+ib
QlKilZLsUr0BdRFpqmzA5pgDvfJclfC1BuXJaF9HY9cqx6z7fDEL5RJgCWhYQBpRZyWayDDxNpJI
oRq3lcKjt8ZIXiplABKZCmUS/80RWBo5LIVck/KUCLtK20hrIrML35/KxwA4wPLTSXIGxkki0bWi
yjKfau0n1yob8XI1ZmEJTr8/B0PqldGReOP7cd6SMzqq6ZVHBu6ykZVBzDuok5wfTNI+JkXqW54W
YaWitPR50BTIxwO1g/w1/f2kSC2T7aGNiG4AHb5+99bU9j9+Hak7kNyAXOhMii7U+dfNwVIEJWiU
J/BfwpWZHC/PzQT6OBMygFt0+vkZ5oSQTpUrn8+L+a1lXLXjVTccjGgNj7A2itk5IENJ2UOolad0
/DX2z8HPy6NY+/wM7iDnVe5RKFae8vpIgltZWeHFSaI0ibIAZVBdm60BYl+pHuQav17cm5E95Lb6
nq3pji6NAXD4pFVM2PhBv8fNJT/KQ+reCW26rSGzaWP5+Vma1Com6UtwznN6ZRBWaRIgf/ukkpMM
1F2SfZaxxmY6NWCc71U9zMYwRzPrqVFauzO3rrgGnl6aJFD0tJ1Q4Oti69yCULQKmSdZffpKHs3W
3TViw9L30fSY2ldNOPd5wbuzzChQ8kZ/6ngP8eKNTlhZhGkOZgduwmbw88FZfmxe2kQqZVS1Np7a
7n70tkgvdIfy0Uo/fyLOzMwAU0ISRp5lYiandLD14hX84MKJkMEmahBYAMx/aGlSZKRAfD8zcJq1
u6jfaslBpWJckpi5vGc/PhDoZQFRBBsNYxcSwvmC17qktEluEW+oY3A7aOkTNQrtIW9adcXSwpBg
fkE1mhQJ0CCaWfJ8atZyZIpPkvROLWvT9S4+YwC/ofm8JbBmE6h4Ak2LHyA6AWoUbL7hqR5ki3pp
V7Y3AA3k71EXkJn0TffTwEKSHIhGAOpl2yFGfz6J1NcGkG+1+uRXu6rd1Wua2n9oMrNNDYhUBvQK
b3gC1ZwbKBWD0CXDDZEsEneeoMWbJIhN4MJldTcmo9fD6s/pRE2xx9sKvdSBglANux6l4maUzOiK
0mPwKIEusD1i6gOJJ+Me13W4VZJBFA6DrjcPEtXZe6X/TrcxBLv0YyRp9T4WvW6XljCEAjE3UtvV
wupBHA1v12ui8LOKI+kxDHE9L+/Lhd0C2RTSDd3CAUvPJZAt2jCI+lgqTyZ3qRU/D7Js9+OB1N5l
Ox/h5xOrFVNU+vAB2DfnU9tH8LCaQFWeqFfbSvelQYqBTNdQkbSiAu71t01zkJMrYkNyzyuX1Ufe
D3g1NqnOwwT5gsv93LoyJaNSU3SfpIfK0FDm9ZjgX7n6YgXZRsg3UkP6bUUN4uMdzFYFmQN5BcPy
nFzmNnpmGn3uPvmed3AFYe9cntKF70OphrcwteNCWm42o8YgdrHu5sFzkXX3qZRcK9JnpZn50acW
ps1z4hFmSW1VSDsGzw1l1non6J+GRfJ9cGUTvgxZSnO2KpFGS6RGiYLnMMRL2KzS+xZnCK13nR0H
Vm5OWLOavBFj9PCeJBlwTHJA3PYvluDEwOxCqtxezYcCA7m4r55FeeWC/fj7CVjoxwLWFvr5B41C
sa1dJSNj9gSrL8oRFf60n8P3WQHkcqfQcU4EiCRPqLPOFZ4S4yaVDp25cuw+PnqAUf8cu0kHFs2a
8/0jCzX9HyQtejbHq9R6DvV9Olx/dgXOTcz8g7QvNBFYTPSsCVuYTcmapMvCEvyhn0Jxw6f9cMg8
RIsjLaX3nCpeJdeZ9+kTYCHlNwmqTE0cPjw4befHXTIK4XP6ywfc3H5+A0ExB/TIBcHdZ8xmJyoS
OSkGK3pWSJjLdvb6+ck//fwsqpbbUq+Nls8n6Y3Z3JXGys+f9sf5czwx5P/7+fMmxiqVxahV+b7U
bHIDmIJsk7Kngr4JzDWdwIW9SuYE7Dd4ykkCa3aU+1DX/dhK0mdDf8ma1u7pbrZGTPr42E4Ks/+z
MW22k/u0SCo0VXDPnoVd3gV2u5OmdObu04tyZmT2LJh6Cu/fxUim0DctvBnTT79rjAIJKni60OVw
NWejKDS3r8I0feZC343qcO3GzeEvxnBiYrYYXeXqqevG6fPXarjrw08/azSdQv0HcRuNx2d+LUVx
W/YeRd+nJPpZZxtFXvF1Fu4M2GdAsy0mCvr6bJnjDExQn7n6Uy9ugyvQMZ+enLPPzxY4EiCygvbX
n9qg36MBlkXDyrlbHABKqaiQ4Lfg35+vcCwH+tiOHRNUAnk06GXTrViYfuPsZIMg4l2jqRTpxHl8
GrqVRELWNJ66cg/QTY/2bru/PE0Lh42eHsTYpP3+nOrzQWQAe+SMoucTmrYbNbzPhJvcKzfxp9sX
oAZJxpImnog2TsTKczs5AUKAMqT55IX5jXudrHpJC7fgmYHZJe7Lvl8OFPCfon9AFtbBXgs2RgxV
dOXQzZ1k6BYARJCtIj80BT9zcnwrqW6V94bwXBv4YzK4A/laaL4aMBea5mq0hi14LwoU/vHySv0h
EZzsholHQgxJcIAUFlHrPPub1oEieW6vPA89cBNYmZFqe2AiXqxxUA4B/aUpX2Rfg1rr3t1Ebt67
TLdu0rxz/0ksPblOXfFrTj+MfSK7li0oo0yFtwWRpgiEFnVRIU8xxL756NcFLcwa2X9AoLejwztK
+5vkulU2kEy6wgOa0L8IZgpkIa92tJq3DgAj8oPUKGBEASJeVeBX6OwR9SDWEyuKb0Gc+o+dpT3D
6hS3lydmtoX/nReFhCkUR7Rc5hrVnmy1iW+0ynOg3bwdsvQ2ertsYHbQ/zWgojNKs4oF9yOuqtoS
xUZ5FltvC96+bOWVIaxZmD0WFb2WZdVnCPSUEA7uXwxARr6WdB3+6ySxfn74/JQ0WlZJfF4VDkHo
H1f8M2VhCaDswctU4UmKH2ifSheQRzML5ZkWXuh+ulF07xlS/iLVmfdF1FA5ErSRrjWZG25dVIM2
WpRrdxSpKWu1nVHtDaXRrnM50h+TKqsPpAzkf/Suu3OHODmKcmeSnBHCbREK+ZU1VtIh1AToAUaD
OyhV4OrMKt+3NUCrFvYBYDu/3wwBrLgNAIDKzqNG/F0gQmw3LrSKceiVG9BKa9KkC8vI9cAkSKQT
2SrzNyeERurrvfqsyP9YPzzl6+V9OHsOpn3IAiIqCGFK+cjPyWvXtBLTVZ7JKdoqUIS+vwYYftnI
H5X12TUzEXJg96DZRqVsNohkNOo+sjz12RiMbRYf3OrNOrRkb9TvAPRAgSvZNnqfAO/6Nhl+65Kj
G99bEuVCu+JCzRUH/h2wJk0K3gYe4Tzykq3KRUIxU5/lJrsri3jXqf4XiX69rUdvIn+8V1zQT4gd
KJm0k7Ns5VQu7OpJjO0/87NTCdqoacIA820FsDKyIfEI+Y2njisB4Idxknqe2JQykkeTVNCcBD9W
jaW5nN57coUPAkIhes5l3uXRXomLcNeF0UNhBm+9sJOq6IuoBisDlaeSxumaI836r9YGKUMylfML
IuoUYnRyaw9yQ8k3ayxpIwuQFrwsf04KMb6j51F25YeROqXz5Cv2Tg16kxMYkdHWxGNjxt7Ga61/
xjpEgzvxckCEPYoJZdsdgbqv+V6zo0BSk4ki6CdfAYGXpNn5jVYlURomfZE6g4pYQX0s46MHYuHy
UVgyQjiOmvH04MONOzcSJ3Q+o2H41A3zPcm/ux1dL14vm5g+cTLxf8ZxamI2DjMCX2npmMiDH7oS
XMXWwXStDTOXyN6+8dcS7Iv2yOUrEAiITOYdXv1kNFNZCFKnFWjvN6obFfU8IaHXcPuQ+7+E8Ory
+GY34p/x4dsr8Ojp9/RBo3FQBwHWgk9bMchMebU1hk/2rP3Xwp+mHn9EfeY+suCana74BcBgd+8J
753xudTJh+/PLoEwV6M6Jd3tqJFiy/17NK4cvqUpUsm3StSHSJ/MxduaOpSzRhRo8KlsSmZprRi7
tIuBukGo57QoSJuc7+IgEiUhRS/diayN214Jwq5QjpdXec3EvCDgualoeXTX7LpiZzadIzXFQ1AY
K673khniIZShpEn7Ya42GOR6IBpZEzk0VrHifVcfkrWy0JqJ2ZH3G0vuLb+LnLgd84OJdNMBV9bd
RdWq27pmanb0iwn51Re836zbF6Pz7/X+amwfL6/M7An7s3un6B0y77T2cxWIogU1WLZi5FTpLlSO
o26L5cb9ednI0g4+NTKFZicJm5z6lulZcgTTxvoN+2yAIdOtrP2SDTK8gCIIfmTqgOc2UFSW4NGE
sYNM8ITQXRMjXlgNXhSQNUhb/VHgOf9+yWsHiyTIHaF6E/oaN/+xhlTy6Yk6MzK7S/rSN0NPCnO6
0O7AFMvCyoO1MEln359Nki+MZWdqDEJXwq3WPkalvjKCxWmaJIrwRkxEpmZLHSRJmySeSf/G0R6+
wQWNVvbSsgFgCwRz5Nut2RAMBe5S0o6ZA+7wVhvya7PObgs3fbq8EgvvoEHF6T8z00yebNmoJc+P
cgKNjxWwlO1h1GW86cYevHtV+hb43y6bW1wYdBSmDmlESfNkYMrTmIkSo+qCemMYpi1XfzOgEwuz
eXMzTSyqSswcKTWPFqq4kv5QefmmN76oZmgHydvlES2uEyExDT5UXNc5lKvyNBg6ep45oxzCARn/
GbqC2pQrrDgQ04aaOUgGrsp/dmZPSwD2PteKJnOMiSMRy62ODzxAle1Bk7dGLTwCNkpW4tnlwdGm
VCPtOQG9zncHSZGi9XR2R0f2ozg07rXXrLgVayZmD01QZFIOfTJzLHDt+rX3HOZ/dVYnvB0hKUCm
edFa6/VWqUuUs0LtMW3freI+yHeXd8Hi6pyYmJ6fk2OUJyN4iRz3LsvGTaQ5QQ0aVf/tR7+lcPt5
UyCZkNKhSSI9o6YJPTGVInKrxqWbOo1vbeQsvnOTDEqIVNnxqL5KCQTFywaXVgi/SZ2cDVSI58Gn
MmG41YGe3jLBZeDDVs4gD0drjdzWzMzfBK5syTcYlyD/DrPOVopfmryip7S0TKdDmV0OyZgNRama
2ECNu5LzrRbTBK2wa9Hb6ePj5XlbcDlogv6/eZtdrYI3JpkXMyCLtVHLr9oA+lvOdm6+coSWLlUV
yXTuS2qOHxoSinJCJ1jRyxw51W4ExbuFFrBiYmlxSAAAuuAf6s2ziTM8fQi9qa97ZGXQKh9G4Wvz
yd7xk4s2tSb+z8ZsvkqpE1woRamT9Nu8tFGPuLwea2OY/n5ycLRBVyHF8X3CPrsaYX+2LSzrlXt6
adWRciG9rxDqgTI9t9IqEjwOvU8cqZcPgvqA3sZWSX5lnyzr/Dtb6FDjAerIucyvgQqNAESwo8Rx
hcdAu3LXcjGL49C5YZA6+nNvno9DSbrKCqBXOeJ4qOPcbnzyvfHh9+U1WXI/0IQCig7MmlTh7IEh
O+n1qBpkjjCmGz8/NuN3paBlZ7s1FG+rVmuO559a1PwZZYsBNzUQvf2QI88UI0bsIM4cGoSONwbZ
2E0olMpW7CXhEJqFetTb9oViU7bLZW3YeYoe7iBOiHYJAd+WCjI4g0J6Xw6EbBPIVnbtohq1vTwt
S1uVLgtg1qYY74PkogHXoBtqiys3/RrJOVKQb3LzF2/7qY3ZfYuSuShIopA6ouwIxQPMGAQt9pfH
sbi8J+OYHQZqQKkHDTlzkLS6NuTu0VDGiXx5XYT5lqxrQZOlaCVZujZ3s2skkeQ27kzmrnxLjPsy
2bbF31gAIEaMNKEz55chacPRkAoLly9LNkV75bc/06H9i9uKm/Y/I7Nh9Ik5GsPgZk6b5htVCFBZ
Ke0qfL68QIuThXcHLpeSER75+Sk3IMKjUqGzQBCbu/EwysZGIqS5bGXp2cX5UlTy6ZAqjNnNG+aF
0nSDgY/XopuExkp2SKzSHopnP/592dQ0LfPzfWpqutZOLvlwkrrWG3y9vv/atffKyueX5ournTw1
Jc+psdb5541Ui40IlBWZl/jWM+W91HlXgm9+Drn653JHegxpl4mm+6F1oOEW5HjakbOpIkVAC/ov
gmn+vDxTC0MhFcZyIJ5OQuRPLv5kpsrMS11BMSInqn/F4a6Q9pGxMlvT7pktBtBN/BKIV4RH8/DB
ykJBMzQhcvT8n86Fv2htLAEufXqFMNJWsh6Ktf6aC6/WmcVZNBFFxGgRa8Py93ak3BWebyejvtHF
YWVPL00fXeN1NLMpVny4BPygTcQAsR+nFhK7D/clQk6JueJ2LQ5H/dO2ELYl+/p8u6GC649G6ZPs
8d60JD9E+jGs6q2UrXVIWRwNiEd9aswN8Hw6VieboSmLFBkXNoMqvEI8tSXzrS5WnO9FGyiWA9+k
aI8Q3bkNDyUMb/RZG7rQjsJW8R/E7v3ynl6arykOB8E5cRnmSRM9KwKTHlox2QxtQyd2W5T6rYjW
RTOsnB594aKxaARh0v2QQhHO3vloUJdpx7IpY8dSg+pLoTffi8RNs42mhAkorUT44qbuA2CPveCE
cASEWNtn+CXoDKDnBgI8eaPUF+2seqzsIg91wsYxfUvcITh2oxz9E5PM31ujbN1Feqlctyg8IBmF
TomWa9QPBLk+0myldwBhpHbZdf0hEtRwSwzXOiWNJO7aToBvLKKMlMW1cKPnkoDkRaVYv8S8UXuE
UcxmqzSNvB3HovunVmlHq+RD916ii/HiJVr4y8sy65ihMHStZYmwNWG2H0DovIRt2tqZN3rHQNDH
A2Lh6h6RA2QoBH8kKG1p+Oyq0TGOgvS9UcChCCiCoW0Dcgd1xzUq2uKycw5pLWMRA82XvQoR+aPb
OGexONCo4b4X7Dw8XN5ai+uN5BOpJVUDCzTzVLMxNhRUjCInAepxL6bl7vL3P44BzVrGTkOGqXHU
nIeh64WQqhUnEAmVd9QTdnUZv3a+dJvIxsrV9XEoYHZoYDMRKEVwELNLUsvgd7R5hKmD21AHWYmA
5th9Xq8JE0QldEJZEDvMDnqWSSNaTJQnEoqGiKVWOC/FSFEna/do8l17WX/Tl+L3wTVv42g8wMJ9
E8No5WcsTSi1EZgZgA5Na94FQIxSeiEbJOOh8Th9EB7Fljhcy6ojOoqby4v30c+dRvw/W/L5ZaAB
31O0QImcZiz3GTp1+ngVjfQMLx/N0rwL167rxRUkIQMSQAZoPH9YEUk3VPx3Zrh193AAb1tZ//R+
Z0gkL9iVcD0+NMWTotKqTRKANCvlqvDeq2Stx8niIKY2nqQWGcc8r9T6QhrUnRI6497Sr8s1qPfS
+oNUkrgWAHBQVDxfE08o5UxrqcUlfvMQx9ZOClGUCNAuKE1jxV9btDVB0aank6rMzFaHpH1k0SXZ
Ccewu0Iyrt+XRtVvWwN1M98q8hVsyvS9c8cKNiNxPwEImFqoW+dji9rBtSzQEI4qHyITpS6yV/vL
W3ppdeDeTBkM4gJYBecm9KaA12hkmOg9Y+8Zcr5rUFlbCUKnr5wPZHKfkNGGR8XlOgd8xHKSVmg8
UTEbnsN2U6NCGIUr191HG0wWfqZGfpauFnNN4iyW1Aj9B0qZgBTF5KtW/DTHvURJyNPXiOmLtqZm
fJQBuf20WZa+qoG4a7UfkWpO2meddONGIwimxIUE7gGtNePn6PraylW3uB1OrM6uHwvHQ3KhPjq1
3x8nD2KjK420Qc46W5nLRUugoej8MWFX51kn1IOiqAq9yNGyb2lfIXTwKOsreOsFG2xpZMJV1ott
PtvcHdI0Q+lbgRMQXo3t1krlrbqWsF/Y3mdGpr+fOLzeBJYIQ4wkP+iSvA3JR1w+P4ujoELLsmiM
Zu66i0MmxnlThE7eFdu6Fl/zIb6TvWYlF7E0DjgxIGF1Us0fEI0ggZsqAIHtJKi8vAjB0+VRLH5e
5g4FAE/mco78MeW2xqnm8y5Cy/pRRnfqsoElZ4HocypkA7KfaNTnC4EQcDXKYh84CkK/t0CpnoDh
J/sS/xNFWtx3o89+loKm3aFf0qJ6W6fXZhbrt3kbSmsQkcXhAvAGVKFSy5uHKKkwICXUq4HTy8K2
7ds7v3NfLg94wVWQpgBoojaCAp+foKErpWIQ2Hix8hUOyTYW1YNf3RahtZXQMc6VlRVc2ocE4EDE
UASnXD2bXz/X4zY1Ep4mt3xMtPLeKoJj3Xlvl4e18AJOxBt8KQoQC0Uitx+aOlcCp3TLo9eK3/3M
BaDaO0GjfrtsanFE1hRzcYFRBZuNyKyCVMsCM3CMYmuIABTuu2pz2cTiPjgxMf395HYoJl9fhGrv
tJ2UbSfoFrrE8dreX7MyDfTEStmXnugVBhdddJSVe607/v9GMa3ZyfeTui2zyuT7I7JOith/0QAh
f94Eqw5sC7CIDDvw3ESlKS1a4C7XT7pLym244ucsPKd02STJAlgbdOOcE+spFferapL+qo+yfiOb
TxYic/2NoXze2+GSIzdBl9Wp58psHOQuw7qvI9+h+9K+taydosSfY09OUREmyLgRPZIDmT8IYL9r
CACB7/jPiA9/Ugrkw9dnax1bQ6B7AV+3aiTrbitpd3mh59DcDwampTrZTGVeDbFWTT9fKrYZLQOj
StoI4QDtg7ZQPqpFSdO/D21956n9S56vpSuXHgoQSbR1Bb2Hise8yzV3flwPTeE5XiQ/aC0ajz9T
6CZyjIBsHcSbUNEOaU1PQQmxPE96iqS/OK+nv2AunASx3i3UlF9Q6eoXMXNf2sD6vCcHQo2yD3sE
TtgcpubpatF1pew5onXbC3dJ6QzWyplauD4xAcVZItfHdT2723xTL4xY0T0n0PZVgj7VtbDGKVxe
K3lC5wOIQS5gBrVEJTlqkM/wHERo02+y0aLgNkjtUTBr4RbYt3dQUX6zM8MVNp1FWsov0OI2Bk+4
ihSai13eu4sjnjoaGmg1TNnu863b5ZlcoufoO7X0JU7etOLdy1YStXMy1HQ8aBFKihtdLXhwczwY
TYBbPOM0cLhvf1NL/OV7KkJ373XR7CU9uWnS8gURN5pN1LCLLo9v4R0hOYzPYloMDs/ifHy1CR5d
iUzfMdtg07+Ogb/yHC5O4ImByac5OftCOcDbhK7i5OOtFNGSiGrh50iQ/84fUh0gJgC7fXCXG7Fz
JbHKcTTHYtchBJcUz38xSyZKJ9DuqBHMHU0zatK6EtrA8cLOpcsRnZRRyl0DyyyuxYmV2emqQ1WB
aIaVsJVtFWhJU8gry73gQUL9hqlAMpJK9jyetXIzs4wyCUhyow9pB2g3PoVoat+Mox8dh1waHmj0
IW8Vo1/LHC54eTzyqMsT+pEXmJfrETUNrU7FWReK5lrv6+vYHJ/lrn3xBnVlQyzuuRNTsz3n9sBQ
0SXHBTNq124bP7+Xs7HbmGK4tr0X14wyG8JKtLr8gA0etUyhkwdev9Ec0qeoXnHDliYNwiddyWBC
4a3Mrh83iLzcasbAgZwYZ/29qdxKcbMpKn3FiVkzJJ8fU0UcUR82MVTGL26j3gjVI4h9qBRrKIql
CYPDKpOsNnTiztn17vZhHaaZ4DtufCjl47CSFFr8PMkTfCTEVz70Cxu8OEpGeJKgBu67F7f4iwcQ
0O4f+iqoqXnjaMpGuRQOue/QbgQa4+jlL72ndbd6CQ3k8p2z+BDS6xx9II4qeYBZrJIP6K3mvew7
QyXUGzcFstdHUXlvuHWf20oo2X7gH3qdlhtB0261kEYneSTq70rXrAnMTD7sea4N5iNIoaloSYJK
mZ2o3tfzrqHdiNMgEL6lzFFvfGXM95KZmlvDaJOp7UpMbxPrhcZY/cqttXSesYpLAwRgQrWcb05o
Sigcu6bn6L15I8UBTYHcrR8fLk/44hEwWNPpHSQBN/Pj/QTd87FNfUfM6l9mmKEKbL1HBQW3ulrJ
vCwOyARNqkrQHCGsnA8o40XWOjP0HSmy2l1XDPlDQ0v1667o1lq3Ld34Ux4b74Jrn8U7NzUITVsM
AbvI15v+oYrBzmjFF63Sh60HC+2u9Ap1q5TFsBKyLG5fGtIiS0BZeKpNnRu2hEAvxLD3QUulX3Lf
2sYQc+p4QAsw39aUIWODrilGZcGokestOsp7d1A+j981ke8yjIm6IZJNmy1q6GdmPuZxQsBP1wK0
SbxvxVrEv7RxTmzMyUE5wluubGKjbw5Z19qantv6cKV04cqVsHS5gRuBwkpCS0Pw6XxKZVhBUpTK
lKijo6FujOTp8ydgUpIAhcT7jA7Q+fdJMQ/loIeJE/vtoSreKIvaUv1VXlPoWtr+qMfqyAaihadq
s9vEk+nZ1bpD4ij+aE+Kh2CqBUA9nx8NQQo3qERg/qFpoaZ4qWdFbeKUNACS0XG5QsVNXev3t7T4
p1amNTvxb1HfKFNF6RKno2NQqZXbuP8R+r6dCr//YjjkSsDq0ujRmMderaimaULTPSdUtka5qS36
Uf0Y6r+5a8mYTHEkGbIPaRMXBESpF1XsNFLT2FZJFwKl/t5o0UrUs7QHsPFHrwxHdF6GDINesXrk
7p10rIjmFK+wFSs7jEn1cnneFi+iU0uz3QZcoi0tqY8dSUFHvo/oKmTedoJlR7F2FQT6VvfE/Tia
TyMi3Xkc0GxDWjlYSwd3Sm9ytCYdknmNz6vCShLiMXYMs/6OmvWXzF9DQP/JL8+faAoeiN4ByQIu
N3skpVyj01WQJo5VaM9qMW6jEfXrguFF2YbHBry6WqHO2d8qwICi3rpOsvCqr9ZkGBYXltiCsi/M
gY+5lhBJDOQsEieTC3roCcWWbhH+tgIDfHlhFw3hivzB0+EhzW6rKImCAG45J6+PULXSAm8PSxNh
Dbcx3RVbiwsIGBXw3uQazF/RaCy9mm5+ILOrg3Vfx3/htVJm/O/zsy2auIarNT0vSCvpdkezkub1
8lxNr/yHzTH13yYJRW1+Xjkow0ZvU9lLHC8ffxv5taVvhCS9VkZt11X17rKxxYVBbg2JF3AiH9AT
kuXVvWSBQDTMB/gmtlg9xCghXjYiLVvBWcOzoUHwnG5fNYEVI3OV0iVKjG0rGx801zzQZ2+veu1e
DeieaQ82XfPoTCWPwl3mSw9u5h+rBun7y79laXYpo9EKjuwiZK7pp568AYnrdl4qQaQ3YdFbg/St
yP6PsyvrjRtntr+IgDZqeZXUqzfZjpM4L0JWitQuitTy6+9RBvcbt9zohmceAgyCqJpkkSxWnToH
alwTHgubsfX+qKwg/2GKUZDx/oI8ASiyTy0KYwDnDIoZjxO5XUBFAf/qWN8vj+rczUaxhwF7dIFL
WB8oDSSDej0i5rf9nZVvzGxrBTv7gwq2f5M3S0YWcvfInoPg93QkHoPqQdE65SMKiDsoGu6gtnI/
F9fYGc6FwRQpLqSHloDUs07N8NREqB0E5WNpvgZuFqXstwHBn8z7qtwyVOZ0xT3PHRhv7a0WyIFm
GnTvfBwYEK2hfyzIU11enXMGloIAtLh9FFfXHlBr7L+W5ss9feDshib/4fMLXyPCZzBnrh9DZenr
he8iR9w8hC4IS5r2GkXd2RH8a2KdEkeuHVooPhC+VdaXh2lsi3srg/rp5YGcza4iWkLHGwoAOIxW
DyDs9qkzOsBEKC+91ykd+Z5wUkbUAavGmKf5DsxHJsQ0ixQwH+5sKzVBHOfyrzh3WCFtjtLtwomO
ppVT92O6VUXvakQ7ZI4A7Pmaz+O+gtjlZTPnpnThN7UQVwF8tU4ZeJCENedyaUxL02hCPmC4lpW4
ZmH5+zdH3cRklaHnvnhE/OmD/YJu/8sIQEWBGAZ4G2P1fZpKP/NqUjzO/l0BGc4rmcFzeQwUtJf2
YdTo39F/FXathWwQ3Wrn1hd96Ho0ghRZiLshI7eBsCJqXhnRuWP0rcnVAccQavM6ANi3R2ji12NU
dgcLVTxb7y9P3dkI8K2llZPNTg84X9njeci9fdXle6hFblQptorT4wCClLDw2NEHtUBA+i9V5caV
Tz6pVFx5+p/1EYSgCGRxJeJuPvURj0FStB4Q2jujfAmK4Qgk+pWxnjOBDgeUhxD44b+VCdoSt25K
wETRkZV98tMyhUihHj9fntFzlwYa9JewCa30aHg6HYiugZmB+mL+OLpjnLEXRyD7elfT257q0CNP
l60tX1vHaAuLM5A4wLOAwPrUGjNmJscSqDnbrcAOpwMoOwWHLC/uWG7fBKCSvHKFnKvLLsyX/7O4
2mwBkaifC6DbJiHvdFNmUWV0x0nP6Eoo1c3Ysi3Rbjh1GsqgngNdqX6ILw/67EK++Qmr0Mkqp3nm
cwlujS4c7Tgrrzwzz38fkaiJugcFSuh0Uqm2QQVktrjH2JNV/IRE5ZVJPHeyo0/lfwaslYE+74no
sGq8nCA6VlcHEEH/tJ1rZAvr3Q1gwUJgCfbtpXTjv4O2GZ3OketF54PsCd3w0WyfeDdOsRYBiC1B
9n6P8k0Vy67yQpG5kJKwh20DxVKj0b94pfIrK7c619DqAczykg4GThZI2XXQawuj6Iqy4I8Ds6pD
M+T9nWdyGhUKlB8zd6+JfZy1B7wILAKX/a4UEhhSlR2rxWOWxY0Zdu6jDZlh+/Ahf/xnVG+srJZT
WM001wpWTPNXMPchHkqXDaz85Z2B1S7vdDGi1AsDXbogil9M/dTpzWUb643918iCuVsUBhDvvssv
SzPrgmpEnX6YbnJe3zvE3nkEmqyNUg8jpM5NmsYpTxNETqGs/JfLP+DcIP9yY4GSCT9mjYXre59D
KA41/CJTMeP2TnoPzfT1spFzDvHWyLL134QiniC5bUJb/tGa0JPNRZhN0Gghj0R/umzo7GhQwg7w
bsbOWwdvig4BJE6D7LFrvR8Zr3+hFQXsYvrxspnVbfPPoqH8C24mZKrfdYWZ1TjUvLKzR8E5niSZ
xlMVIojcfG6KAYoh9p/W/OCz6K9NBxlSZJMR6b9rt8Dy1IgoUIgI3B8B3Qv+qeRHpwvCNpDh4OVX
HPPcTKL0jEQHwjvw9S1//2bJZG1Lnw1t9jhADLX7JLrP4JC8PIurA/+fES2M0WCJ8VH/W93ZuTm0
YGpHrQiS9b75XImPPYyW73t4FmG6AC5byHhPh1CZ2TwFUB1NWsFCc2FVvBKinhnA0vRoLX2PuLDW
3lZUlSKWdIKkHDbG1rt2Npz7PN70aN5c4mtrnXs3/cabTEaDpND3t/qDUIy/swMUJ+SxrACAmTV5
52jYlWnUXpCQDFTOX5AWv7y6Z/a8j04ngI9wAaBDaHV6CpcIe8oGwKhomIqfwFZaQdixjwUNyyhO
rCxz+MZNWTDyamAax1dR7SB4/d3r8itA9TPLABOo64MrH5D4NYegNlK8OkEd8uhOaM2z0xtU4OL/
Mlf/mljNVclk38wjTDDraKMBj0ZZteuvVYbPbGlUC/6yQIGaEBv7dK4CWzetBionWcp7k/2Utof2
+fJAzswVIMg4fcHcih2xThGZftrPHSqcSd9HTreHWuTl759xqmC58lGFQCMJRnE6BPTi+vnUG9hx
9W+DDKERHBttRYPxsVARboUlB9ILGG60zAPrfGpnLHzKrI4Fyfyzzx+Kz0p/+OiAAYqUKN4PWBN7
dbwy6lcdZb6fVOyWH9przRXv12HpVFvE0NBYjufzyqFMPBca9Av4Cdh/pzt6jebynSchY4Ga41+B
IAiQrBO6IyV+WvDWSlR94/y2hhvT31xe6HcDgAUTT/+FdA0U4GvZwY6MaUcm6SRNl4EgBBq688ee
vjb8CEu8NKTBnXDCrqaIuNrPOmE6SVmEujyU/hVXff8KwApjm9lLaxUKdOvrjWqmZZU2c5IVKi4h
ZiOyHaiGQ8KPVTuFuX/Pp+fBeGV006X7tL1ybL2PLBf7FrTFkEsF1+YakKTpDBKkks+JSZ+czoqz
lEbzeDNDFRsE5g9dF4O+ln00KIffLVBQJLxBjfMehGkSdNGn1pi41aaCDn1/5YA543n4KlA9cOoz
kqOqEMQpVTMlRhGn6s6RR5J9NGzAEHApAkeKVCTK3quwJK2GwE4d4OgL65dp89gkvy/79rrMubge
LAAkg6HY9B1TmcWg5MvaYYRzdyGaIyEnFuEBM/QPZE7sn+4rFe6GjmU4Sba/bPvs/OFtDcIJCPQh
sjg92MAvXBs1b8bEVsFnPSG7ObnPdneNo/7M9rUtBF0+SHgcRKurOSwnyD0CgzclsjU0Fop3hyIv
rkncrtIwf+cRro2sCFxhQV6dDoYHJZFakCn5q3Le4ywyfhtiiqgBwpbp6fLMnR3SG2PL1fQm0nAZ
VMcrUBskmYTicxlDPfbaibHcXm/SSv+MZ0kH4+pBw8N6PGaHJ0dAKJw7ePYLKM67xU61r405hJ2V
ReXEwlJuDXklDj87jQtuEc024DlYUwrrARkBFCOnJFNShK52P43QDsvdOkKpcycL49rJhBzAeqTe
ErghKIcCFC7ztWafbiARTfN5TsgM6QqZ5tMfMFt7DPLIZgeWzRysrT7mmI/F/ZxXbUxEUcQ1RdtD
Di1iMCUpHY0NcLG9m84bZOAm0KRC9HuuVIUaESK2hX+53Wt0r4eFXalnpmxIUKui2/PS8jdskM69
Mw3mow1qxbgvtH9Xj77eFyb7bDdy+FI69vgrp2Wwp4yTz/nk/CLeUGwgcCSe3CwvN3IEIMvDKR+Z
dMDa+NWPRpmQmQZGsyljVauKh/lYpvs5aMotYX19aPno7pnT6bBX7hz3LtgcAz5Nm9ag9Ysncx45
rXDAwGfrR7scaWhbpR0PeoKAc9Y0d2quAxD4uMFWFso7phri8WZdNTGkScFvHQgjNEtj2HjtIt6n
e2JtrZSA4Nxk05PHBX8ajI4/BM5Uho7D/tS+gWwh7YqHYqToKkFCKkoNMBGxHGxmNbCmd6WdO5um
zIN4tOkQt9CY36iu/45eDBE5tDTjzp/MGGcq4CFZmd6CSM64L63KeJKlc8uQ+mnmjZqq8egEabnh
Qe6GWdWxg8v6aW8jZEc5xtwy11soHfxflJZzzEXHQ9DnsLgQ3NgIg2JKB0E2gZL5Vyj11LcjrQwk
LSC2Ejru6Jm3PedPaCizo8Id00d0fv6w63zYT7luNKZeBpCXR35gTxyVoSKSvQZTh2N2HJqv5sz9
Ieprh6mo6+bXqRNURpXplw/EJ0MMWL71A7y80okH3wq+cZ8ZrxYAhxsydEREZPK8F2uyqh+pV5qf
Al/Wt0YJb2yt4HdnVP2X2Z6zEFPzDMeYNmnZ/y7JSJ7TPJ1vSzbl3/yydvyDzWkfU0+NbuxQ7ofw
RaveIw/1J9Oz+zRIFMU5C4a49Ce2R21ARy7X7g5pnOypMoTfhEEr1GfkjOUP3nAdGSRD3qWzhu+p
RF0VChQkTvG2Z1CBz0ikx8K7s9vh2SNjdtNxMBI9NI5iO94Q0N6OIHaA3gg7jGXZgVOzdzZmj1M2
W5xkol4dj8OUNE6tMc/8Z25P4lvFfPWwwE5DNCWaLwJFUfeQAoi/HezGfZ5SzH3oooYI4IHK7olZ
sU9F23yzvKb8IhvrNU+B8JmGqYm0M0NSfiBym2OVZjLSLRZpfMDcBl/sqbciCLGZMXfqPoacZr2F
vpkf17nxCpF1SuOpl9A446qJEBPjjw4cp6zog89gZOOhqcoqNtCBtvFGQ35j2JlNFHglu3PaXmGg
S+XMH9DX8sMTPzROYZB/h9r+zQo6hxT0GrE5lAqL3CwlNlWErvTEziyFjPwh0PHspnVM+0Bs+8kp
ogq8LRGeMebW1l17sOvAiXOWeS/SEcZR85RFBZtYVEnbAQOdH4TDnBZhw0YjmlsJ8iHudcdODSQS
hStynIQSWr584DsQtrdfpHbIDxf1y3B2BI9Lr9GRxQvwwmR82M2FX6KoVTkh9rARcSrKyJIKKost
d+QzGoZkZKXc35VFV0ed8sY/GsHBTYdHzA9V8+JgWxkNg77OGeRuyj6aID++x8FjRDXNBrS5avOz
sCtZR6gmqduSt9kPSnD3hBzPqcgW3bwLOlcfbdHSXTMQbzMUpv5iqVz10eg3Zky07ndsGvx9QzMn
bmuhnyF64Yci7/JPVtnzXcdR5tYg2r/RQHA9jqlqcIyTcY/Ssh8JUxn3Khd0WxCA40vXnR5FIVWs
eh8KrNXsxsrP60ST3j0S0KHue0XmDWvc/KtkQ7kX02RGo6QVQLCGdzPxuj66MjXCFBUEAFXauf4t
7QKH3VSImBj9IzXHKhJp8MiImcYQTf8FsTUe8qECjrEoviDHW4JJh0ApNnX7WJcO3xrEw6kRVPN9
PvQ8JH5thnnb4mKQM7+TrS8jvIt0aBVo8Kj7HNyETlptZFE3qIJKKo5da+E34UfdatGrLe9zdTdb
MgBTj99tbIjjbcBlM0VQJajjjE7OnjHD3KYAW26A6UOQxEz1DbdvsZkywTfziLeQRxonGjkRmyaH
T+vacQ8dgKHR6DqQQyIg7M+AGbprtSoit6uCSAbOnyJw5+fOZ91TI5pyJ22Y9VRHt35qVGHA8vFz
1Rde3A79HIIiwrhPM9SlbSWMQx6k/a4hstlkOPWOQc+HTVFqd9sBVb+VOPgP3UJPQrrcPTgQWXpW
pRoiIoHAQuYa7cENfEfmnrXxMu3GcwlJHDKhwyUaGqjojLZkMYBOgBGmvXNbTD5Bizv+oKlXRVMG
HFJQQxeiHHBoTCTvjm4wmhvRVvmTFOhis2XbPHV10YDzY1YvbYfylzn5zmMnTfzoqis2muj+e66m
LBz9qQ0DE2q1gvbDrlIWQ8csJiu0AlZtaCGrMG+C6lBYKeChdt3eNBXeZPYU8H0HJ8aW5v2zg/70
n8JVItadp/cWD4YwtUBCJmb1q6a2DKHHJULLhJuNeW3eYMumERKG1rbx8mwHPjGc3b0/74HAxyYD
Jj8WVW9HY9nOoT0XzqGviL5HEO86R9SApiHMRCq2tnSfc8Ga46hVu6l7Az7rzuhgT2uQZSrDPTbM
1tu2pF7oa6u8m9FlGLmy8WJS0xICXIiuwPBrRPbYIIRk1WteGQAPO7NzQHYq3bbAw2wH31GhYRR+
OFWuBPBGAQPW0GDTjG4A3Vf3pz/rnx2am161Tk2EohxHnrKMXadrgZoSROgm3oBurmucGzFl7E6S
jO/sXNWf85mkkUVVv8uLyo5KGXRxy7iIDShnbalRd7sKUku3iArggxN6FEeVGVswFwUbqPA8KpYF
NAQvD4+KtqM7ntbQDavRthlPy2UDVjCs6TQihhhz52l0ULB3cgKtAYDpSORoNKq2lh7i1M3HTSol
31cyU8ksinRfSyXvyxmyQqTr3Xvso2kzCsYeapkb911VZ6CstchWmGQASB11wwk6UF5YFoaIkc5o
tiLv0z5WylPPEzh7ClpHhU0fWsSXG1NlwxfX53qKatCIfbO9SSZmq/JfTtPnX4PZZRsqgjkejOxn
buZmmJKhiBCD2FHVBnYkNUJZAOisPXh1gm3fpcYGNfcsbLX0Yjr746ZXfIzSEh2cunHYVhAQrIBb
zNkHpuo3BTHhdHiyhaauX6c6QPfLGJQPPtrKYrvKUDB35gmsLI0fjsifbJhTk01mTnzjUpYZ0WA2
Ft051TTrLQj+G7B5j2noZOwLmx20BfR994owIqMbB2XGJHOEvqVQuyqOIhBNg2AWsl8ocqpYOKBU
o10g7wPm/Rq6fAibGk7vpE22HdWIoBQQzn0aDLh2SlyDvKjdzSR0f0CTl3oeakDpPFZXr7ZVeLco
ZfSfvJ4URynrOXEJ426Yg2O4vunYTA2U59I2ElLOZgSknHiQIw6EzJrHSCEtgisF6kbgVunRTU3z
RIIy6QmRGeja0qbYZkio3laj9l+UWaRNJIZGHceRgSmnT42hDcH+wn+D5kElDkFDQcG8/KZvNRoc
hWY8HPx8jHq0/0QtIrxdWvdkG3QTjgfK3QjMXH48W+awL+o229fBIGMn97718IW7tGl60Fel5ecR
fEC3OqshqFou+aJJ85dMqGk72m4dq9m3wdjdGp98q+GJxQgHnx3P8Bxq1c6eKn9jMV2/6KLFK3wu
qyho8iXoUR7UkmhwzPq52tSs+UJkJzeVcMvbSqjmBtqS/R1ePAx3vt0+0KIbnz23ZQejE3AVaeeH
loo/+FcizgZbQYgQe5Nmk94FEPE+4LnVJm3TIrLvTB9aUs6QbrKc6aSYahKSwRMb2+qLsHTwxCiB
XXuxU2pt3Y4aDwE29qfecOtNlqVlXIkhi7lRgvpubPWNkc/VdnL19MSdsn9ygNXG8emYYTUoue3y
NPKFf0AP4+c8dUisBMSkmDXkkSgrfW+NeCtJHIcRmgLk1rIKZ7vIyEe2NIZdRrUZp331O807hcNC
t8e64+Z9bfkiKgwZjy4YLbt50JD98vtb28z670UlAdTlrX0Hil0fQKHKjHOgx3FVj/kxM+o8Yn3W
AFRu7DKThCDJbUIyW/NxQMFv06eiPZJAsa1NU/BvAzr6hNIA4FSAq8dj35U3CxBjWzSCRf48+Ldm
I/K4EUGw1S7HtQ66iU+OWf0SvPcfDBvHnBs0CFuGlqCoaxeHiXH/u9WZJQraqYqtvusf3LJybswq
6I+eMn67Xo0DWnXmUYw2ONpH4YRIyBXbmULyM0OlJQqq3glpV08bVykOPkXf3ZBxNHeMGirkhS/+
OJZC7t9m5KF1c3HktSq3ORuMCPXAbCMHMYc4wslGdrgYOJUVEKs9gtAAEpZoLuuS2qTznkyOH2Z5
48dg+iRRHmTFAXL09Gb0syZMhyYLAVhvXvsWNAhoYE4Ps4Uuutko5mNgTfl3KLO5W78zx1uQ2/+Z
RF68ODbBXNL88xBIsq1V+lNJWT53tmgSoBehZjlaVlJbng4RjrKNttxqh0CcRQuPa4z8yBCjIcoO
TazPQXECdUm3JUfFQOkXInNi3BvIUkaqH/q4MKv7zBzMQ4r+tQ0LJvLg9EhKuMKpb5CBru+0I4bH
kpPxhfbm89yXkPJsjDJ4TgPnwdYGeQFVjQnZwKIGiZ8IsiTLh9cgy8a7Gq0ekXDSP0GVqxt0/o1H
S7fVwcGVFfFsHMIaomc2FAmHhfKzlFGNySEwrwzv4KZsiHMhICtRiSaquOGHg+xYlHLa3Nitaex0
ZfhR2/h6W2ZpHrU2/Wyj+LOfeVH9AQUaDeepX55cWbHJKdN4inXtg9uDFai3gpmGdWPOTy4E5Q6u
MkWEiNfYeV75pyvyYK+tNo9H5iIu49K+acHpvC2JeZs1Qxn5rDGS1tbLFHrToQ9IEIPe73uJfoVd
gcfXVnSFQlLBzqPCRAKqqggibrzA6BGYhvGlBtpsm84GXpSjKL/mhHRfgFp1jy72xg41vTas20A/
EMRTIc9TFvtti/SWLs09JNbne1ypbah56T62HGJzeLmmN7nvW5uyGcne6b2iDQdLZoguvGxrsK5G
GFD0IW/KYFMh+Rky1f72uWrDAlt8T5Bn2kAEAywLY0c2c9M0jwiY55AAkRS2BjyKBXQIrW4073z0
MdxmZcc/fzBTuiT3gr8N/qa5AP5PM6XdOLh0Dvw5Ad7ZtW7n+kqe9FzycFFBwJfRnQzeutPvV5JJ
F5CZOenV/SgOmXWlxnDl+86qyDhAMtM3Ob4fPBRpNF6DOb9LwWN6AtSdQK6G/qJ3DSqj5+OOG9M5
GeoCmcKjbWwncQ3rdm4Mb42sCpiSlnRwNYzkWZST8BrZ3rXPr5YgAGhMjj0+7yHlWD+27PXjLhQs
BR4g2s0FJH26xJPXTm6O7FNSym+JtL9/+OtoY0CTFxhD/aWt8fTraTf0pNOukYA88puF9BAyYB+t
LqKHd0njo8iCWjKsnJqAxPSQN7KhSWqUDygBIa8+2X8uD+OMI8EGMAmor+Atsu4xRQUhsIEWpAko
tk2ZdBUyFZ8um3DxM08qEsswbLSYglMMqCp/+fs3RQ/l1A5EXmuaKNyRYGl6poVGjr745qG39UrN
/T2oaiEEWdo+0MyI5Nvq2JiQaGznpqK4IMd9XurjnKpHdIx+siT7aUwK6ciPCtgundYLMBKE2LCJ
3pnT4RkNGX3htDSpmQiLY8Z+XZ6+ZRuspw/lcexxwIQAV1h5QWHliGeq1Eus6tcM+T4+hcilhiM2
vmEiC3SNImbdQQHcwqIuDzrXpSq/kP+cDog2QVBUmeEmlfbMTWul6ON2uyNNkR6us03ONVK21afR
JpuhatLo8nDPnAqAEuH1jkkF/mNdtEdWtycu9nMCiEY0DUfhflAO5Z/xvbGwOhc07vRsEJabMKCW
Srik9x8cHjxkS3UKMqhAT5xOYI1g2Uc2CR4BYWfUWAYHFRyQ8zP1QfG6pdiHtg9M11/hFdTMTy1N
JuL+wVN2IpFCy6aQII97eTnOIRDQQ4gSNtDIHjoWV96A9s7O6NvOSmaUzJjalVVSdUOIpsK5abe0
lF9IX341Umcng2qXIZ/njL8v/4Z3LoFSN45xoO8AcbXpOhbIjZbiGRtMCTppojwrb2dbXiknnjUB
+Rp026MTHljC04ls8BZDLsGekkE2f4wuPXqlv7s8infH4DKKNyZW5WwgjQQrOmtK8v67WYG1qHoY
qyLMPthS808B+I2d1a2N94fv1ynsoH0cT2eOwPvKIXtushA+L6qSJqpUa2qfDMAHED1wWFhSgQw9
9ujsvtqtcKaQDc5ibKOFyQ337PpcnVqnbUtrSDrpsQpYM2hZt2Pn48UfSBlWWdbuC1EXN9No8Zfa
5f7WHqoflxftTFkb1GQLkQT6ySwwoZz6RUlYJdC1DqgDciAeujx9C4GvI0LblJHOP6h+sqydY8PK
0rP4t6/r1Bzaxi1PufaQUPAPg+p8VJBqQw5fqi/ONR6yd/fKYgvgMbRJ+HDM9cb2OkgjmPU4JONo
fLYo23au24UUhSqEGZMI6VDF3C1+mvM1+bazltEbD0wWotd3sODBsZsODZpDoiAQPigPop5m5FaH
FGxH+lEOVZSSdnN5Id8FBhgtmigWQBEksN61E2Sauigr+UPigBoqrqby3gVLeVaDoNDv0fOCwwzy
0dYH2d7/LigFTRROabBvw41OF9SRUoHpIgCfJu6A0t1lFgsFsfCuNWP8b/1Bfbe/9hZgztL4jfBn
HWsVwYiXtGfDX9F9ViIreA1T9y5exDwC5Y9i2wJvREX9dEAoWNFK6Rp7H49qPwDxRY/Ecf/hKGAx
gzob7n/gf0GWd2oGWwBwC0uOyex48TjTB5DMHy57xJlTDCZwfgE0vjTVrs7jbCKocXR6TPKmVo+T
j0wy3iPs+bKVc34H0mXUNsG+DzTOykoZpB2lpB4TuCRKoHvaLfW0Y6NUpOh+1K+XzZ25ZJy35laH
f68mPfG0HRMzA4Rj/O1bn6bA3c7i52U7y/yfBKVYH1AkAniKGNt817ymjCbIGK3GBKmtJ5o2OISn
V9E4nz1pQu+MR4H27ktgqqPLdt8Hp4thByzZuBbQwL3eUHWhiwKKwFPCoSxppgSZoHZDqUSm7lcb
vNSITZn9w7nWJ3TO7dEJgFAL7QDvcZCEBLSX3AQkcX4x8Wqh3Z/mGuPLuVALsgBwRSAt4fJrRKxr
cNQvh3lMmPFAcQJbkkekeFCpG3FPhub86FZ727jLrD9kOHy8FwpHMU5l/OngsQz6udM95wx1V9jc
sJK2AkMrkr6MZ/vLy3dmz52YWKb5zVPQ79slbz1biV9K9BzuiPV42cCZ+/rEwCqO6xy7UDTDGEyB
0pG9zdRhQF+0EK/KuhIanB2LbYKXG9cYnmerIwoMepYtUBlMPPenm36/hku88nlrlUAa82D2p6rA
58PGEuFcXEu/nHFpNLni7bCcf3hGrAJ7rh2UsdA/ngQdoMPtpMyXFiihYz6Y9EqDhbl8a3VceFBy
RgwP/g5whK1sTbWsZrM2ZkD6g9Dkr459OxO+zerPTvbLn5eaWbv3AWxzrqRQzhy/J4atU4cTNLfZ
SNWcdII9A1a8yewv6ZD0loS43F4VV54R544n2EP7AhwDiPB1J15DQA7VFnJOGov9cHPjRwMxDFSy
UHrIWMhFtUOz9s85bW9tDbzLZec/4zKLQgoyRugkglbPyiNV0FC/VMBgWuiWAf3ZlbvlyufXdGG6
yvmUWfg8sgZISW96/89/+P0I+fHeBCIXj83TxWKSS+EPakpKBs3Y0UDEzfxrRDLLR9auiIaJ/zdi
r/ZVrw1hBEMLoGoKAwAyP1U5fUHW/teYodxhGK8kmEVY+ePu8ujO7TcQxiCP52KN3jF4dB2KB2Yq
AKWXX13E2P0OxdTLJs7c/gsnzf9MLCv45nh1pOuOWpZzwr3Y+d6Z4FnfS3rFx8+6ARrxcXCA8AlR
5qkRaZaWLWcYseeYThAVvzJP5wfx7/dXWzadiNFQ8BYlQ7PVwY6Z2wGM7teydudX418r9moUvT+p
SsOK3W4MO+Rf7WvjOGvhbwC7SO+8y6zW7oRe8ezvex/w9cLPvhWWvDc7urm86FfsrHmx/CyTztxO
U0LxjhtB3sdQxw5pJpP/YgdvNkCtvffEKmklge9TgOPT+q4CcFomAKhcNnHWtfx/Tayi14B1HmhF
YYIB6STzOqTXpNnOOhfCRjTUWwEi2JXzEgAfailcJGEQPlaDBcyOG0Nle7C6/zAWHMRIpVpQMMSB
dupgOXqip4k4KJ4gfQro3ZXPn1v1t59fvSsKPFqDErBW4O292PqtAch1/sNpspBcYZYQ3qAIcToC
0NDafBK1kWRtzJuIHQBBca+9y88t+VIaQCITAtXofz014mkyi1qiTubPwCgZfRMKn75cdqtzi47M
GzovkY5FumE1V36RppyZzEh8b9gEotuLtA55YG58sb1s6dxocPMjikfeKsDz6HQ0QM8iAUEmlLQ6
X+9MaFbFDPnGK3Sy56yAbQXtvB7kZd/prRmQonYJRzQ1yC3ZAIB0eRDnpgtrYVJ0VKP2umZ6cEuA
I9KZzslkAzjK2qjwvI2q925/JSw858NIykBIFM9IH5Wm09myZEUdqOaMCUr6oc6/V0D4VOWVJ8cV
I+vjEfhjaatmMVKDL7n9oh0kRa6lK84awbNp6caCfO3awxCrVxqhyogV6aKS/IGtsL3WtnZ22RHg
IfGK1Ou7tisL+TqBTr0x8QESPsq5sXYpU38uL/6yF9bhEVbjf0ZWHpy2Xqo6Fw/dMkfqsX2tADpo
7FesTFD/F1Oon4LAEvWzdw+QwdFlMHuA/YtxguqZ0d0ExHzU9XwHidOXDhjoy0M7O38BOsbA8AMe
svVR0xSd0+Wtg84o2oS+iYehfeVQPrtz/rWwZgbOkQWUaMafksDbCRLPoPIBMPBaAGae9Tbk9hbS
VsTaa3buFDLfTe9g4qpsAq+yfze4U1gU8gvriv4mVS2QNCiYIHNc+l+Jggx9CQhEWI6jv1OBQnuN
joVXqiuB27m3Fii2FjwCcjNgZDjdzhrqeTlRKAs0ZfejNPkdbVQWEa/nUY9yWBhA+GLXVuXH3+Gg
xfvX7MpjJ9YMQNlk0/+Rdl47jiNLt34iAvTmVlJJ5UvqqjbVN0S7ofeeT/9/7H3OHilFiFBtDGYG
mMYwlC4yMmLFWvvS6NbAEm8Wu/b+cu2Kh8KY2izZN5T0/r76juJqywkax6fPhpG5HRlPgGrpYCdb
gm3zQR6U6gGxCOcZ5DutFgH4mD6VkpswiWiOR9Fx56lZsZYaPXy/vKPnNsLUJUtVfXrHi4UYY4Tg
EjECTlD34H9rio3s33zAAswOkJTAqU2m73RNA5+WtgBWmb0CCDWyS4C+n7NqCc0yd24QDjXIe9HM
R6/zqZXCBkneOvjouFc26Vjfk+ytavotrhSlmNLj5Dr+NSTsFc9O07oNMeQOADfkbAM26qVPeghl
HP3r5ambOw4T0TE5StJD0PqfDqoLvBF/TUkxlaQntUP9yJF2cMMdCoW6UdyFX2U5+H7Z5txETutE
GyudCWdpc69ofdcuaYmM3ZdMh59UXsFKjo76ZTNzzceELf+1I16qsjOEajkQtUWIlmY0IlUg0hy0
lOXoixU/aBkZFg58eN/G8l1eL3EOz03tsXkhik+GwnUB0Y17UKvVsC7Hr1l1rxibRF3J1kL8MHdr
cB8ymdzt9LYKezOI+iIwG5WHYgn3SK7XK16OwcKEzg6IShys9QB9wCud7hU7DKzM8Vg33l7tTpOk
8VErPHftajXpoyi2bkK9i16rxF9iDZm1TOBCqOfwDzHI12K67HSDqSyr21Kt1yV1g1F9CxQdpd29
Yi2ErjPhBZG+RX2Tctj0rDgdaDkRRTUumC9DOvC4T4ZtXj4wr+bV5Bv2JERMJEY/8kSsI5w+vTb7
Cr4EeU/Xw3osf9MGUftfLh+Dma1BmzXbAioBMAOiAlclK0M0gETeZ+ObO26N7u4D36f/fQr1eUmK
LM555iVK2xfKvkIKZFgV9up/+/7kTY6uNbkcvbTRYmWvOuE6UvoVmgkfsABjI26QMJ8bSrBA/iOJ
B03ey360Qjz+WnmZyaHb8MPBjIEU31Q0OTWQ21WXJJql7O2nIdRWEp1Pl0cwfUC4+tmq06e5+ycp
21MDtdzGlau36l6PI2vTOMmdGxp06zYPWm/clkYdrcvOGemFjL5dtjzjy+E9AlU2VdgoWQtDQ4VY
TqUJHjnSitCtzS+Sc9Omnz5iBFwZqspUnMQiqBa5Smj1vryP5QadlWG4a1zZXfvO+NnUkoUAcXZE
kD6jz8GxPHsl6Z2jSjLIsn1TmZ+gcn+dOglXUhK+DPYS08KMX6MI/q+t6c+P9rZU0dmq9hFv/vZ7
HH9XygPCOeBEYKxI4Dq7PIszcRhSgySsYSXi3hWZcjQrta3SAmnaFkBuVHUFR/mq9a8Un/q72SnN
gWaFMG6SkD8dk0pviOWOFBdSrV47Do3l16d2SSog4AscZPJnwmYvPZ1eeIjA91OvgPEQ9kvqNHMe
89iA4HE0cwRWUGvjXi+2Zndf/7l+HXjY4WmYIgu+sNMJ6svOqgeXklb4Psj3trZ3l7RfZgcAK6DC
HqYELSa/Havz0TWjnmQnv/N0ZcRLelnnFyRkLihaT4TF/Fv0+YrqxiGUQtaLEdAq4N17zreAVm7N
7zf91dx2gIwwBnOvDt/OmXfOUnollWAwXzLlPngI3Kt30+nnhSMYdLBsjCmfTx9tWrmXYqaZcvnE
VE+WDQQaxTbxcnHywaTruzZeaO/xS/gjxpfG8+isvlOMu1yVN2b9W5l6p6UHhcZSpX+7dred2hfG
5wxDRvtcZ7xIzueC3uYyuG8S5WrXghEQN1NdD/ySCGhunS4txohBKsGnoqE9M1lF1uHyQP5CvU4v
uQlVSW8WeCwiDREKlo2ALUJC4Bdy88W2bBOzA9enGa9+E4RfmWXaX7PkkzNU9ZcmVzUC0TzwV1Ks
uOsxzmnEr53qoVet8hlgLdXH0Q2Dr43U2Lta75sHPfC9fZ02yd0YesnO8Mpol2tA3OQBxAGN4mp9
SyhSDRsjHfr7ntjx1uPFv6rAQ9whFBv/aIvAO1B56qnl28pX+NSlr95gwJg4+Pm+9aHMbMoxXrlm
TLOCN0arFM1vNJMGa9NFjZLuuHha2tvG/Dmk1xEos6597kPntc7qf4JOUleSL8d0zI1BPW7Jg/l3
5TB47xmM0A/lYDd3qKEGYJ3awvynB0v2J1YHaXN5Jc4vkinHIOPkyfDB/yvc+VZKt5WcGKx28RLT
NUoz99WEkBz6IxPi002r3DL1c0w42yaiXWp7eQRz/ot8xCR2htz2WUCRZcxk33jmiyx320C6HYs/
eVKvdPfeowvxsq1zZzwN5V9bwgHsi1qPvRJbQ2vvPGibTHXhXTZjAYQE1Gvk2QgCxXKRknmpVnDz
vyjtNr8xloi0zgMiomK8/GSC8EFkhbS8nHShpyCb0r82PIEKY0L53OpLWZy5YcC/SgQLBeXErHh6
L1Zh4BWS0tovgfy9fUjtb5fXYW4YjIPuYyLlc6lP0vtS7nuO+aLA93ro7RH6Dijb38ZY656NVo4X
uKZUld976q/QO+JyBMoJuh68xel43Kbx2jEuU1BSRXHo8uFOsemQvimDaIS9yJZhb0rfbTmPbrox
qp6tGg6lME39lVtDUyYHpAsqu3JeM1yUfWObcbEdSj1l8m1rreVq9APFBfUwUR+sMylr3i5P2Pkx
nzw6NFmgEKYqi/D7vVipWykZkxdIA+SJW77SVuXVxRVE+HDq5BOIFoEcnM6RT6yt09AZvlhysR4B
ylVmD5vE5vJIznfWZIVcDPHQTLiSln6mho0Vvkjtg+L462683iVigZCUwh0tCGcdPb7nDb0up9GL
lsgrw6LxX25WXf/P9ePQDKgWwbZOb0oxcswGg+JdFr8MwTo7DEu8y9OCChuWA/Lv56dpPHqNhErd
+Z3B513jfQxupPoRMo1DUe/CeqcUV7tFHflYIjq8FokrceWppliD3LO71DR+smjuhojt2tmCw9Yi
30zZFqJ6sTENqk0rtOuseslVFL92WXZ7+fuTPzqdLr7PE8QBighEVzwfgS77gaOF1YuiVuFTK9v+
myy1/n1kmOWj7rbdnSbJ1qr3u6X+sfP9PFmeyvUmAgJnnIO+nqtVXBfVS/27jVfh58vjWvq64Ifl
IYKdIyyrlyIM1mZ9134gH0IphD4TwgdEOPnn6UZzohgOC1zeSw9fwbAKtaV4dG4IuCxWhWwhMyUc
FM1T9FTRWfqhfJbcR1lbXIHpFSssPtpPBvkBFH3ZxsIQlEaFc8H21JcaWzde2hlrt4SNaS3HieXc
emMTvPHOy9b07+rrXOKVsXbqtuDV7aJ8im8wpB+Z66CZKLvlmpP9mR2jICLrtTJtI2azlaijHqJW
tTd+5tvbwoklyCCGeEPFIVz3mvrqdbXxbLuGdBv6Kcg9uNrHz71jDuZKyVTvtqIvJIdJzoJKMQvH
h04tus9JzR3emUEHtKSSLGldlfKwScvcuvplNTldE6/OLWidEaSqnAU0Q3z1xVc3hQZ3/NUe5PT7
0/175K6CMu+qypyWYHhN9K+68ePyOTgPEk+/L2yiulXCNNEl5aWLA3nflXX1pICYgHRRbjWa1X01
eIZYvLjabbGhEGzjFkGF56yfVi58tRnqodg3450VvtnFwpV7fjZOvy9MW2GXjZs3fL+lXVfBffQL
fnEGXooFjjUxzJRtErMDle/1XQ8DN/DmTzHoDKOHOA8ahxjGN+mp8GMUIN+HNNlcXq+/YOOjM0mC
ANk9DKMI7UCEL57JPPIST4Ek5OAqPvwDCULU+QApYBaYg7Tq3aF7VqLMvika+T1so2Stu+ZB9kN+
j9YCxIbz4K5ApWKTpPYrb9BoozUerGfJWD+0XvPZiuEtu/ybxRrV2W+eotajTaxAI2EoiZEecj2H
QUv66tT+g1soX5Eq3pZau05RcHX0/tZOjEcQQetmVO8u/wZhQ5z9BCEGGxw3QqiCaZPHd0m61yDm
+98MCBeK0fq97E9jbL7ApFVEC58X4tT//H6CSB6k0wYQ67JcAkmdw9JyyIoU1qanPPnUYOcDYzgy
Mk3i0TqVISqKgYwReAQHky7Whc27NAjhPglguqviaRATq9+4GWArXBJqFvzZ2TwJWw0mTtsOOzk9
JN33sLnTleKmKR51P9uq0hKuUEx7nRkTNpUNjEJ1So3xDN8r6cE1csgZvqTkapP6c+a8QAG7rfR/
WtnaBtm30NteXq5pLGeu4Gi5hC3Xq5keyy7mO2NlaXRg3sfRZuwWXOmslSkpSbMAXMZihNnFmVvE
nZ0exniNSpuS76KG6P/m8lhmtwaAVm5QcsZnLWCmK3kkKzg+VXKjKlun2GZLvMizLuDIhDBd45jB
UWeb6QF6zqh9d6yFt/DcRNkT6JsbbYr2hacklENV4StVhtzhi97vQP70uzJcuDjn9jdULBrVDR7z
KDKdHlHIjDwqSAwit1/a8cFV6ajJvsTeWw9Nz+UlmeZD3F7UUCgP2VPSRXy86I2qpXrkZAcLqkUv
87je3rzuvhp+ZfVtYizgJf7+8jNzJv0SVDsgoBP59YuRjIGns5tjt25XZpfDrBqmRnnLb8tXcQ/n
oG800XokeQB9mV1tADJ2u6SDCceVpPjWgeYFzkOuFLtL/HtTa+JtZNjxGrxbvJb8HLK5Ri7ytyo3
ulcFkdUbGIWt58oo0k9yVbwZYRHd6FX90xji5g2BLestNc1wk6p2f9crgQXDapUWqyKz4U6DsvdX
GYQ1ym2FuxtMlzaqmixCmY/pG83S1VI94nz/2hPygS0GPSdFaCFU06D+9IaSGnfaf3GTd7ChC+7/
/AyeGhDcP+AROx8DDNjDDraZDQyNcr0kXjZvhIsMXC4pBFOIzGBCS0azduT9oKebYqzXo/RJrxYu
mvOjCJ4BHNYkkUb/rVgFROLJrFWpKQ6sylozn4b0c+V8dvVs4YicL4mqkJGEfwxYACDAabBHF6as
1n4rsQkOmb1OzPXQLnz/fLJOvz+N8+j7Y27Vfp/y/SmRb2+d/sZJF2Ags0PgAYPjQnWeysOpid5A
hVBy3ODg19amoifMzxb84twgkP6Yyiac7TNoXGLmsq8XaXAo7Icg3KXpJkoWXmFLJgTX3npSBLVU
EhzaZq1mcBjyWF04HHPzdDwKwbsPVirXms8ozGpbJxB6bS5724Xv20JFOUNfUMtMRP30+B8vSeDY
XYiAF+ZIvMd7azBLGGsDUmpfzfyftizX8lKSfsmGcLjtIjdUK8ZGU6zlAc61e30phlRmzjZ3K0fu
P2Qr4pkb4IbNpULyD1YG+7uSr/voFsGdEPlH93Oiqetau4PPvfH/NOZvyfmTBrd+s43Kant5webH
+u/vEM6mo7WVC4WnfxjVTaNubX9jth8wQUMr7zz4A84hnxLJkiGvw+AAY7lm7lr3tVzqwpkbxbEJ
4fhbZdtaUeQHvCvWMtSE9e2iTufcgh2bmH7CkRNzfb0qJSgbD4H1TUlupPTWKtamsbu8HHPn59iK
sBzcBoonJR5z5dKAflssqXnMThRID6ocaKCc3b6BMQ4harD+IZPvoH3N4XdUbj4whCMTwlpoJHLb
KlbZ2TX8ims7vf3A95Gn0okbwRDrQgBRSUpU1IHpHzxzJckwbC/cVrMLffR94fc7Wt5kpMP8Q+M8
UxwP02cbeqrgI4fiyIqwnRAEMYLSNfyDEW/V8CHC49tLVXh25GkoSrR7ZELYS90AyVaZWCzEN7Tb
bHsNfDbtFoxMF8YlI8LjsbNj4NUps9X56baoZXipIHc1fjT6TWMdYLOLs0//2/oLt6TR+4oP3sU/
9MMWDvFwyTXPHsGjaROuyFajMdHsp+9raxA/5pXKfTy3T5ZFrJdLQerYgcX3oc2s/sRLjD8LP98Q
nlZaHVplGbIgo7oqvpk//6fJN4SrUY1qzcbX+oe6vjeK7SIdx+zhgzOLljfKNcD6Tr1s3VW2NaDQ
eKDuahRw0z0H0CprXz8wiiMrwhbqO9/q1BIvGNlrI4Fpe3P5+7Ne9uj7whaq4HLLPEv2D9V41+7D
5K7vFpzswjyJcVaTqa5edYygA5ZGSRlNne5P7n67ehyUBegHIVWrTDmH09Uo6ghoee95hzpbFf06
z3d9vcCnMLNdEb/WyAeSC+BZKCwFUJxAz/1GonveXTnW70LuFzztzFSpNlof/IWdM4laWXfliPeJ
u+87bTNED074anW3CeS0lydr+qWCJzyxM430KEBQNMluKUK4+1j6TpkTEY2D6mQbEz2XvviuZgsT
N52ES+aEC0S1vR7pBszJ2rck3Lv+bkjeI/0RfdOFC/F8N08YTkpo9GHBcSxC7F1I08YhcuW9Yd4i
qmClz5DYX567810wmSBtRk5gJulkerwaIGhS9qm6tjz9pvaXIsQFCyJ8f7TjsEr+WgjeJwmOpbTc
3CSBVAG0gsgVGUZhOZQa9Zc07ZX94JngoIxPeTLcSlm7uzxR56tOo7k+YXbJMIJHFk5kHtJZAXpP
2Wcw9yDWtJPK/LfiFjcdsMiiahbOzuyoYH9w6NaCvE0s04x5PyRDxagSqb03AndlpzL6GL8uD+r8
5JCxkYET0VyBBKD4FoJbHwCxT6xQ+v1DWHSfKquMyZCNvzrXeEjH8dX2r09zYpOi/LRWPEzELhzf
b50y7GIaCRKo1Mco+THgfdCbui21KFhwDXObDyzkf7NFQsgaaVpphJmv7J3qrh5fiJAuT+DC9y1h
V4SpKTWjywmtTBoJUZ65EhiH62S2gPSDf4e/9az5xTBbcL1k1vaR/hoEv2IqH5dHMLfRoGhVOfy0
mZ1xmcDdUgD1MqAGCFCvsF3f3CFUC5deq5kLe3p2sqbkM2Qj4ErEEKPoulxpJRZDN6sNFf61oX1k
OY4sCHca4uKqNxY2+1nOX/0we6V2u5RGFVtI/7MkaFjBmELd/qzFUZO7LpJqixkzERLXQ64YX36E
yP2z5GsrSxn1tVdWf7KRHhzfD9AczG7dXFlVobQyi/zm8vqdX7I0dSkgRFS6zWgVFHagGjSt3PR0
tRjauvgi0WGk7IvxAytnTPSgdGLp8GMJx0geBqttXEPZh5qf3No90ntFbi31XsztDwPM/0SGQIpG
bIqIHJS7ZVqx9gFCZt4bd/oHtsexAWGu7NxtW/yhsrfCx6B/+MhZPf68ehqHlLrhReUwKvvRBfiw
ya6OnVnpo+kRFqEYW6OFeEvZS9Ztm99l8sL3Z3cSMEY0FGER18Roo8n7NEoaXUG7b10Xu8p5cZRH
lHcu79fZRT6yIkySWyT02KYaHrkIN0oTbP65/P0ZsAAcFHRBEllCsXpeRpOMkKAGMEqQfDWU19SM
0FXZ++qzGmSPJbq6Ru1u2rhHD+ml7RYSyXOjg1oQPlQQgoDehGAkq0cEqmmC3ts2lKteurm9PLq5
KMTC6dDHadFFICZh0eDM8lihuzTqMzdYGbJdrg0par70REDbVpXTOwMBq4WId25n4K5p6HZANp+B
XNNQaaoG3Na+S4G5NVk8PhkV5bWsNpp7qonNQpFyzt7U9EmBEn7XMzqJYIh8rfQqblXF3CW1fVsh
j2ZuQ3dhNudW69iOsBeHAYB+NhTTuNxvY1TeIi/z5foFm3pzWCx0ps4irALhytFRoJFxh2xn+OET
hCwIrbb9U6waDwieXZ9EY8qODE5ze/QYin0l9G0Zg2n1zWjvM7PY5MNbq3cf8KX0wwOehoyHvk3R
G6mSW3SWLMNQl68bZy2P2eby1M2tDmhhwjegA6BTpz8/Gok2DjkVxYFEVoDGTY540fXlMQIbFI55
/CJgBiP5qQXEUAPPGKd93eU0aO9zU0FV8uflYcwEWMdGxFttiOvSCn2MZB19uQThSOdaICBUdfsR
Q1NL4YTmPev/DpG4jZKpvuvUt5X0260fyu7tsomZJeFmppgAYA0+LFmIr6IoCQJLirR9on/znD9g
1S5/f+bg84qDhZPXHD1M4hWUKfVYShId+mH2VFbf2mIX+QZC158um5lZEsIluCsnOmeuO2HvtkWh
ZAOd+fsA8R20qL4hzPEBC7QaqzQYqlPgdLqzkDQyBpJRUA30+U2QdE91794U5VJj8dxAJjQ9RKmA
SLkUTs3kSqnbg81dN0pP8ohA6Biuy3yh/jqz6HQugxyjBgIMXXxgZ306avXIneZmz/LwHP+5fqo0
OLYoiiCyRXv56RhMyUHw1qa9P0aEDx2WfZI7n0dXXvD1s1PF9QUxAuwvGDs1MyBybPdNx9Zq1d0g
tdsor78FfrRQDp8LP2B2MGxFpd0fyR0hxgT7GpVm6uF/HcedJDqHtRYHd8BCthEyqKs69G9TDyWk
fHxMy+wXVBTVqoHS9PKszgQK/Ax2IDPKy1HE3femj6K6E0If0vbbLkZT2Ui+NKH5VXN96gPDt8vm
RFrY6VEEmIizy2sVhhmxg7OlscON2xo2CNoGt2OuhL+b0mkRV3fkjV/07c3gAADrTSn+VjaWuclc
vStXGdLKH/AhpGkmzjb6Zc46IL3SLukw4Jd4fr+i7281uM7aS2ggXGq6FTG8/xm0pmmQQWHojP1+
MBK/qBB+3qtm1jz5XvQ1knoP/cao8XexmWXPsaSZ93KpV+vaNe1NI1kfePJy8HlSgxujV0D0ZaYb
o+vb0CjdV/6NZueHWrOuRvCxtkcmhIs47ei3qjRavUkJrMz+SXekTemhaOgtISLnXM30/IBEjDYk
cMqnh9QfHbSblXjcIzzq9av4SlrdvwtGcMRqcTCggRIOZ9SNZMJGCDa7des9W/JCnDxdf6eZYaSK
J9I4qOPoZRSfyU7IG7lVIXFS4hzY2fcglm8K5TXxPHpwPyGIcPnQzd2WeLNpnmg8BLZ3Olto1/lO
6pbD/kG1vm7hBvp6/fdpFzZwIBR96XI7/X5T6BQYo3rY09Jbb0z/eVSfg6Uu05klZ3ep3DB4kCkr
eGqER1xvFcj67WHkcd/C8vPlMcx/fmLF4KonDhPnSPcaU6LpGgmV76lxF1ATuGxgZs35/f8amP78
KEpNtUoq4xQDuIJdqZaMot049ptqtDc9jIut6m0uW5wdEu3ydOnZU71OPbXoR3Y3yEFskLS9Cbxd
snDdz1yUZNAM1KmmU8878/TzddeWaVXWFiJYCJav20MafmAAxxaEKYvavDUro7L26fg7ohoUaNbC
oiyNQbjsm8CDkbIqrX3j3ijKjVxuqoWzMW8BeCuc8fxlTYt0tOyaqxkZaXtr71f3pGaz6FFdYqKc
Od4sxL8mpp9wZEJKC3moyLyB13RWiTR5Qz36nn6+fjcdW5l+xZEVI7bVsRwZSCDfWvFOXYJbTNtF
8IkoMyJBoMCkDvxF+L5jZimw1tjaG/4PM7uHizsPfujv5Xg9AI5yCeUKEhVTPUPscFBSGH3sNLP2
Y/xeSX+c/PqkxMn3hRXPi0Yx8bfW3rXbdSffVKA1Xf13PizctvMT9u84hGWvKzSQ2pZxdMqu1W9d
H13mrfvTaW4uL/zs9uLuUDS6PvUzXD5iKtJAwsfcS8bPmAY3+yXS11e2SU4XLpP2rxHBVxVuo6a6
7Zp7uba/+ol6Cyfpj8vjmObjfIP9a0J4zIWDKgdaJ5lQX1nvRRttvbQdaGRa6tiac7vchpBNT5Ie
qJedHpQ+85Bvgp5gL2Wrodh4S5ymM+OAUJScF8zJRJTiA6UYkdzthxamNmdnJHfNb2uJo2BmBNTb
Jq53Km/0MAtXrapXbd3BN7hvUCz/FQQLG2puAJAyKzZ/q0AWhIvDLGQHCVqDmzAHeR8Wa79EGuHt
8mqfj8HBAjcfvmTiyhTGYEI8JaM1rO6rfj1oK6e9u/z980FMFI+T9uNELnkGvBiRnEd/jPR0Rfso
2IWbTI12nm9efcgxg97IxM9LpCsWQW0aAbJSkdT90APwkLamdUiUxzraqfLnywM6P+anlqYJPfLv
fm3KUVZiSepfneI+AQmugNZESPiynfM46NTONLFHdnIzlJIsdpBrgXFG116aIl7l9b7X0k1ZPtbX
w3BoYKEgT5itsZvF02I7pe5B46buLctjF6DJ7T2hcblSx0+XxzW34Y4MiSmWbMhjW54Mucgw9833
EqTdZQvnDh/8DbRNNC1NkB9xS3c0AMPCWxhQ0habUY9QCwq7n3kdbYM2+qmO3bfL9mZGBLCI1O30
SjlXi5Ngo2wbpe/3Vmf9jk1cjRVeXQaZfAzSGJRISeCL7GOKlumwtun9PjQ++VvdX1iTmUOqEBiZ
08OHIFUT9lqNkq7qe3ze+ho1j6X/FEcLazI7R0cWhKjFsJqkT1wIut0oWjX167AU3M0ZQOx58vP8
C392elxk37YCTU3h+w2GdV6bq9a7UuiKu5ekwJEJIQhOPNvs6fZE5IXIsR43HfnBuFvItswkfrCC
8rZJfhCiNnGpvWzQ1LZhN7XVHQr0qbZKi53p7TxpzXE0hhtUGcylIsfM7FFfQ8sUXBmPRlW4ary2
TKKyrkl1q93arhp6k6+/B7BAIp2yN+g1EYDn6kOlNBqKCan30/ZTgGSbNtpdPogz+SOUwUjeolw3
5T9t9XQTxLHmxk1LrSbPnwZj2Eb0gMmpuZLjO6958rL7uE3u8uzqQBar1DtI30/UNWI+l0Sv7fcq
SfYqQml2bH91hX4jp/p3mG6uToNjiqYzInIqRGTDTweoBkaiyE1G0tW5Tds/nfIsXcncOu3yExPC
SQ2jnOadpiDfWkubqBueqipa2Atzuw2aAX4/NzYPbiHmKKREKSIpILcZth68Y/WzKi8RxM5cnwSW
UO9QtyG+EUtRftpp4yR4vZc6Z5s48UtS2GszgfGycDeugsx2UBULbnR2XBQPSIvQD3N2dCMp5Jmf
sjpa7a0MMpS/L+/vGTfNZiJxNDFb8JQQfFxm2m1g5u6wz4InuYjQuQ5XbXD9VQOxCB8nrAUjKTpS
NCfsqPJI6cXwFYXluE6WHkoz03RiQfCjQzVKYatggRWx35ulNtnpfz99v0zkag6NIaR00FUTNnBO
/45aGlK9943iPksCfRUqGcz0w3MRqs+2V5irSNEROVlK9MyNi/ZGcqG0QsF0KjjRovfLzG/ShhCq
W1e+u+6uxyYxNB4UoHOJA3ACp8dfc81Bbwa/2Ut1tzKqx0Ha9d1Kc24u77O5Owg7aAGhdE4qXsyB
Z7IEKELCjgbHYJNt5cp8kqXbsr437fFWqf1NlKY7zx7pgFxoO54Jr7Up5cBFyzyeZZSpV42Sp0UN
wiefpTFax8390IBsi68HRzGXR4aEu2LQ6ilhHjf70dSgeM5WYQxD7eWJnNsRGmRmdKTKvEzEDnTK
Q4EV5nG3T+KvUgSUbeGszk0WISekUoQ8oGgFRxqrTe/lESW+IrG3Nb5Uacw7zbOR11hwbdPOEg/V
dHUj8kAp7ox2CjZiAzbptN131afR626i/IcnUbxwvW2Qv1+etTk3xyMEAC2v3wlHcLrLdT0x9bRm
96m+dWv20BklYfZbkuWFcGHmiqB08a8dYQeMVat0CE80++Af06ueyl/a97rLnopfH9gFJOosrm0F
3IUpuO06C5NYy/t6H7Ub6B6XZKLmpmsiPKJSggqrJjZQdFGQtGlVNftmiPc9DXduUX6y7CXs/Nxe
BtXBNpPxPeRtTlfFBKigdonJeYn8zR9PWepDn3PbJDUh52IzU2AVVz0LYqUL3GYvp/ss/EdvvxLA
K81jTsNX+N1Kt5c32dzRYStTJye9Oen0ng7HlrQyjWP8jFuhaOi/l/mvZKRwvJQumOEk+UvD+V9D
07weveOdjtq2Wk2GkmetCjd62j+Oo3urmfnnQmtWsle/6FG2TSDDWevx79AzNyzywh6cKaPzM0zy
6jxUpz584eqo5Nwea5nLKVWLJ6Oun7ogpYorr0vDhFWg3tRJgupG9Fi1qbMCNnob2NrbB+YcX0Ux
hBDm7GGed4pTZg0HTm30VRLf2u3Bsr5l7pLW418PIXor25lwCUC3yMcKe6k1Y6OXXDyI0SGR7aUP
2dC/5V1Li2XZreTB3CShvgnSr3bt/ewbNOiMBKn1MV2Xsv1LlZGNy/rnxqakqUx0vPGLlSg3lbxE
VzB3dMH90I+go3/OC+J0bzSpR8k9YEJi8zYrHiPazO3oemDZxG06JQ5g1SQFJ6w8WVzHALQ57HX5
KVV2yo/LizrjF0gbUbYBVAY3txgvZsi2N1AD9qhOV6v8qzFcDzLmwYh74xIFomla0yQeHaARyjPX
SPn9WRSsC/Jhi8yAM65HR6iYgOdvikXs2kjkyMvlouv3UqytLTshHX2oh1+a8ebLP93hwS5ePzBn
RwYn53Q0JC/PnMh2eeMX0qNUqSs7+fYRAyR18XCsu+jdqHHC3+jJ/d7Qb0pn039g4/IKBdVMpAuC
yRIGUOilMUD51+49y1k92+pnX1moms4EHFhg51oqIHkeO8IUqbWdWYXcoi0TfpNGZ1uPdbByAEZG
WeWvWmNJf3vmQjg2+De3cLQmuh5EdVAq7d5CGSjut7Bqr/PgVa6vf8Kf2BF8U59FVlVCzr6PbOdJ
Huz70m/efKfcXt4BS8MRgptS6dQ07UZWqCPhpj6b5VvavvdLNFFzp99ArYZ7ZdLzFDOHqgnDUlMR
gSIuPxqPbrVwZcx4SHpoIBylzkItRwSzZWMX5oXf9Ht9aFeVCoQF6Ef1fnmu5gYx6fvArUQcJYtc
06Y+/L/jmI4B2qqfsmyhOjFngJQe+WjiG5qDBBfs+Hkpx13Z7Ruf8LLyd9f//uPPCwFmaWtNmI1V
ty/6zWito6UIc+4sHn9fOItyAM5u7Pi+rSM4vHLTnaLc5/lNt1RyXjDkCHClrsxMJaQbeK9VmzJG
pO/gDOvYIAO68MqcN0TvjcPj9rxEkNq1Idl+1u1NKKYdPVh7yARG1icZmvy+Wdhec3sYURdeTjBp
nVP2dpnEfw96Vn98z6NXW37M9QWnMq2AEPDwvvivCXHi6Fqoesduu/1YBTu41PqazsN1mT3E+aNp
BqtuaUvMuZdjg4IXK1NdqaIRg2b7I4kfuuAxK97jpUtgfuYm8R1qiOeUw9Jg6WBl5W4vOVzKtC/p
PmTdtJx84Pxw2fx/M8L5ocbtxmCB2XbZZqz0nSMtZSNn14c+D/JRNJ/TJX56myEJofSlhwMoSrl7
iNq2eHLqLl67apk+WL2lkGWT21urGpxbPxqM28sDnJtHgn9Sk6CzzzlKjSEiv9/TVZm5r4p8r/Wb
dqlxc8nEtGGOrs8qo8UXgK68V7L3IfI2ivPq0CpxeRxzfvQvmhFAo3qOMzf7IjWTSqWIYL1Xm0Ze
CGXn6gcge+mlnWbpnFrRdrvBzceG5m0QekaxQtMjbR6H+NdghKvM/KHDw2sF14OrHDpRKfbQzQKr
s5g3zDQftRZ1lPc1FHZrbqP4uTf19mXMpSXGeFEeYMruYws7BjwFcM5My3i8TBKQY7mnDGO3w7aq
UD04kO7fklpeG+WmVsZ1jOPVumpVklyW0BCR702kKrqbNHFXuvIz7x7r9Jfc0D0U3RXFkgSHMndS
aIKZygNE42epRzt3hrTUaFUa9Z1bW+vMVV60xlzzbIaV9lEPdvS6EplCMfjD0O+i4sDhXes9YYF2
aNs7ApJNHi+lrNXpgIoOFjZ3shMaaAYucmHerNSNkIyUp1e8njw6gb2q5VtZ6g5J9lNKw4PZ3BRG
tkqsx754CrKfo58A7W1X+VjuXM25b5p8JZUeutovXRMe7EpZe1W3EDTPLy/TN8EgaF0VU2dVlKKA
q7C8RfjFsf3VMD7L9aexKLbIDa1ztIYS98bp//k/0r6rV25c6fYXCVAOr1LHnVrb9nZ6EZxGoiQq
B1K//i7uc+6ZbrbQRPt7GM8AHqi6yGKxWGEt6uzs6olaD00VZyzDY7zamEa37Uo3cjwQydRJiCz9
q5u/3j7BK25CjDyIvLxgZ32fBT6zv6TzZ5ZQzD5Mfc8/cOCFPwkeka1bcVVHg/Da0pYh34GxHxGa
opde2rI8nTSn67FljdY3T0UPQkWWT/zB4VMf+UvTf/KLsfnQaYF2vK3kquR3jE4kLxFdCBs/U9Ix
C8fIUWOJZx9QZK6+MfhLz1+qLt3NQNNYunvdIvLkyP6h2Ql9+t5VAbIyitxucjrExH80+eM/t7W5
uurxdbBYCLtHRQhH61Ibvmj2rBcG6im1E0TVWGQh+nPHCBS75ABA0lQx8XFlIpI8+SaZW62fg3mI
Z+BdsjIzw0pHRwKyc4pluwoChSBRKUI2SlAqSJeyaNQshpmNsdFObgRQd/8R0w9W6GvkzZwyvsd6
q/qUVhdTAOVhpAUVnCtfH5QjtVx7iA321Ntg+Msfl/qtv/vBIVQ7EyNFNIgohslkEGNVzka3izBj
325bxcouoYiH0yXSMjAOycZ71yobw1i62Fuyz+PSlh+qZjEiK0iMr7clrSwZRrJAE4zJSNH7Ip1j
n7rodSQVJCXuDwBanTQaHJO53E7lqAKVXNHKRuM/uu0QrqAJXdKqIovhpa3TYh7vtR5fy/Koe59u
q6MQIecZME/q5bSGCEN76MHJ1hovs2red1WGCYggFwdX5H8ujyxFfTMjbdLEPfFm5ErotG2Msnyh
yeIpDtHK7sAleL5gAcZgsWwHZtryYKibDsXc7eIfneXQTwdW/ry9aCtHFc0CmF4WreEIZCUboEmD
BJ2bd3EwUYeG9WCww6iB18JAKuWxHrLy4I4LUTR2XCfN3+8ogVmLSjLypJKHSDgdiZVCuXJ6wNhG
kzw23skzcF5PNuotw9eCnJL2SH3F4bLlq0vIBbo3yiHo9rjKeixjOXPNrLvYHYriCJreJfI9XxWy
X4e7wLnAEUY9WUwiIqq5NJPWA+397C51nI7Dp9Iwv0ymEU1WukmAW452l2KTjc3GaB0eBaAmvb2l
1zZqolkLoMNIGjl43klHzUiAc8n0mcZpPm0KPQXGhx7eD8eEaeQzKfJpsy1at6m+0Dio9LcZebBk
8be3FRE/9CLOkERIhy1zXIAFzgaNXfoPrz+MqFQD72Vvj89j+r3JYu/uDh1JoJTayxrL1PBgoHFm
RYHhhdq9NEm4m7BqOG4wC4zcgnX+0jCWoGl7f4CE+p/usVScqmvjvvy49PPzwa/8guPjhfnIjc2U
fLi9H9ce6fL70qEFAj8DtQT2Q/Mf2k/cPdD8YDeH20JWrddFAgnc4PjTkC7Y1A201OktGufeQ9o9
8ezRdRTF/ZV1EnlVzF4ICjHHF3qeRZF9FVSFm2c01gENGU65wmzXP496Llp90Osjd0x3eW27llbQ
mIEe1PTCJVOlVa6dNvyKgO38rwTxC84UoOY0oeOP0rg03R0r4Vpodmhyb2+4yRPnVLHvawqh6RfF
KLR/IyCWvFlGRrfuUX6Kh9oPZ6sAbXd0e9Ova7lwkkjjincpsNGuIkY9qf05ZwwaFckjC8jXdKFP
iTMCQFt/1AYtGtxybxvjQ2ZoW2NhEWvrZ+IOikeUMC7J41z8DGlhwancB3Wh03hxpiIihJ3QNbrt
62HvAaoPLfd/SLcorqRrmOd33THqiZgCUCJXUAJADfa1fqKxM3kxC8pD1pMnMBHsOoC+8oVuwbjy
zDIeGkGzsfolKliOGnJ+ygBtq3fFtsW8cnh7Q1ZOoQEGSpBEOmhcv7pDxjHo3cXUy9jgHRorYiD9
b8pGVYBccfCQEqCW5hgCmF0yrMGrwRfmeSVakp64D4qHU5Z/yCo3aroiHOYPXfH5tlqrAvEiAXKT
mEOWWyEwfqMtdMppDBpHb+rDjO9a1NlI9tzZXtg3OjIJxf0ODcj5YFMHnc3KtIym1cuUD3AHVnsY
yy03Usx5K9ITq9v1rwy59T+t8fgZXOiVIZ3mZ5BAvpNFxdC1IkVgPKLzEzMAImFz6Xb8BVlYl3pV
nFZfWPuloG+F+XZ7g1ZczYUI6QCSxfYKY3aqeNQPf8xgf/vrKgXE35/5zQGHKdE7KJCZTy4afcEx
puWjwpet3JIXKki3Sz2ZuWG1EDIYXwad7i1aAGOLR6kKJFglSDo9bdd1DHdcFTtjmFmbFG2ExZFa
KvMVuyr5xAt9pAvZJq61FBXEuMsYFcVvrwQdpgNW02yH9PfWK396LXKHoMXz53ZfuWXo0n01g6S5
PgWjFpWIfvUnnS6hqz21C/ju6m943ETz5IVBUBx4MW99sw0ZgI6ro0l3Jhk+LQbfLcEWfCVhYP4B
cEhYFV9KcDVXZoWU1qb1jE3K9U0OUjDf+a1Pn4sqDYv8A9d/MiQ2htpER8NbkD3rhur2XbFRHDVk
NkQJ/ZoPjUwMfOm0akSPgWvW297JFWu+LkHAd5piWF5ONtYOrxrXKZrYNFg0+5gRVDWirpwE6PCv
BClUTDHvzWuPNHFtfJqSPWFfHG17+7CplJC8xThMXuB3ZRMb/k/TfOqqze3vr5j/hQpC/tlhnoZO
b/QC35/153JGz+yRL7t0UJxmYd2S9V9IkVyG7jojs01shWe5j0hshWmyRywUus1O0+ZtMP68rdWq
PKAjgigQmRJwiFxqZRR6qemmWaODn0ZNWoZeHevurpmTjak9pndP6DtoqcbthNEeQNqge+xSnIOM
iT3MSR2zxXq0+28lvbuELiSg9g/QTtBZoyXwUgI3LTxD06bBo/4p98JB1ZK2amZn35c0GLg+YAq2
xml0vtrlz7pQBL+rZiYgKwVGC97Tkju3ynFhbWfCAMDgU48fiPm5bFFsUDXXq+RIGx9Mdk6KxGji
BMwRxBv37fiY+KBsUjx+Vg3MBYgFthuhndyBruV9AQAct4kLN0T1p18OlRE2+RetjhbVGO+qlzmT
JR1RgxIrSGusXcL9XUOXzTgVx6n37w9WBdrk/1SSzmi1NNQnJlTSkr3fOCGrNkOuwsyX9gc1Mwet
xuj3QzcLJnrlxq8q5206DYF9cqyJbwartV5Mm/A9eIKrp4yN7Z1wOf8RCHAZKIZr5gp9GEPW2tKi
IHUyy42rm5itv9NDv0sQnOACeggPbbn+UBi+kQKE1j41mfVqcJSztErhPuWBh//IQHgPCQiB0cl4
efwnMGAl7eBYp6xxFgBD2OxXTStnD6SeMTKmwXl0ihm8NVlrApkcDdBOAleX+k6r+CVyoRG/xAdV
HdDDURtDOUfGmUKVkVtl0PUxQYm+NisUEauwTfJtxr50yeOS7o3k6+R+T5ocrcOH2cdUdf7Rn96W
IQsNj0YlGj9m+x9WsiMFIFTTPtuTInUnDvnZbSNWyxSdTAFoDUAiJc8KZ4XtlU3qGCdeg0k4C7tg
3NTptg82tn7f9fxfUaIvy4NnhuDLjek7G09Jy0YN2AVi5auhao59T9RIuqAhGkPPOJoBWrMkAaia
1VlTdcap0wv6oOd2u3PGaXpN3MHYopHY4uHYU9KF4JPVkdue3Yec+8aur1MztDXuPDlLMOw6RNMv
jPJuWztZ+il1PbJrWoTy9zkR2TzkRp/er6fBHYc+bvpto21q7zAUiiUXGl+uyIUFygBCWWnRBpXr
HqgGX2qC92Ae9qqueJUM6bx5vLOzzoIaIJg06+/UGsJJ1eEvXSH/XSqgsCMKRvHAEX9/FnlpnOfT
2OY9cNGz+YVTXTvlSOeHY4DGm3yprQ2btDdOy+5wOzi6Vg45AjGkjcHD94HkS8FJz3urSyzrZDu7
pXlAvKfk3JHCCXEQxPsWJX4UCQQUzKWIhaBQW6IGd8qnfZ1tuOoNLVc+hADMCojmW1HHRtR1KQAE
o7xrDG86gcyiByVw0r6B7zArw6Buig9WkZmflsb9xXlS7ybKjD0wKoaX3KXA1amDRIUiseagMUKF
0Uog0UBpuW9FHzxt7lttPuV2MW6aUS+3lT/5HdpUmH/sOMjEwfyabfwsGD9iqEgL56F3EAZ7w501
QrE0Fz9FCrUcED6brV6w09IdtWCXWk+WqqSwsr3wrYjlgPyB7lp5biznfcbnDiJ49WJxEmrTz9sm
uhImnAuQw91iyVNDryDA+QhQxcE+oMIUzIpzoNBCxvI3nVGbWQEhWhDmHYBg7/aF4gb63yp5khNx
ObbYLCp28vXvlMRutq9UDE1SJu59r4UEYMKJkyDnkrJkANjwrA+nruSzDUYoSucQrXrV79YN0l9u
T1LwiwZLxLzaXEJEWiqu7mtngkeJaE4GxR6KAHKZzML4Q0YGazyx2RyjIE1PRuehipXUd6/mhSC5
UsaXZXGKxBxPmrExmg0vd8xVBDfXcQMiQNQDkCqAQlf1RsemzJ59AMTOPETiuqKYkN0N9uuoyn2s
uItLSZLvb+ZlqBeLDKfA/GwsWyd77NmbWe0c5GGKftO6ezI8lBi3uX2sri3+UqzkNYH/NIJZHWJz
y1mONHOdB5SQx+PdUkABDIQ8dMWLUpcwmbOLTTcyYk9GO57Anxou+Reqem5fewfgjJwJkDwcTTu2
dGU/nnihtVHRaFNEQB7wptFiBqaCpaJVvD5lCO8NvL1x0ICzLHMo+z6I8IpigEJvyZtBI9DdFmj4
i6xq390JKI8TLbo70MonptuBdiItHmFgt1m8wjzVeOi3+0xFmLWydqh5of6ExwSuULms1swFrT27
MU9z/5Tnu8CLjH7Hf962gBWngKlsFGaBBobpMfl+0GojXSrckyeuH9r8kZobJRarQoR8Q/SpjmKa
i+bLosQ7IyJotbAVp0UlQsqJ8J4OVUBFfyd7LL5P+bFTzZSuSMBkmom+eBt/XGG5gtFPq622Wk6F
3tubqiyOlYn2VtdRoWKuCgIbCmCuBJKZXCIqzFIL8oIvJ79rjotpPk4pJWHOXVXwseJCBawzclTo
v8CpsS7P/uj0KRBKe2hE2NZf3no9iUxSPdtZo06/Ci95+RLAo0vwjYH+AQHt1Tsvyfq5toI6dvM8
TK1/nOSVDV/d8UjqJPLaOxMkOJoX4uTy0DSSpaYtxI3Ld7c81qCTBcD7vSfnUoZkcwuvWOmYWh1X
2nNZHez5Y3YnJd+VGublFjEQLlZZhmSl5hxFVrxnitN/fctc6iDZQO4a7WAaWRPzKd8DBjsBScXt
Vbp2YvBgIvkgmj/Q+yQ/L8zJzW2Kx5/HZj3kmLVLU2sO08bbJTYKK7elrehzIU26rO0hYf3UtSQm
7rz1/Pwlc5QjniumjDkfJKnEiwy9stLNPI0TqAmIl8Wcbmof3cevTh6Netj2rzx9u63PtTNA6yWi
dgEEiVlhucdzFMP4beYRNG7ooec+dE0aeirXtrZowgUAJAoQHYgELq3MnrKxt7uJxGBX/uioiDxW
VTj7umTDOoZ7+tzA1wHf88p9/mLU2kuiJ3eC3ImzgtZR9LhgEsFGz5uUdq8I72s2GyQ2sj3LH9Py
mFd5WGiPHd90nqKxeM0GzoVJS5a1kzV6vY6Xgv1tdk76ooVmSaIiBQ6s8yfpM0W4u76I/yonLSKG
fDH65UK5YnI3SZKGOdJzRNUuvW4IiKpR7Eaju2xtFLiKKUIeghnyrnhr8rZ78LTRUNj0mhS0BWB4
BJ0feJYKXc9iTtKMZmY7CYkd9nFkUeB9vX1mVN+XQs7FSgZaEZLH1NRfTfptKM3PtyWs7ca5BpJP
02uLWZ4BDVJ61PNDo+9JrShaXF/OwN8Q1J8IOuBr5KKFN5GW0Qkb3g2fhupRQN1R2wxd0K3Y/Z34
Ne9H51yYWNGzHfEdDS94AmvW3XnDaz/iv24v2NpxORcgbTkg9rw5JSaJE+0jczZpzlAIr0LagGYq
IyHRFN0hayYAiAL0LCOQAniTJM9MuFHh/ZnFyQP/poTTVH1dMjBTH2pSlFMWW5odvjStKphd2/vz
Xy+Z17BQPhsBfj0ZESuNW2Q1C/3HlJ7uz3qgwHO2TGLbzvZ9sSuKISkIOs3aL3+nlT9ub7tqoaSb
Mtcqj+Q2vg/kwXaK3O3tz68dQ6TwwKwAjqDrANarK4dbfplhUtXbYPJtU/XoPbRUJKlr24FHLPIM
mLJAKCMZ08zT1E+nLItzfx8ED4b+wTLmvWZaEct/39Zo5ZygboCRJlguYBvl0KLOQcKcWDyNKxT1
smTe8cF80Fn/ZjTVATB+R0Ar5oqQaWUVQYkGCEAkREXFSlLPSCq9bYMgjbV0o/30+72jKoqumIFg
HUEFEUVLBBnSZVlQfwBCX4fWOid9o0Di0RdFFWlFAjrqxaAfOtzQJCqdSMvSZo3YdRon5CF9CJjC
GV8vEeKid4Af2BrAk6UDaTLia66tjXFjuKGWsjby/elTaqpQ38TPvHwkQY4rWm3E+HAgv8hsSt3Z
9ICAUBe+9UJZNW2Qx27DhNXevjMn1YzfeyLuWqBA8jEEXpIMcuks+qR3LJ1i4vlhYtVhZmz94Rfx
nobm1KVsqw1LNBi721Z+vVt4AOowNVTLUPGTWzDKEReo7cwTRm8X0LpVpyyj29siVrJ2QgaIqvDy
QHOtPEvim9wjnLApLqspTDUgNNaR0RzquhYTZ9FY1SFJ/ZBhAtemmiJae6+ZyOuKx67AA/NA2S53
XYJKaWgxNjPE/uA+MwKMu87fGG4F1OD8wc3GOgR6Udha1pZXOgvTDmlLl2pbGyS7XtP8aYiN/13f
YChW4WHWTBnTYhi0EqVKvMUvXb7Wc1ovTjvEqW5pEXVy5zHLfD/sky5QrMKaNYvSMzJkePcjnLwU
lftW2QOGpwcx6abOgByy7Er06KvojdasCZ4LUFCi4n4F0JT5Y0m03Oxj6rJjXRofDK1URPtri+aa
7+V0DMSiV+lSk8ybOt3NMBSpOVuMXIVTX4RlrTDZNT3OhUheEmTOHXJY5RAH5dNkPquaNK8To6KM
iH3wkKkEdK688fpgoDhtAjvM8cMx+4NpyHAhP2rb27f6q1HGnZ8qbpZVjc5ESuEFXbyAN7ohoB8N
4IEZn6ilouJWiZAiDDQZJwB7g1b68mw4D9WdpEeIjC9WzZV2vklGO3FzfD+t/lDrV6PiBVz9/ci6
4jRiZh9zYZeWNeCQ9rZeAPPGn6Mco1KVagp+VQL2G+ldxMOABLiUUJa607rcG+O8ew2ipL6PVul9
gYD2jxFH0dOOHunLzxt959lZa43I65EDtTF21WEINpueaJm8ZVb+ozCsjcK3i0WXvasY9hLgF5in
kx0LSW0362kAmcU+YF9BoIYRjrBI7XAm6ZYM34q2O9jd/rbYtYUUGJ+AXcTMBnIxl5rOrpcZeq4D
CK48ZT8Yf/2/fV6IP4vFM4457zFYcD7RLzz8KHrFqNSaD0NsZAPhE/neq3H+QcBxWgsOo9l9Jhh2
HR0WKvlRVgOKcylSngI9haPBDSxS4vPyR6nZ9pEmqfOpbTvtpV6MKnJBhRmiU/8bCfrsZFqc3geQ
9G6RAlYUVxyi6Ct2PbsCe9+wAFyysKew3Dmaqs9nfSX/J0Dum/Enr/bSEkObtbvJzY3p7//K1s50
kPtmNC8lOmM4VfZAtmavbZo/91vbuQBpn5DsA71iCx0G76fzM7H+5vMY+MNtifzOFW5yl5NBWxyM
w6cHw8TN76vyvGuxhYheLMMDijWQCi5Pi+cUxNACjsOYfUt5uqV+sXfNo9UpwJ3WDr0PuhG0C7/j
dUj3izuD2a8d4T315IU86M1feM+zz8v8sxZo4v7jPXWfPoxzue/N4OQW5lZv+EvqYDoIIHV/sfMW
2tMwbC/wSqUbLSgrdKhVcJ7BgfQUQZnq1hdLL3lnIM+AXxM4Dxj7k9+T4BpOAP0RoN3W0zHy8Jp3
x7Ftj/oIGJDqb3rY9PdSGd5LUEeyg75ZZm1K+jYOahsYYtNeN9lT1agyMmt+DVn4fxvAJDswm0Bz
3IH0sUfzqLUxBPoSVMM2K80wt2MP/KFNvGRf794qDAgiaAOC0DvKyaWRZ2XbVYYDoXaFxshHo/l9
+/srhwhoC57gSPPxInCkK2eecOWYI5qV87KPSPu9t9yQabuJ/B/lCId6drUNqeHPqWE1sW3vdDek
7hMJ9gZR5PxW3DJG68DUIvrNEB1I8XNjOQlt27mJuzEammO5bBMVUtl1esZHhgFNJwAnxcCu3Nqr
mbbV9QlMuwTEm2N88OsTcJhZ9zmrj0TVc7jiei6ESfFGkuulvvgQZvOwMaLCVDiCtXN6roy0+zYn
RUpGfN9oXgP6jbeHtP/dmxkKGIrn05qdoXsBUJV4CIow8XL/QQfUmEmg97GV/fBIH1Wol+XOxup+
3bbntRXDnS9CdnR3X9mz2TAGSKC+j5NBC8OxuBOCXUQWKIzAwADyjOKfDDiEwVx7qYOcx9NX03gk
9fHun48sHBq2xVvgmnGkgOHNlVuDLeEpc7979pe/+Px7Shxt1tdsm2RAXNvkAYtT8qUlOfCc/kYA
rklMjKBP4grhgiET4xsL0Hsnu4w0bct6pRsWbla6W8CJAMBwQNFitMaS3LBvlC6jPbBi6zEwdsTu
PrZJ/8XK2hc2eZFHgOs5dk8J10IUHB/1yv/NkdjyGV4G9XLIwalilu4Dod3vxnYBDa5ifV2xwPPf
Z0uXa5bqhjZl1hTbyKXpTROqWoLWBKDqLC5W+Djk7C6Pkj14LmMNn2JP88ICPatDodjFFbeA6vZ7
/Iy2pqt0St7WdB47bcLwIzB4uNN+9Ed6aNsh9LICvXw929y2yxXvAIEA/zUCMRAtx0C9aVZlMJE5
TjrQEfXj8nP2Wy8iGO1k/fzPbWFr6/eeWwUAEEgU3iHjzq6i1GyyAqSz4NUA/fRTUCs83codBD0E
OwOw8YCYLMSffd5KnAaYoz6A7Zttle9mbWOrMh5ryyVmJJFcFOA18jVnWc3gU3DOxJwbJy+jr2M+
RwwkDaxWJVFXRQH3DK3hunk9OJX3mo+ZeDrFuZ1/bReCGaPyk8/8wzCqZm5X9wX3NnrQQLN2heWW
Ii2ZcB0Qw31ThtsGf9ze97UATiDvIB0smr6RNbjcmcCGA0jGeY6LGlBZ+jg/M719Nqz00GbmcsRE
xm4yihcnt/a8pPe/7UGGBdtGLKcjGy0lwoq6nFHtFcjD5qvrfMgVN/ma1aEOgEoeImAL4O+XupVe
rnd05nMMuuOwzn7o9im5kzXu/e4THEvwO7gG0apxKWPq+orjDQ8M6MHd/NSQzr69QWu2dv596UHa
LMhdBeCGR3oiPy4DBWxm8WMupk8BasW3Ra3ZGsb5jXeIdjF0dKlK3Yxluiz5HDvaj6k4mKr5z9Xt
QCJaVIwwuCFfUiQxmO73AU7o+GR2jxY5jf1fGJTIdf9XhHzPaFnXBbyAiCrIAWQLqH+FSa1th6Dn
AA43XiCwKWmNuGZobHB57CQ7n75wE8BiB/1weyPWFgoTmaiRoBvEQt/WpZC0cMFNN4w8Hs1Xs30F
3HCnaj5a22t4eUMAOOD0v7uFM4dsdLytwefJY+DwadHIPt7WYK3MhOcT/PF/Ru3k9CcDuui0lC0g
Rr2Wfp3RgropbQ8Me6S1Qn1Yqi3y3vxhWAp3M09Vs6FV1752LDAU52dFUaCwooErEJR1YD25XMuq
sTiGks0F8CXIsQVDSLvtbV1XYq8LCZITY2M/g7QQEtpu13dRqn1MjKcCIc4Y0uJp1hUKrUzTodP2
TCPJBDMN/XBJ7ixxyYfIsj7r1Np5zotfJKGT7ZIsi2r+IR34DtQXUWttSdYDejsJdWefTmxflXGt
qzoOVo4FXjGIn30USzEyJa2yBw5rm+gNbkSzfqJefRjcr21SoS+z/Hx7tdf2E1G6gOLE8Dtw6y/3
E3alO9QGhc3QTZFDtzYZFW5w5fS9swgBax9sTFcdRlkA1MXUQ6ySaj6QI55L7UXvasUurqgB/DmB
6oAXDYChJDVmq0ew1KO+wfIfZVhPX+9epYvPSzaZs8rLvZJM6CtKo35fl6qrde33I9hyUOBAyH3V
+9GxiTmkDoa451G+M+4kQhK3KuDR/v28sLcz9+Tl3CJtg8+nADvSTyBoVmyy6vdL6182YA1rygRw
rosf8m9LriqQrVgRCt0CydhHz6Ahb7BuI0U1swzg7VnE/DCvHgemSOivigD6F7L5gEzCy/VykTiz
6pkXePR1DdlX8KtAkK7/ImONaj3iQ7D9uui7l15uHJRUxCEpaFScKAsr1VT42j6cf14Kn9LBLvkC
LPjYSDd1Ff3NMUPt2ASBCor6GEi5XKJy8kZ9NgsEmANAFvGPIt5Y2wIk2sFFLzAeryabvaxe0Cjm
sLiaIvBR9jRa7h/+R8UGWTXPxECCKLpeqjBlLCm8eUF6wjHCbYAg/W5X4eLhDOY04YrQZyN930/t
cXIHFpssGrUwzxRWKlyNlJrA0BvqTaCKBrKAJyzg7CjjSejmrMQOJ+nzYg1hY3WRRZ79+jHHUFXB
FOW8lZvoQpy0XMgXg5I0SWYc7Oin/qMHOrj7NysGIDRcwsiwX41SlVM36QBmnuOh3C10n73d3pCV
eAITbjhtAigF7yLJZoepwuBr1WLDmaE9InHoHYrM7/+YS2NHAG/QslDjNH1Ml9rdLkWbKZq6ro8k
0mx4zwiYFgESL21YEWhWwkSuZiZ/dCNkwOi/raBKgLRFdBwGJ9FMJINeufmYseNffB6UZCJ7j8tJ
rhFWhoHos8AzxptRWbG/mI7CosXvu7RoLNCZAPPSokfA486Jj8SM3e3YtO3yEzP3f6ODiwhd9Afq
clPKTLLWHzofBEbtS6qdnM3tz69pgDQ93knAbkdfneTUNdsZZjrVEyCYyRObMNqOcJ0gb8buzvsg
pyBMGdxfoBuVX8ddhwZVAMSPMdXrrUfJXsc/jKsSMisWBXRCBzsOEBNBv3e5IwHvSWVngE8fTi4A
skxdlVxSCZDChSE3wTVdWhAAsrvZT4CypjCq90edZFWIE5DgRuADWmA5YJjSIevGACLyOtty57Vx
PpX9P878lfKDbo9hOrQhH4qo6ctw5N2GJ922vL/tBhELulUMZGtFN4R0GSABVWncb/yT1s6h77eR
6ygquyumhxetI5AXhX+TgxbTG3s2joN3MhsrtMZuW9XmBwfUCLctfGXDkNZC7zPiFswlyoro8xjY
Tdl6J+o4kUHbqGTD/W4MT2cLjOQYekKaSQpd7MQH/3CQ+yfqNmFNrajUFZW7NSWQmIMbw4ATIKck
CRYJZl0zSCBmucVYyHS/p0fo/u/3JUfmaXXiBFMenGweDeWm/3L/Hpx/XjImonvTzAd8fm4iRquI
+Koq9+oCecC2FmzdAiTt8ty36TA3JbBhTh2lEaXo31PNgqokSHdV1/F6bk1IyKrX5TOe2beX6Do4
wh0LPkfgIaF8hmeCpIDZ9JWfZPh8lz9zG/zFLQkmwCO6v4g/HjrQZhj23+h0LlRaNfQYY+64K4IT
a/MIGHNRpZoMWDvk5xKkVRsKs+OBAwlLuUvziPRHcn/YihqMGDMEeDb6aOWzwbK86HuU8E/c0kNH
R+Pw3YkG7AucMSDjDAf3vXynWDWiozHxTnNUs09D+vH2zl/HqZefl26UxpkXx5zw+QrYIzk7ZA6w
jI6Fat53xX4xHIeRf4GuAWg/6YiT1LLK2abJCbyqJnlxqh+31VB9XzLgeqnQx4rs3mkBTnq7s+5/
H+JFgw5jpHqQ2LnqzgM1GW6ipUtOHvuQhzS/+/12+XlpefIUWYxqwueB0DKOob9srPuj0QsFpAUq
J6e0lxESMBsxbsv7RwagAMIG5BpgrJgXu3QgEzJleeUNCe45PTzaha645FbMVEADIibBvwBVJF1B
PtH0pGKdBv9XdWGVOhtaV3E/WCGqQ4pgcVUWegjEbYpapPxYN1xSAolsRrgb/OzHb471cTK/aap2
mDWLxaX9/6XICQ0TTA9zTyFl8enGnQKUo/9iy3Ef4dDBt+OhIPlXhrkJYo1zctq4dIz8QQVEuq7B
v9+XvCtvMkfP/CkBAkoWpo/W8hcXhC2gTjGYhIY4dCxcGhXGibRiwpTEqdJ++NkPsrntM1Zuh/PP
y2Tqdm/3yVzAdRvssXR+ps5PU1NE02tLJKgT0QkJrHr0Xlxq0JdD01tTk5zKrAYtl/6cAt32thbC
QUvxOiqXwGxABzmWyhU/4SyvYZZea1ZZEJzaAlNBi5dG1DW2Th3sPTPdAV3wTlhQ5EQFdh5KT7if
UTWV8wLMGZ10MqCTodlRD8ZZH/j7VhW3mSLsXNXsX0FybWihrBwnBkEa+WDOr1ndb6wBzGpzcNIS
lYNfO/SCCfAd0QMTZJKtma5Wc9uAMVvD1t1Oh3J55N7v21u1Zg2CExJdcMKtyM/dNklHAMYhiFvK
HBkb8MWl+9sSVpYMg/UIR0Sa9HpcYUysXNfK2j1Z/lveHlogtGXZ11wjoVMrRK0oA1Eg0xKQdB7w
6y/trh4LP+2qyT2Nz7750VERqa7sB6qnWCq0pbnXPGd962tp3uUewE2NDaG/aFU/+DM4gRrFzfJu
RtIBcoV7EYim77Nol4qY3mCVfjO7JzbVPKyW/LHIqofRdTdZwX6yedaPWNc305k3s1ttb2/YmpoY
6kQOD4Ao1/D/aVVygItn3mli1UNmH7KXoN6lNLjfD4GzCelnEX5d54fRI213Yw0xo7FPt+OosIXV
NTz/vmQMzsyQYUmwWx3A0Au2d/rjrMc6f6jbJkxpE07jIVEhl6z47wulxGE483xL79Z50kEp7eQG
n9FGNn++vTkrp+lCgBTUIB/GtMmCADbySC/QtorkVNaQEO2N+O9Pt6WtHCjQ8KBtTnCRYRBXCnFy
t0syw8WB0sjJ1b63RJXvXFMH2BE2CgUW0CPklEdVMb/GPKUGoDQ3bJI3J51Dx2E7o6x2RdHubquz
tjvn0iSTKPLEH/Co1E6paYyg8sZ4eVo8Aj5WsWxrchARoqUUaF+CluzSCmiVJXqZONqp6Zbj2PRP
BIPmRamqrq8tHrpLMZ6HOxYzOlKqsg2seUk7qGOSMkwwN3pCGmQeQgyAKBzSih2g2xspLgQMeI/L
nVCaOxdlb2uAr7FbZNuiIvh2984AEQ2QNRjIRq+0LVb07NyMQemR2qbBKS03ThBWfGvw/W0Razqc
i5A236ta0yFNhYzOa+YCWVlhWyufB2CNmMBHnegaB0VfWs0ea98/Afnv2NXNltJMkR8U9710K6Bc
h0IXQivBWya9lxaEnmzK8KAJbC0K7LfGfa3dnRVg/Ot70r/0yrGMNZ3OBYq/P9sVUi8ssC0IHL72
aRnhDlDY1cpBAdExXBNq2gDYl49/iod+ow8VYBIAUaIdgiLULEUyYU0HFAlBq4w6G/rcpCBqmvO5
mi0LY/4Pi4e+j8Ntq1o5g0DAQ5yLiAPT6fKEH159dEkHI41ZV/0/0q6st3Gc2f4iAtqXV0le4ix2
0kl3Z16EXiVSG7Uvv/4eNnBnbFowkf4wg3nJQGWSRbJYdeocM+w7L6jTac+Hn8TkomFueb1tb204
IosvmotAXCAfLbU+tRMgQym0Xe+hk2vc/cXnQYYgOn1wUsqcqSgK08nqG6jGub+mjgW+4uevLTi+
++/3jUuPmuOiSIYYqnQZH+bQmXlE42GjdVYb3h6IypC0V6oS/BF1gYGgMNjlYZGH7aAwsUJSjPYh
IcoMWK1QpZJcy1gcj7otSD6qKdm2Ln8oMogXTWZUeMZDXrp5gHJYhFakOihRvEh1H5nYGU38t4f6
JxMqnwtnv0N+lLAk6c1liJOT5ZL22JqZXW0g0vcMPXRwFed2tkHRgd9bE4Jwr7O/5onT3S9grw14
Mxs/NUhn3v5FawfV+Q+S7r86S5bMrTAxuLy2Wp0GXf4K7uQkORmC7ApQ/3FRPMxk4W7xBASSFSVz
XWjbXnHGVYgmS9fBxvCx8mC/+AfwosDV608Tmv0Diw/tzh0rHupenWz7zOeBUVE3XPp+COqmmCKt
5XVEk55GeNBaEWM0v0dhqdn6lqpJ63rFwOAMEj1wqAh0CrrQLrdBE/uJSZo5PsYdb4CL0PXnOHV/
WRUpd+3c+Fva5E0Q60kVaW7zeyDlOxrWkv3izvYRgu3T2+0FE3fflQfhuS5wxpC7kXPtHWPougfT
7wkCc892Pr7kCz0mdhb5PldkslY35pkpccCd3Sn6kDgZ6Vh6ql0T4de3FAi9OFNszbVTUhQNgBEA
PAcgxksj7rxoydgu8bEtjdDO91WpurlUFqRogsSTHUOrIT4O/WmYN8z7fHtFVN8X987ZNHVNxtLc
wfe1XwWL7EFxbak+Lz0jZs0B+WmDz5cx8vehxRWPuzWHOl8AycGdlmla4enxcXTu23zedVYcZuw5
t1Q0G2v3L1r6kd0FiBVFDzHQs3kqY8YLw4vjox0/Ev9u1Fnk9XpQZ2AnVtFhrNqCR6HRBXlfIE0v
bVFz0pAQtwgGlT76KRqH+DPvZnDS6xvDVRQgV2dQkBIK3CiolqUZ5HWu+Ti7yREETxuoq2+4FX9J
K/JzTOrdbV9bNYXnHaiPQU98lRGkQ92X1NKQKG9paCYPRjtvjOQhpyq8lsqQ+PvZYo02SDDNBYaM
/EChLZJ3d5XdgbxccRmsnTE+ILAA0wOBefVs5RBrsvwBWeaFpHe8YI/JbO/bOVEs0QqSG0DYMzuS
Q4w93kyx34sKjP+aZvTbSNFe1Rv+xiyWR0KNsHLbbdWa207Tdp1ZfL29cGsOiXWDQhhuPNSqpXs2
sUleovSBB0E2BCUfA8KhokfecuQKy0+3bf1JPct3xLkxabCVM0EubnbiY1I6/Ta3rASxhfuTM68/
mPFAdzXvnNCsqRYSU0cfWwkyqL3fiOMLHhUYQ1cFIzA3G3c2qp80db8Qvbj3YgchwtI+xI5RBP6c
Gw+2joo7FCzYtsuJHQwaeCsrdByFBIFLYC+dHxUIaECHXyYvTpbFd7xt/PtihiamX4C7CZIcflhm
bbxvtLhHFGbFT2nJQGUy6/69nxTfeDY19wvQVhF4H9hunCwPgqHZeFeXVvU0O0O7icvOCKH+Hj82
Wf576um2p31fBPZYNKHGnOGJdC0Pm2yGJqaBItlctt2d0aNqAqy5NU9Bkd+zxR/C1J/NsIpRxkwc
lmwqKyn22UC/zqRLIyio4wc7y3fEbk1Q0JkcY/AqbpfF8oOhHdOdtRTo5TWn8bdNvTG6vaxXFwEw
GhoOUFSVEO5fMaByI7UTvygySIwHpv1cWqePfx99Z1AOwKse17F0E4M4Ki2XzM9OFqS6jkumAAlc
nSj4+SJ37bhoBERYJp+SbVr7U2KAicj+ZlXhuPWNrRO/3h7D9T4XVkQzCJrN0Gomk6rn2Rgb9Qwr
Iv3RfJpY5LD7PEHIGBGiB2O3BDPEd0FRfNvw2uKACAzPMLxgBejx8rwE8FWH7tMCu9ger2Nz9/HP
A3kGIJ14x1zBZ+O8hLhTM+Ynhucr21L6/cPfx+mIzhIsPH6rnJ+aE7tbPJOCwbN/sd7rWpEOWZmd
i89Ls5NlczkyH58H9zizaAR5sej2AK7uEdRCzwYgn6+Q4Or0MUfay4mtQ9ton6YRTOR2UynC1VU7
0AIAEBupPE/G6BnoqmhLCxoiWttErferGx6oqvKqsiHukrO7t2CDWy55BcLmCVrFA4S9KA+zQXHz
rq4JIHoYCBjvNZkckDcOHXWd0VNdL7iJXrVKEbhebXj4qo9zBLRXyLJdkV/V0D5hjHiIu4fAWp63
4WD88+FFF/BPcDbi5XCNOzJjXCN9h2PYI6dx+AfMekWvuEtXZunChPj72VoQDyCgVl/IMc/Dagm4
SkxZ9X3p0LVmFNepje+DOfe++viJjjBb1L8Bvbs+cjsG1THTj8lRo2kfLLn7SLxGMUGy2jeWFhVD
dEI6qOgibye3pi1xa6BOjXPJmqB4U7tpuUVVNj54vYUyZTKi8u6NeQAAAQ+rgs3bUjOaXaYxFto6
pz803umRSQuI4y44KAJS+6pms6vgS/qJ0hPKHCCy27R5chr8+gd0vrpN3c/PLtEfl7oJadkrHs6r
i3o2JdJV52hTvOgZTU4uTTeWl4Z0/HHb81dHJDg3UHdEi5R8zRmcEYenBKUr58vsa2FX3NvoPVn4
CxjTbptaHYyLiACpDSEjIw0mGS1aLGB4OcVsfssL6xO0tba3TawceBrA+v9vQq5sM4AF7N5BZtZO
H/zyM3HCnP7NhJ2ZkG4gGtcNGysNLuCBarv92ad95II+lH6lEEr/i+HgekCZHs/dq+S/C9m9WOva
BFrEkFwsD8b8u4t/37ax6gBnNqRziaMt0TarPsEdQaJihv7F+L1qeNAO95OpajNbXR/RVo/MKQ4S
Obgx0IOHmAFbHCKGUWL8MxbGttbiv5g2iOGAe0fwVyIYuTxqoV7mgecLb3ZPJ7tkurPB+WW6u9vz
tjaUcyPmpZEloaklzkVgbZMQHLPfWzp906ZUEa+pzEjLQ+iwcK0WZUXvbc5O1fJU/EWUIHYjFB2E
xscVmfSA7JzBJ9RjBz6wcCb9Xp8GBiVz1eqvHQBQa9VQVhS9czIKyTIBL3QtgOec3WR/LnXFJX4V
JgidAAe5efRw6yDKFJ5+dsPykYB5q8dRNsz+k+nr+4SaBzqnkTZa4V8sPkDouNFdHxAXafFxmEKt
MnZwH+rvTvozdvfph7mkxWjQO4yHGqoMVx2xKXBAXWo0uA2zXUwjy9gkfPMXo0AxT0fbLVqHZZKY
utatCZKY5Nhylt7NkODaOcMU78q2ViVnxcV4kUhATA32UtzXCLKQhZcmLPcgJddVYCLR+/lT5hd2
0FfJ16Wkn3Bi/2oWJNYmT1ex/61aReUMPRyiMUHOp5Xox4fAXKcfeZ9uEm3Hyimw688s3tTL/QKq
4dvzuXKUQodLyJODNAbeITmg7cUJGSpfO8bV76QEcwyNgxFt76Z7X4PM8rYxcVtezSiYd0RHh9hS
0m0aazOU31gJsaxyjO9dE2m8mQ75ttEhnmoRBsZo195YhUMDi7kqubaVYwkQHpEQxbxew6JACtyM
WcL046B3oWZ8bZqXOCWKIV7DecRLDHzNf2oU11RtCeOpT1tdP3rGc7oYQT8ejEoLkmHL3CiJNwii
/ez77Xn94/XSxALridSFqB0jAyCGfnaMdDGSanle20eryuoNRBZB5W6SdEPrTtsXWmtGfaG/ZUvR
DIHbLO1u6LoyXJau/eU13hQ5tNKffJ42gc/dPsg0p9sZTdq8D2bbfSqbZgnMes4exxodsriljBej
XsqtniCy1uYCjlpP9LmZnfdprov95E5GqGn9sEU6rAhdkDrlUZXTauM0WrolSzZt2hr94QHYkZJw
wlFyjBfifOobFxSEOlcBPVeO2Yv5EX8/m5+kM7W0tTr7CPnhqNW3aRU6IDtE9u32Qqy4GB6TgnQQ
uSS8LKXdlPeWX02N7h1tb1/p9xVeA+n2tomVoVyYkMJ5jpC4yCuYQELHBDBoOqTzHfn5F0awSQBK
B94B0385X2zhGXS8B+/oZZ8sfc/qsMrgGqlis6ycB8DA/mdGChS6Ol16LYeZ3C4iZEt181c6RlN9
5HwOivodHIS3x3VdCkdB89yitFFyg5CqrTrvGOd+uHRe6DIAfmO66fwqiIt7Y96ayFEb+vep2PTO
xwMjUF7gHw+PRYDIJPeYajfhBsm9Y03t+6l27mPavo6eCpy9dgZZUIoEizTgF9dtbWkzW5lL0AKY
1VXoTyCLbAOS4h4hVeCk34zsUFp2oNTDXPP+c7PGpdcUkMttsrHxjm71OjQ7loa+qrFZZUJyTLpQ
QvulRsNeUv0w5+z7MNHNVKgeMWub7HwkkmNCnbRy9QQTaE5fqnxfi2S5thvNzW13XBsNmpPwsARK
Cswr0n3oUvSO8dlwj2DhCbjxMtDX3FMRC66NxQTuRwMHAWSw5b2s4Rh30wlITGswN+Xsh+ZihLz4
1lLFaKxVS2A8ApksgkkQ3l2uv12Zfcm0BO1WkKzcTsxzQ74sw5tZ+GiHdWjz1bUo2ca6NgfdRMet
DbWvPStrfweRyzQJMACw3xBiHkZa1ndlwnnYmy7bcDvNDqzJy4NDAdMYiWWEC/i1322nmkKn5loA
JPAY9VPrbFnt2dAx0MYyCSqbNS/dsDi/WF7V95Ode1s8EbNtyy1kKFxQdbZ97D2klMyR7dFmyyp3
etIXRu9mn+Fuanv61M1oB0CXVBXw1iGPrOk/TBEmMrhAS4lFQuuw3KOTuKmV5LGJBlF7QZTwO+vq
rQV5NxRubrvcyhrBCwAEE7GtgFFcrpHRuFgkSP6eTP17mR8q+qMZIrdTwZpWnk1/ojxdROnQYJX2
qdY3SWEtkPgajTmK/RTNtSo40epIoDYtui5B3iFXuRc9bzQnm6EkhfJa4Gh877HyzXTJnnBVk+rK
RsVw/rMlDceYa5o1BWzlg+EHfp3EIZ9JHBl2vCh20Ur8/4c27P83kbRA1tKQhRBs13p8A/e61T40
jhn07YEvz2Ox/bA3CDyzkBoAeypKsJfeUGXT6CDCc44Dg2ZMsS+qb3D1YNRfbttZcQf0ngEdAF9A
nVvOoQDC1zDWWs5xsasw1f9BJU8RSqxZED01At8IHgHZGwq7Z2zuE++Yhk2fBr7yobTiAkg4gi0O
EIc/6jeXU1XEPbAhVYq7GyitLGLZXvP+YjXOTQiPP4tSTR8S0pYw0erPGbQwtTBmD8nXjy8FZOPQ
iAlut+uEhp2z2VqYhnYD+4XEJ6Zw37V1QCu3QLrg36sIeDQoLruhhfuCJdbJwHwxK1Za3CLSW+cC
kybdMkPTuQwIm/gInaqQD8NPHKh3VesFZooHRcM7xaqo7EkbshsKDRKiAGmQvH8yG2tXJv0+MVCM
j/1D1XWKytSan7kI3HB9IiqAR186AdNYa4M5EEAhNN2TX0MPcg8FHkRlQqzhmZ+lpB3cQhNwaf/R
1F/y7qXyFLiqNTcQYA+RN8fZLOe1LEaBca5pfKRT/Q8jqEZ6Lt3f9uS14osFXRbNQfoccyWXPUGq
1S6l46PG5i06pK6g8LVHqdBJQdXF9qSpDm0O16BsF+sg3Zj9O4d0m96Nv+S5tbv9Y1YHjJrEn/zt
tbrdWJraYFY5QBGpDo4tln9pW1Wf3dq6CVpcaH/hBMLVerlupGvqxCoNeKItyFB5va17awoWoiuC
hFVD6L1ErhhgHbxlLw2l3cQ9CtKqY+cWj71ubvUsf3IW1VPWMMSJJu9lCDb9a0gqTLiWpid/8I/+
YNL7mjNna3g03+Vj/AX53WWrAVHCSGM+Tiapt8tsxnddP/DNEtvOtkzbZuPZdRst+lAHPc/wJLbs
HyZAM7t8rpNDubh91MUA7BAjLjbomrM2KS10MK/4A/J5DYEt7vjv9li5kFPziyhtKyBuEFDvclej
Gz73TdB0eRPVBujd81qHtGcOFE/pD8N9Tid653f+VAWNB8yFG0M3BajOJhzobG9LXpWHLjH9rUWX
eTvVUw6+FLsMyIQu8hb8KruswgGZsHbcaylzA1SUlzdvdhG5DmO2mxpq75mux6GjAb4ztp32YrnI
eC8oJYJ7MHC5Nj9pcQJ5EHt5K/B/PbWDX24Wd1l2bWG9u07+fcksd2tMxIFwMHuwtGKX45G7IbVZ
HFPdXjYDJ9PGrMcymLgJmaMlQWF/ZgT8VPkc5qAXC7w+mV8gppgGPE+asOEsjhx3wR+Q1t5AyLuP
IH1bvdll2kS9XmlR71T5Dp1zVghx+SlEZ1X3hKZqZwexQWfTe1qyBzPxFNEGjTTOwF/9zBv1YIHj
b5BEKYxw7HonRPEKCKqWI8Of0OTRzTiNajotwYRurSA3l1/17C649HVtM1ZGjQ6tpgvKDO8HYDH7
p6GstI01zXk0m2m+MQpruG9HqqPVtx/wI+N/+sYx3mI26Ae/cUc/nDMyfOvKRLejkpjo84Hak99l
ZaAjeN9Cm+l3MQxTACrm4nfSk2/G2JSPS473S+eX9KWfCQNV+ziGgHu6YWV1Woiej+yr529T/TDG
n6bS808E/LS72USONbYr956Xdh8lSY3uFQgldVHVL/ZDVtLisUi1JRx67gdzy7vIKAv+lhpufVq8
HM4IVyrvwE9PA22cNOQwKF4pOvpUXNIYAGwNrr7VqAZ8f5O9W3n3222a4snrezNEUcL4bdWJt7WK
JNmBRWN88JnpRT1UDbaTVfEo78o5AOtre8xrtFkQI+Hbsm6HAy3zDCp/S1tunLYnkYub+L61R+eA
ghkGOhU0yrX819jE/W4YU/pMGKUhNL+TN8MZ9S7w2YDabZIM2p1bZfOu4E0dmImeHnRG/L2hdXbo
LmkKkSXd21WtPkWVPg6bmjcWMLptHC7lmN5Rs+W7Yfk99EaYwm9blNgiE8RBirBj5YAHcx86v9Bo
JFLz0pnoLm7cGEvLTo21AWTE2ty+P1aO3IvPSyeh1oNbX4sbhgdTDCQ/e2KedmeYmuJeXjlwL8xI
V0icDm03Jh07tUvgxf9wuk35No4VMabKihTD0Bmr5cc1Oy3kYPM7Yr1W7cbRPn5LXYxFCmN0K3V5
52NFKGhzeQ2ggfXQ+oroby1jCCsCGAbhWmTvpHWvWuBJNUtnp5nrOXYAdBcMigwaOIvmx75CChYb
JgNbQGEVIesLLbImn0VFkqnQV+se+N8vkVwEqpokqVL8EjeOzHlDNMVQVd+XfKNLUwCWXI2djHnj
RKAnu+3hK3E0OgIBxNHwDESSXFquccyIwUYs19Q+F9mj0b/E2cmkd5DQUTjG6kDOLIm9dhbfgnBG
b5d6YCeL/AI4YPkwYY7Aop59X7j/2febgjjoZ8Um8hsQqsSWlYUZDszb07WSG4cRlKuEJi8endJq
zwMB4cGA1S5yXF9TmJLvSx9vRNNAmwxBX/xsVa2hKyskEJC2kHXVrplWtXFwR6eq4mPlVELAvK+D
tky3+J9/V3H34DQqwVYxUXL4J5ohBE0ltpacMJyS3mwSqA4d68nfmzUa0aqp3VdNjMDHUOWLVrxC
MNaJngjEJFcSLtVsehXoleJjmkS4eLiqYWj1+6igAkNsCNZpKZnbN8woGUUrSWFB1rzRn9u5VGU5
Vm4JQZSGZyGKSyiyS57tlpBF8VvqHLN8p4EwmG3I+PEaxYUJybnRY5ERe4aJvtp6pREYEBguP9zW
g2Sni5cbXgTgDcEL4HIH5YiTdTOl2EGgdj00TPGGXlkKLLDoRxHdx3Dly88PBt56c2Zj73ihEzkf
7qnCrwc6Bs266J0HIlk6KImmL7zwFlw8RRuMLoqm8+vtzb82ADy80BMGcAjGIM1PoZPUSWekT9sk
bFKwTikOF9X3JT+adN61OHjoyf3CrO1EFD60cpAAH4w0NhwVpNZy9pcnDSg7KDC83PYP1P8MLhC2
TGHnovrc/fiLqTqzJU0V4nm79JeWnqbtbH3StJfbn18dCoonuPyR+rvC/0we8TxnrthpyN1ntIDg
vxattshuRaXqyFfZktyWlqbDRzzRTiZ68sMpYV+XQQNgr3Py0MhKO4AAz5fbw1s5UFyURBHYiHzC
FSiIaHNidjNjp7QEsWv8MNPqQOP320bWvE30kEJrB8cWnOJyO8auOWsDgqKT5T/ZRZCr2qjEvEjX
CAja0RyCqwuIaDkPZPjUZMhDMagsucGEN2Sn/dDjcRP7H0drXRiSNr43UM/LOTa+qf/0vK8lsYK4
ebVVSksrfnBhRgqfIaOhl7REIEaXfyo08fDWDVB8COzkuTW+3V6bFQe4sCVtH+JBNCrTDXbq+cmM
dwM/0XH3FyaABP3TjSia3S6X30rTzjI4lj+jXztrwxBdago3XvUAoLR8UUEDSFMKluy5cEq8BrBL
s3wGr13B0lcINKcvdUuhNG9yTZFCXXsWgFpX0MYieHFAXHw5KJKzpLPTAUwjCP99REkgofjlteRg
lFVkp+lvo9U2E0ohQez6myHWfmVWrPgRK2t38Ruk86KEDi2YflGVGvTBCZvS24BD+Rkv+L94+14Y
Eg57FvAu7cK8uNLQX+I5D3mH6GlpPbK57SYrpwR64tFBhAIL8qhyb3fZ5kW3dFZ6gsZlGwKa8b99
XnJ015mnJIkdlAu9SMeV+v0vPo9IBnBU+CEUIS+nSPf7RjMS8DgUEHZDZx19GBOfKMaw4uaCaOtf
I9IYeujr6OPYpyetPpnmt9Qxd4ZRhLrx6fZgVh0LrwBRIxJJLclOlc6F3Qo7vns3dzukVpCtUWEs
1tYbqEqsNPB4SAFLRlzqQWW2ztDoY/5G6T7RFC13a4NAgkTwqSBitmRE9Qj5zzZnHha83FR55Fcb
yKbenqfVIZyZkBY9LYsl73KY8OtNkkRudPvz6yNAJCt66oAJkLYdMnEGT2ZEydwBbyqkI+ZuU1SK
XI14lkiXpw/wyb9GpNO50nKI7DmIAPAst9uTRg+EPBC+z/Jvff29GxQILNWYxM85O0q6rG4TlsBc
pb3GKQXzxc5W8bCvL8u/Q5LjjbKaikxDwRlStneZuyOKZVHMmIzVKMhSetWAZZlsFBLItJ/ptK+1
fuPl/WNrFS/NaG2RLldsfrEQNxZKrv7wGljndspglvyTmH3A4pNvnFg57qa2DoDg/Z+cz5B82x/n
3tEKTGIyk11FlhTcJEaMBsZe8VhTeIQhVvPMI8Y+nnB/wpBT/YzTZwfM/OW0vz2YtYPzzMllFL+b
GHrT6CmSt8mG0n3NH/06qFX1+1W/A45e1L6hQS5rAbOEUsed8FYgUEiIMxZ1f9HTJiRL/rUg3fg6
MZH9B8jq5FY8GN/RxhHcnijVEKQjx5mbzPMInKzLjuV+UDFmr661IKWEOAHuFVmXpHFL5J4dAliQ
ZQV0eq7nL2Ws6D8TP/Fqn5zZEL/hzJ+SvCi6yQPXvu5XYTn8WuzXtt9qCxqhf9+eLJUlaTVMt01G
u0oQp4+bbmkCDhIAQx9ChjJNmy7b29bWl+a/uZOWxmedYyYt5o64eweaLlRxvohfe2vepIsA6F47
14mHh7T+wOLvHvtcgcp8yH7cHsaqGWhHIKcpqFwd6Vyp+96r3WVClrnwT2Na3VfUCGqyhCyzFG+b
1fUB/btoPwdnn5ynqYZizrvep6dmLBbU/43uYehQLLeynt8PTYKSGVq7FNO4ukx/pJ5QPb9OA2ZV
ZzEN5fOTly5QKpzJGFil6sW7agRvaYAF0VwMXdlLH59y9MMjwUVPVv2dQaOvHBTh7OpGPTMgOQPa
jiuHNQY90cTdC7bAzHc+2Wmyue0M6+NAGxfIGsXjTXIGmucN6E5w3LBxq6HAqaI5VX1f/P3sLGjo
YlVzjLsl+wztM1fFE7P6eagXgFRNaMTJOfo2dTsKkmjUhrIvVrdDePYX03P2fSnfMKHomHUEz9ps
CZPhGeP4374vTb8xtdzx0pqdvDHyi43qybW61cHVLDiPgHiX5XAWe3ArMPYgy7v8NOw5nErgs5wv
5aIp5mnVWxHo4zFhQSZOEz/kbJn91kw4Amhci7oTFABjAAkS2qOKg2RtPECIoBcMADRk4KXYlffT
GGfFiKwshNeRYyrAEbPYUd8ailtYXxuQCf4mDalftGDIErUm49xIJnFypcMujctX0qJXaiCsANka
sA8VVD+ydIjKdDfmS9T7c1AX7mMWTzsQzO1cFRHcmqNbEBUGNBk5aZwLlxOcJMhLlh4qavO4f+9G
RXSm+rrk5mZZN8MQ40rovppzZKpastYm8/zHS15uzYQ3STYja5duyzaaS/CUv9/eSGueIej8UJRB
ihN0D5fzs3hzMY41Yg4/swL+6t73RTg1KuSjOHTlG1pwk0NJHhjuK06JrNKmrnOxn+IkC3r7qUML
Z7Yfqxfu+yA4UBWbVpflzJx0BzROM81gd2Mnnb7hAap3L7cnbe0dhcwzsBRQH4U+i1i3812bOk5G
Yy85LZp5NPtxjtJ4noPWHA+8syIfGckk7t/7QeVva3EBGMRwMGETI8chGR6JRpivg9oPt+u2GKfI
rIztZLh7w+g+NaO/uT1OlTnpdFqMYvJ4CXMpoNV8nLaZQyJUfSB9Ox+Bs4tum1vzRfCOAKkMEmSU
X8Synk1rNnBQlS4UzKsGe6/NDPjRDPUKEti9SqFrbWehTAVJAx9Izys5A0qa0e6GFiypTjTUOxBU
AQl0ezQKEzJnqMZ9y+lcwY9avuvV5zb5Mfk/b5sQEyJvK8GXJNj4ASWVD9suswvbT1Ctmuv7rP2a
qlSI1oaAgjBSOIKlBX0Xlwsy0bRIPJtmp7LG+8Ca7i39hXsqcOjaKFBkAUsrbIHSRjpE4WXIEnlZ
BlXz72XydfowLbUINc++L52iJScM/goCLigmAjyUNYpk9prbnn9fjO/MbXOwVcemje+3/idgC7X0
t6b9cDLF41A1S2KtzqygO9ODSF+Zncb2OD/YnWIQayf0+SCkrZ70GStQvMMguocRyhE1+5VDGCHp
79Gawonqta6aM8mzyMwH1+hgbupDiIlU8Ys975RpDZUV6R6A7Nmsx53wLKsNWPueWl6wVDs3+/zx
fXg+edIl6rh92tAWo/H47waCOKOKvP1an/HSh+XDpNQEdrDKs1Pm+vtuuM/8exLfkfitoj+ZNoVD
+dI1P0z/rte3pk4Og2oTKabyD4HbmfvpLl26nOEHxDycpyhJ98mCLuq7v5hIT8iroyAKwLNUb01z
1yCjUQFdZe8swFEUn1+7z8C/+e/npWCwaP2mNgDZPKFbiNnb7FeTbWJ9R9P3jw4DaDvw4gKPJFio
5O7IdPbzYlhQ1sWbOrCQ4RwUYfb1aqAVF4VhCMSBgROv0MvDAOfN5KZel5/QhxmM9CuokRrtMOUq
lcnrCwA69yADgyGgxq6iw2pmqNO5oMfj/H2YXxrzYNiKg2fNBBTvwVOBVAdyj9LpaQEJOWrNQE8l
6dAZADFLRTr4+uDEE/3MgHRwjtZcmlUJA1XRBcAjdMoeuxULSJiAvQCYFxs0f9JqMN0buiUtitP9
zN+a8fW2M61MECAcqJgAkoJXoswbgtzs6NeEYK3zNuhICcrKPPBLVaX0+gKAQ4GVxkFaBhQecsnG
SWpnyew0RyH6uYg3AGM/5/R5QqBetAer+/D7/dKadDKT0mnsxoO1bG8/UVV3/sqCmBCKENgQAMHR
xHm5PSbDL6Y6ofxEmBdML143KvafyoD089HhALxhBwMei0AoOPWb22u+sr8vBiBdKCWZXG3h+H7J
v072YSzCbjow+9PHrUB/CH2UQA+idVPaGZRNXe1XrD4hbuH7wbxrkn3G97eNrE0Vnt04DPEfBHjS
WvBGj3Wfuvxk/6j9z5bxdvvzK7sDP/+/z0sr0Y9Uqybd4SeeD2HVhkUfefES/oURB1E2RDQAa5Nv
X9clC+UW4ye3PzSpH/To06SzIsBbHQlYewxgZ/HA+9OjfnbDVi6lJK2M6uQ287TPaD68W5T1b9ZY
+9Ht8aytCYibDChja4CVys2zBa9tm9GMn6rs/mSQD5fFAC85+7pw7rOBFM6SO3aGr3f2oaE8MDUe
NOOH2wFgBISe0N0FfgrM5JdGMh3aegXHklTJBCTm3TyfKnSwqFQhV2YKBX7MEU5fYMBktUCbzLHr
glPhZGnPvDxlH1+Ii89LAQnBxUvaHJ+PsT/4SXVMrbgUEATILaKh0RBq7peTBMoa160nszoNBN04
NeDqNqqJkb/onSKyWrVkg0gXGVNhSroCbY0VtsmW6gSfCzLQmusDDUeQdtx2XLGqlw9egbP5z4xY
rjPXihGFDrEJMxn/XDcTkIZ+YNjHWLsn5GSSLhznH7ctrg7MF9UKPLAttB1fWqzbsuySxcLST0UA
4ZG5OpJCcQ6vOtmZDWnyoC+mVYWwQZufYG+POu/X7UGsXCciGwaADwQIgVqW/MAjTpnlULI6Gfxh
WV5I2e9oX+21sVWsz9pIzg1JW98tmEeA1QSNWkgz9LJNqsB3ZTmgbSOosBx0giOGuFyOwc05ukwF
dazxrrnbzryzVHiolcmyseURuqPMe80sAGbyCU/TAZpf/ieLgVXd+d65dbCMm9uLsjJXF3akuUI/
pl/0LexYzhhU+XutIpy7fu0gohbiZehiFpSW0tVYJnQGFAqSML5RY6d4IU+MoG31EEC/wGw+zs9x
aU46kVE9jLOSg7U2y7409qMfb9p0V1rR7VlbYQgS7wTUrASaAHQJkgd0VWtptZGCQVMHE3+D9tJi
q0OIouNvk/vVBWd4Vr7GfPq4Z8MsgknBkAX0pLRHMyB/kN7lyQmNncX7xP7HzwtnOTvYFqMv/NrP
wHOatSE1RK+q4oQWqy0dnRcDkM6A1tYy32/AcIh+tjxyqh2hX7QUrcebOLy9RKt71EYXA/oNUVOQ
Qc2IYjKWU3B15oX2ohM/vQMfYXunl39RJIUvnFmSDmfTrdBDKuRCvAbkV2HOFZHM6hbFQWODbQLU
GfKbyARJYm+PIFBtfmjTjnKFL69NFJ6MSEBDXfCadHIemyr9P9K+qzluHNj6F7GKObySnKSR5JHk
JL+wHJkJBgAMv/4eur67noHwEWXf3Vrvg6vYg9RodJ8+xy5B5T2l/JVSsiut4IydrwgsZaO4NiP4
AVqPNl34yhiuma88t19m9i+nAyglHbckgldQ+d1u38Rzhp41NL+k5Dz3x+mwvaNkngwy7D6I6UA2
hLm6/fzArIIQy8kujbeyLZpxXwRxQe5Ilp8MS3EbS1fljzGRU9/WSRs0xANUdSl3Wep8ghBHyEf7
5/aYZKuClDqUhw0Ey57onUEeYJDKgxlO734WuuK0y7+O+QLqFpglsULlp62FtmNAkmc3HviD9ve8
/Su17J/vC5eXOdEG7y7gqm36HHj9AaQZERgFFF5RthTXVoS3I6T//M7WMQqHvN9r2SfXUxiQbSxw
00J+FXUnIPCFjZXrOecDwdHwTLRi92DjTupnqk+nItB2mVaokiyyZQG3jINMDtJqiJRuN/LYBK3l
JTgnCNfCR4an5Pamko0HWlz4MhiFoM8sjEev9crO0Tlwmeidyx98MLSj0SOI8x/bdmQLA6e4BuLr
pSKieBy2VDYzO9jx6yJ0WXY0tfbBd1REttL5gtYzpJLXHIWoPaWBGKefOsxXe19yP8yZq5gwuQEo
xIEiAK5LJJElAZBWrTGBvazPdj4kwAsVebEsnESCYuX6Wh8RIlBoyf3Cm/0JvqvX4mJMQmY/sTGL
wQ+gGIvcEmI9KLUgOBYxPelg+INPZ8R70LLx6pCHJcgUJldxvavMmLd7eLGrMvU9mElH1B2AfeqA
7ybDcPCnj9u7bN2tYsgCyU/UaFdGtjconBbyfua00DWADal1dMa9bdyjycxlePFHSa+47SUiNAgm
ruwJtxhJQAINsoj0MiNQbgBUsfo9GlabMN9X4DGLc2D9yD9kGG6MikfW7bIiAx7zYlVRW8WaSulc
dlQ90NmvhDguMryCyzFAzGUZBDoAQfCQ8zluunPmq0SmVUbWPXMVvnJ9dosK9AyXpXvPvR5STCdv
Vj3+ZWcVaURAlNFe7iMSuDViBeY0lh4el8R9pfx5to/b2006iMBD0ydyDFDeEDY2CyyTBBCMujAr
f8em+cSa8cKhTrJtRtKAhRQGFIxXXnY8z1xhsrTZ7HyIUsJOqw3Qek7u0i7ZW1p5WZwpmue1mmdH
hLMQQhsRS8bYrf6e7Oz2Nwg3q2vmTkGcLrtowd7XzzNXFXhlN9H1IIWzlNlOHvQWBsnHc0FeNbvZ
e4sbQz8ktHWF45NtDN/Q8djA/kaIKDwJ2dR67Zh4CNPpcSlP3ml7wWT7AjSNELkErcxbSNt62/rI
baWXxqifxsl90MzxaUDHxLYZ6SjwEgA/lo4sl9iX1y0Iyw2ADiENMQ/7stC8X2bv5KqXpsypgsFs
FZ12V8CFsPKQG5nAa4BYurcRshHj0LSnoMrCFORjmTPGDnlhjirOkt0Z10aF3aBRs6YmNbKLv7Ja
NRngf69dlkSZrtoLssVCpmsdINwEAMa3TmKokwZUIwD2jD55yDSUzAKSR3nAvv/9al3ZCYRKNfrs
F2ZxNJpBaCVOJyPOVKwM0uto1WpHKt0AldnbldKmxByW7DLp7rld2pek9t81TAt1nl7QvP8egrXA
irqXsmSxVnS77RFKZxKZbwQvOFQA7d3OpO7zOdHLZF2z7BG1xwv0jw+Jb/3LBQUaTW9FIaLAIrpD
NCZPwMCOkDJuZ5S5fk30p9eqEpOSwWBXg48AmK9VKk8YDClSbpt9hdYKE+KijnZahvEAsffT9pxJ
9jnMuNCqRrgHPk/hcKUgp6otE3OWTx6K2ROIfdwo1Z5S9mPbkHQ8YKNZleugVS4iDHibjTmh0DMz
++KUcutADScyB1dRZZH4JATdwACAGwRaC44wbbVhg24BdBcXzT+m2UFVmpeO4s/nRbY+M5sKas54
frUaCOFmCqrF79w0FNeDyopwPTTAt6Z5CRW7wRkQmQShhgTY3KhiIFlmEtz5YBCFHgWgEmIrt9aD
6mxC1vVSsE+BVu07nkSV3caFs4QctIdG+WKYXWjnT9t7QXLV3tgV4paUBKPjUCySg266jGSghvuQ
kFOzgGkuU10fsh1hYXAgRcBOf/PCnPm0aB0ftXco93yp6iYa8vHD348HAFe0WeFPdFMLh4hRdzRd
G9pqBv3cs36nA/AWfAOuPNYqRaet5Lx66ElbX8zIw3niee28ngAb3qXQZ0SU70OMK9ktDG12yz+U
kFcn6gL0iSZ/NNndelM7tZGLJ0hl1POwKxfjyACmCTpntz13v/PQwpvpxo5w0zYuZS1JLaBOZ+0h
0ZwIyuv7SR8OefcM7peDZVSRnbCIo8sLZafj4LfRRFRtAKtf2PoVgt+gBXSuwNOH25FaoU1JVJeo
mE/ncvkUJGNY6qCCWp63h76ObMOmiB0rBqMG5AqBjecOyBQ8pn4RTYw+sN48OGS8uFSRKJQcBQ9R
BriA4BzfyvSNTdHRpkUPNXZYXLZDPKgewAoL4pBYV1jcogGCmfwBIObQpT//Yc4AawBMDfSsePnc
7sq5tNoRWZ70YjSgSYxnyKEYcVC+78bD+A9ALxQD/thaB3v1RmzHANqBFqTcknmXWmeverEnRaZb
4glhAulUCB8hmBBrQ5OJ0kMWOHiGjmej2FflA7jV7XeeqgglXZcrO8K0acxI7WQtc1rB09JCkuDb
9rKoxiFMFWTBCejO8P0+33nmsXcjMPLyn8Hfsx2tPR/4b4WWoagl3Iyd1msQhqrxsnG99OjPycd2
sj/k3KbhOFP7VIC2T3EZy4aGJw5UFnFFYrEEk6Pe+K03IYANnCZ99OcgjTP4rJWPtosKvgT7YCzJ
r+35lEQAHu6TAEK8oHV6Ey31g20OUGyBUQjItf03lBa/JaniLpEaQQIJqXzE7Pjjdn8PBtRZwNaa
XvThGw20sJg+gAhJMX2ynQe2oLUvDckvXFu3Rpxmou4w43mTFEM4OW2oej9J1wcP2pU1CmGyGMQ0
vjdoABhmFxJ60zkPznaHSsunv48rkWUB2BB80wCLiG8Lj6AtgxQN3hb6a9HfZd3fNxwhGfDHgMh5
Cmdjj4teI/3g/si9XVpHVgmym9CsosmJt3eXdE3gPFFox4hA2nG7JqyshoDRFC9q7U7b+b7iTSHb
V2gKh39H/ett8YtCf4I1na+961zQ48wt+mFAGHTPxkTVNiWLhq4siZUvCIlbNCWo4K8te8vwxGsa
QYo2rJy/R3966G4GDx0qX1BUE8ODWU9cPuMq8FOoM4Fo3z9ni9Eo4mJZQHBlRbw9a6cKWL3mbTy/
ejUt/kiYczRt5yUt/SNizygof2zvBNlSuSgmrUkoH08m4XR2Ju362V3lWeihzmiYmpFlK+ZOtkjo
okPm0EJV5I2kuLuQEkAv4B9MtoSG/lgbiKe8IfSN3fZgZIZQRUBd5LdioRgbcK0ai4nAUOK0dwlJ
kzCztQMoZeOULP9QGMO1vaY6sCmg6yE4zzRwOegP0DZKDDOCUJv398yqa5n1j4F1tFfRR4D2BYfr
aG4fHVA3g5CZ/4MbgAXwatlAm0NAQMgILW2aaCS10flagNtab0LF5pKsB2ACQPOtOkVo5RVGkDoL
pT5fcezZXIUUR5SYXuSl/Gc/fN1eetlTFqDK9WWE7YwKsnBA66UoWeKijpjw5N7vyU+nY1EGCno0
Ox7TdLnwvrgLWntHCVc919dvC3H8tW3RC7nVlNspge0F5RZruq+B8xv1M9XGXeO8dn0eWaPCU0g8
OEwihby2uq0Z2NvNUSEHEqQVUq9dDvr6+TDpRbQ9oxLPACpG7A2k3TGn4mEamjGYgqRHp57nRAh6
Qnt04ipQ1UulZtCssUpiItoRc8ioCU65Xi5Ic1nuncGMyPeTY2YHijhbNl+oXiDjvipiQsb2dr4A
0HCJtpJwWt5xSMH4rohyJJ4bdx0w0L8TT2+eJXXH2wG7EgWRso6c7pDwI8jCuOuHBOwxtaNivpAE
PT6Sgnif4z2HRmjh6Fp1N+hDY5V4rpJoLkpUtEHAYh69LD323m57K0gPF3pF1o50lOXeMFcSmvRd
EXTlRSdpqEEoLKuCMOMG3NIYmiDBDxj0TX7Wjup59LvZXTxaKA2vyY4ANVXxWCMp6WWDiR5CYM28
M0BPVZj1vX2m1TSFSPfUsWu1PspRhEQJ8otQmGBlyJ1xvvPdGuxzbnOf5H3RhzTzimfwkgxodnaD
XUf8n5k3t3dstKddi/hVETDKNvYK9V4p1+BlxYihMX3m+ENb4tYr3xN7BpbJxjVBVEAmWf4EDWL/
GRKDBrck7Qyqr/LSucEUEj0/DV1+7+ElSSDcy4/IiN73YxNPkMswUrLXnOo0QGNte4/IDhhQVEiK
r/xy6Fe7PWBu06VQtnBqsBbQw5hpx+wfCoAg6f1jwby14E0tW5gHCxUJB/3MVKoysgVDBIRw0sc/
eBXdft/qO6vCcasvrF7u+uq9DzqI1Pz+D9OE54MNVDm4M0RyrNYwy9ryk/ri8JWJJ65UOBeZIwLf
9n8GhDs372wra0sYAAplzyq2G2eoY+C0/ELd5m7s9Tqcay2Lt4clqxAju4AmyFVMCUU6wR9NwCB3
fhFUoIUlkVUEUeqCdKr86eRNSL07KCoH/J3rVnuv+5ED6rNtXrZ019aFzccq3jhO4qHhrL1P+mBX
W+neH1RgizUWFn0RWKhB144kL8TV1l9xFZAB9+hDlSCtkUMZQps1RyiMnpKsA09IZZ5G5AXKtfJt
+3eLyT81s3n2p+KBsPTn9mhlYZXvrxjptTEUrvH2d1CIDbO6bLBROzQJ20Hf7rSUtjsQorEwSy2i
ONqS2QUJ/0r1CugU7jfhjaA1tUWHgDQo8zYRsHtR7j0b/P1fDwruHRmPVVoZjls43YHe1NM84QId
CgCOgNMLqQu1WChYh1CB3LYl8VU3toQBQRHZqZPELy9GvbeDsDSj7e9LziCGAZaNNccKIT4hFrUY
Gu2cCa2ChfWcG84uae9p9aurHlj9BTKYCmuGJPy8NifGAgnrAZJOYM43nwzoWHYnA4yuWfXg6JCX
nh7yGSInX1ufhfP8QtPneZriBqK741ee/GrcvRb82h6/dH7/jF9M0lnMWjhafavLxPfLk8FP259X
TO9vX3R9Di2I8fRaWYFSRIuC5Yn6EEt64uQ5TT5W+pdtYxJ6IESMV4MRNovXGAN3gxzWcvSRL5/7
9NzOX3TtZ+ufh4SGWnKuyBAm1IxI8a6iJ5RnwsZWxPuyM3j9K9YpvxpzZyB8wdVeXbThhbVhlYaL
ijpD4lYw0DUl5K4lZ2+d9isTs+dCQHbAqpUO2zmLtnf06lgG5jug947bkyofzR9TwgFhUJ9y9Bqm
9OpcFwOE6U9URRMkiZCRbABMEvUrFJzF5CYgZG3eOPDWrQ+hMfdLMPrxfF9FQ/q6PRjZbkccjg/a
aLhDK9ntvJWThwvNx9VXFfsWulW77c/LluX684JjzGxKe9PCOLrimFex7oP2FKCDw7YV2YoALoTr
W1+7rsQKJjZFQC1qlpc2i/XqNPbQYVbcnyoTwv6qgmFpCYEJkttxlT6QNZb/B21S5JjQoAAEOTqi
dLH7Te/c2R4NDw+GMPfu0+ofro4VU4WbF48hpH5uF1vzC4Y21BnBdsvC6RF0NoqHpHSW8GYA9hGv
yDcNkDYbCqfTRzwb0hpSR3pU8XvbVXgTWbiGGBFtiXh2oxIottPqhsnnJsUsta1/z4z8RHRgrx0Q
N4LVH3m0yOw0yOGmRlh0zUvvNpEJ6cftLSfb2KAHgMoRGA5dnJ/bqezskbTjWFeQQ2D6Htplzg7i
AvWxrCFQRl3evPyDPUTdAGLieQKqjlt73A4au2+r+pJjRmdkZg48+4xC1bYVQ3Y7AWjwn5l12Fdu
dG3TsIIJ1ArF6N2PtRv6af1Yldmusb1zBjoXPSvjBumhzFvurNY88Qac9Tb/6tDilZrVI8vbXWu5
D27nv1f8ttUVCREsOnfQrY1GNPB0itneNUVm6nNSXZD1/e52lCJyRecrg3zIXVqC84OXdhl2+gy5
G6O4d4fuAFJsrth90oW/+hXCXWboyWJC0hAOc4bw7sdFJ5DVHMLB/vBPw8X2XhthserCYc1wPbdW
51QXay4eNK056JVxsDJc2kXTQvcye3Qn+7n35ndl3XxwZ1WgIh/of/ZFxF2VzeBuSWE/mF6s6Tm1
Qr2HuIhix8k8BgpruOW89SyJrjsndddRu2wwyi6y6GODfmY932/PpcqI4LwHG2qJepU3F+58a+hR
498XU+FaZRf2yuGKOjFgLW/qrN0wB16auvXFRLld7+5nLYh0dzpq1V3Xu4rxyKCKgJL+sSZcq2BS
m+yu8eqLl31BaQftUlmEJHnILXSbF1mU9uAYru9s+wHNtYoVk7mIa9vWrYtoO7vVaxO2C+aEtf3C
gywCwWzo4vANxQfU5hSXiiyBdzNa4ch5yAHoWe/XF4jz7qcBpJ36izE1O8ae/LVFvNsZNoQWmUp1
VrZtHNcMVmohHe3JQk6F9yT1qoUiZ4OmDt+6m6uvBlNBdWUbBwl/7BlkblbGjtvpHFtvaOcUHrdb
+pfFCc51Y9xR3UU1a/JOeaLCUkj3zrXBddRXLn4AdTMZwQ5+Yf0+70IQxi5WPPiHvAQZasjNp8o9
UhUedB2F6LvXq3otd6IfXixAW+7CRvAIAGytReWBmLvtAy79PLAG6/VkmG9acYLKTgfTRVsRARtY
3T50w3HbgGwrrMjM36kpJPuFVapcGtAlB6aRO8+cnLThOSkUEYVsDL+9IAgdDSRIVn98tS6U0Knw
LahcmM255p+8XBHBys4tApX1LvktUilE+smUmyTjGEIDMjHiO3HLtCckaNDtsFysnu/qpX7enrXf
LRzisl/bFPxUUYF1rssBmwWb+75qyggsPId0lfwdyl0JCt4UWW5WVzE6nPaky/aJm8dICSMRjLeO
31y6aonAvL33KbmvaXYPCpJT47QxRhNlNPtR2OUuN9mZgiZNq7vYZxQK78HZSrxTZ7s7vV7i7TFJ
d4IFb+DiZY2+GGGZgNJewLe7thTyEyM7jxzqv+eiBnMEsqt4tsAjADF0uxMQwRaOn7fo7mUxMjya
qzgtUhdwZUAsnZrovEo5ILoX1/FDxzrNIKB1aLV3tafK2w3DE9W+9yA3033V7Ek34Z+hidk/y5w7
NBEAgcw0EOF3Ye+9T6dLO1wSQqNKxToqPVJX1oTtVyeja6YmUOg15S80m2NelqonjzTFcj2Zwn3o
TgAmBjWKmYlbHpvBDXnvhKXbh3lun1xw6nXN8hnwhw+22e2L2n+qHHQaOVaUTeAOHN2P2/tTNeb1
76/cCC9RL/LX2qqXg7WSoq60KO5j6Qm4mtX1768skCnh6MbAoTagXzQnx4U+Wypwt2qfCKfMpVpu
egwrVxAeJfb7GUR1aXWaS74vyXcjUMQ0qkkTbvqhpE7rJTgQGjtbkMooOkUiTlYKxJnGqxt8ML+r
3reTlhag9V0g+n1JITHP+89J8R7JBD15nIynhj/6zrO2DGFXfuDtp7rqworsbAhX2xYNK34g1WeD
fKMTFLUVpWVjnck3LvrqhwnOJp+9Ou1m/LDSfeSkiH1A5tP+os8nc5jj1gKonVyY+W1pf+jNV97t
s+RXMZwa/rq9b/8/5+h/ZwiEjrczhM7/xsgreL1qMaJOcx8nwPvC3Gj2DuKSherhAK6e1O5jbaKH
hQ6RjZ8L3umjkeh34HX6sf2DpBMDVSsH4DxU98WXCZ+hZdbOaCQeZhZa9IRWg+OoJfHgKC5+6Xm6
MrSehavztIzMXowJDTm2Od81qEsPTX9mSokA2ZECVhId5CAhAzhHOLZToSVZVuH+nx0nQmfd4I5R
66QhFJ1AaZkeqkTVIC3dW9cmhVO8zFnaLz28fTXwKGf7wP8yIQ9Ng6cy16NJR59GmcXT8HnK9+gW
ikxt2rnj40AQbgcqCQbpMwIKXw6olYGzeoOiMALNqtq1J6lZPs3tATKTYT0eWfvO4XnI2682/TyV
l+1NJHMs1zaFGXDNrDL46licID+2YbZkx20D0lW9GpTguRoyJMZSYlDO2O7Q7hU17WvgauEy0Niw
X1h62LYne64ghAS5vIVi4huGUjqwYvJm7KK+zQ+8m+IxcVCgGR/ctW2kNBXDk8/ff+bESMUyecFs
EzsIXGMtsOVcMRzZ2fNA7I7zDbQQ+EFuz15TgvHf0+F0TOB7HX5w0AWcN/vtOZOfgysrQoiAvWwz
BlzDpeWofszPtntu6vIABpqpf2n4s128S8x7KJOGXvu+BYdtMjxPdF/Xp+0fIt0sV79jne0rTwMu
DFNLKH4HX+7rj0ER8SHUrV3v37ueasyqmRXczcB0cywK2Mqyr1r1xJ0f8J95/rmcW0gEfuycC50P
bvHF7w7ca8O18dZWMSNKA13Ia2GFkewG6F6Y+IU2i0ZAjnSxmiedftDnISrosSicEFTCUZBAVc6z
Q9d9KlTnUgZswaN+bXQCoMRC/fl2rv2lXXIQ2aEBqRq7HbUN/5ny+UvhtHWI1vqfrttVOz0zkr3j
0gJA6eJXPpv9C8ubb2MxqJIo0qXHLkdVYRUnFhEu3jiBVnFtWuvtftel+iWDuqWGV1jel/uqL2PG
Va8/CYm2gSn4Y1M4XPDCfdB6aNADfPMRQKcdL81d1fQ7X5/3GuWxXRfvhnr4OhXJUSd5DFcZtzS/
55YZ/8POv/opwmq4PjebcX0J2LMXglw7ylfBvz5082o3+ke9/bRtT7r7r+wJJ83QeKNxE25SH+D3
0V8O9Zxfs1d93TajWlXhkPk8G/WCrXFrf2ysIK7Yx5bCgyVdlOootGGvbRtco0ExWrxeUuE+c5qO
gtkf/jhPm5eka37U03TKEhI2M0h/7daOWMN3KJwo7gGpXSTBdQvdvghfhOSFr1ljBUET5I8y9mBU
w32jt68QONjVVXnWteaUl0vs8X/oVwzwxDct5JYgAyKiqogH3KXRoL/YDMpjvpBTB8weBVamdRzF
zEp3zJWpdamvfDPJDJLYGQ6LVc07bmjPxsJiXtQKsNG6QG8WEN0snqOj0/NNHameaG53OsyUDQ2H
/GwCSlHvehXKR3pvX5kR9kkzM7PVApgxE/q11OxfBfEUI5FviT8jWSOV6wmz0qQeF3g0UC0+ZFZ2
b7asCrXZ4QDYoUGw6j8t5bwjM7RDtw+BbHAYG5qbTLBYAXV3azkFuycfB8gEOX0ZQbQjTDpFWCKz
ENhr6gfgWEjfCu5qbFlhcBuAX6850ce2+D9+XvBOQa8VSE7g81r9Zc6/JipQj/Tnr2SbwGHgsSEW
R+mo4ecvgJSjEfwxT/snHCFFfCE7Lqj1/2dCGAL62iqLGQB4236cO1HNo0w1S7INdm3izTITmjOH
IWqjyTkAq5fXcmh0z+/qmUWGXf7ENfpOS/toe3fJTij0LtciLKgWQfF3u7tIuqR9ky3IJ+XIyi10
Z1nso12ljwA3KybxrSnkyoGJQ/cEIGX499ZUA60OEEdDlQ5bELjH/EuHSGRIvCdCfDfeHpYkFlsT
8wizLQs8sqZYtdfyegmKVUsJfNvRsvwA/CFc5iLUyGEYP+lGi2OEXI+b7wpN9RKVDhR8iS4CwWBV
77kdqMfoYtpJC2Eld0T/KHDMkT621gERWm+ELvhsVBbf7k+MFsV66NkBEGiKtaNpBF66NfGo70bt
A0ihIYdbItGjSB1Ix7VypPseoKvo5LkdVzIuSQfJCJCdzZAwZU6/qwz7rmLBvTmriNXeHgeM6MqW
cOJcV1sCp8ddWHoFuPG1c1mbMZ+DfdsncV7XO512T33NFW2e0iHi7l13DDSLxG2zlG7rgukBDZLM
jvtmQr9qOoZBTu/KDvp925tUtmrQS3MdwICRfRdzPksytQ5pwJtjtj+CGShOnHRPU8Qyb70jKJOQ
fvhNgqi/6U0x+8TosgGJJWdeJiS1OhTeOhUflMyIucLqVykL7EHhdvRMNo82RcBE/Bd0WoROreIc
kM3VtQUhYBlHp0y8latkAS1OQ1C9R/SXJ9bu75cEEmUA77rgH34jwZaaCdohGCqHS3LXaafGDadR
4XGlrunaxroHr0IJkHOlek8R1c6kCKcAEhMf636O3eKQsDEczaeEPs7TEBr2++3BrXN0G40hgrga
nLBKoHU0qsXCs6Sw+l1b22Gmv2ZoOG2XEmVMDgIC1b6Qr9qf6RRWTaNG2nMHFtvcec/q/tDxKi5A
kaY4SZKcx+3QhGss8wbgvGcYqutDl77XiyYKyNEwf2XZt74q4646j/ZHNBCGtnVXg5LbZjyy2MnL
XrbnWOZAruZYxLEQSMJBBg3lCk/vs1AfnWezYXdlX+1ZZ562bSnWMxDumbxL/QC1dWT5g0djvkd6
P9DLMEHO011ePVX7q2rfBubtvs0HntrEwfNvCd6V+U/d7NFQhA3bfmdQEEsacIA0K7b/uzE+bQ9U
aVq4eXLIm5jmuM5qF+vkE7DSeftzDC7cx42evFrLA5Q3Qnes/m/uQIRLGGgVKjMNQw7oruZPrXGa
mGJs66HbOJRit12X/++hRFT0sbTNU9pnxyKDkDarYuZpipMi99T/nchAcD5LMFmJ7WMmufELvN3h
zD9vr5Xs4r4+AIKT8TPNKYIeHlSz3DDTwIxEQVTLcwoaiuw8aP4js+llZP+A01xdAB7QSMFhfCJg
b+pJodUVohPLzw6lkYWLUR8GzqOxIdHS7kvzrkrzmNb7wjr7o6KyJV1GMASYYKBAtl9ENi+GMThT
DQcU6I9TErtJGZH5xdXezwCGbs+w3NRa3nPWHkoRqtekRct5i5fCCOI4M6IkJukhc2NHVcOQ+hcw
WP4/Q6Ivs71cn4oVGZCA0MX42BIergDEOr037V8eed4elqRiggW8Mie4s86pi9JpVr3L4KVqgGur
CSTKP7jtnW79GLyHujiOneJZL3XXVzYFn5YS9PsTZM1AQusdOv/e7JxwoA9OoIgrpcfuyo7gwGYr
0zPoCaOK7SAD+LGbfmxPnmqpVvtXMYVd4G3cmRhHP/U71pqh1Xk7jwfxDFqZ3iRx1qOmvW1Terlf
jWn9+yub6Rz4TQOl8YvjHjPopFdRbcXbJpR7QnBXTWczPa8xb86yvGv8PE4b52mw8juQCMY13pKt
rh9QAj8a06ywLXVkoE5CBX0F3ohvqgZtsjq4F+HImiHymvsUuCAIxWQvScH3fvKN/L1EFPY/ynfg
QkYJGI1zt/MJ/LOZAb2UgzfD2JM6+DrWRYw83c/tOV23wpsLB7WCtQ0WCktiEQqkfDb3G3iqqmij
Mfjaegrol8qAMI7WIHxxU1yaVKs/TSOUz9302/YYpNv9agzrT7jaer5WjEPdwITjzKGVP/uLf0h5
FxL6ZBQf7UkVX0rdxJU9YasXpbekA8GcdSayS++zUQvHYK8WWJdOHVJxoHJ2UQsSMwdZwmneTmCB
KFgEeaXEP2zPm/TIXn1fcHeaTosZepUARPlROj5DlUoV8ctGgKzLGmCsfAgiA9SQgSEzmD2MIHd3
BAUWfYj/fgzXFoQxsFljWTn7uJXAWhFgILbVHlDW3LYiu2TRtqqjN8YPVsT47Q5bWOsVtNFwyYLr
w+zZbh5ftXQIF9uKykERyMsn7Y+x9cdcbWeCV3thDjCGNvx9n7/TfJXkoNQC0gBoxUXm5g1gnHZt
0Fe+i7CvCMKaAeXXh9sTprIgLEubV7TuJie/vA+WD4X3cfvrsgMIDADIXVE8D0BycDtDiQdO1BSY
2MsQEu04jxEKqpOqB0HmVUATaSIjg/rLmzz4YnMX0vLgrcrrn20N55jnEegWwxInvklDq1DANaR7
zEeJCZkGtJOJpz3o0jH3RtibsbGS7ktr2FHhfyaGfZjd1+0JlC4P0uOrzOFajRGCKwJAtDM1SAN1
xmcKvM+P7c9L1wdt1ki/Q8MFwhG369MlllZVJT7vjs5Oo1O82B7IzfOoGxWWZIsE1gTE+OZKwyuG
+R2q1ibTERGY3ImGsYgK7aEh57Yf1yLkY5aV/7CxIQ2Fdm7dhk6FSKvBZp93ILxEbquJeVjp0fbM
mdIBIT33W9hhldm5nbqAVElSk6K8FDPT0V5QoWqdLsgTWw5qm9O4xG0OpjmUXj8ZALV/4Q14CTIn
6XbVAnHtOuVLBLl74zAOxbjTQL4Wog+3BffIPL7L3XYMlxQ9sElg/LDJTNAo17YxyJHRRaQFE0rF
lh5XGvNfeZssih0u3Dc2UvDIguN/SMF7ADALXrQbLZpoNRsfWZdHjf7Y21/spVPMoBCo/TaCXC2y
36sGKfSJbifQB8iBVQWZH4tea3GzQTB77vW+AtrCHO8ySrRPpW2nz5Zbd2cblCyqQFh2tlD9dVcl
ixWmLUQHbUGZ44KE+KJlkErRob+GU6AqAwpTaYFNTb82IkwlmSqtWypsE/i/rixCHwnj0fqHi+ja
iHARzV6fgw8DRrSw8feTqnNWOlF4TwIQiDflm8KI1QRg88/6ErQh7nCndw4ETBatUMSfMl9k+6DS
WuXJPGSjb/eDPfd2Cvgk+k714k6vtLDmzQ6NUuHS2grfIF0UEHahCQu1WfBI3Zry/CEdncwpLrrd
zsfJrQiYeBMv1L02P277id/pNTFuB7wRZwn80y6Yk29tWZXnlpVmoweUog3JWXDO68mz3jl2A02J
zB/90LeaCSjDhO2GJUECeRr8z5jqV32mTaRzm8QD2JdOnsZt7B2+hLrTWsgCB/0j7tw+tnQNlD+0
Hz9XOcRj876f79DL3Ycpqsffk1nnCaitevtdV9FXnc/ZOZh4HSOxY+/8Kke/ps38Bx+FqGjJfO9S
I6qJ3Jl8Bl/G9NzrzXJwLPYZCaivsz6Xz0aKXs8CYKrz7LvljqL9CPRPeNzN5Td97tIDXYqVlAc4
tmZekOAzpxee9QXUjJl5P3lOElI9d0LoFT2CBtw9jsRzQjoSnP2qzkPKq1c9mL9kIHqJgCFZ9ln5
sZ7e+8sTAUYSbCsHUK7N+7JnkH5pljBLijEegdGCzOnAQds0RyR1ooRAI8wz/EMb1HXcDej1tIiF
zmwbSU9iVSQaTOrf+QC7RR3qcPuiJd2/OABgAAAdRO/5W84dRqqFlRxP3gU8H2ZfR4v9iXCFw5aF
JNdG1svqOhJllTlUaVYAOK5H0Er+aFbBbqkhLDOme6y44vxIYNir5hsUbE2gPNFNJdirKMZKK1pc
CpPysMmT8RJkGjkRN0jOBJs6MrJ52nmaGZwNpmcvQ4daWtTq0/iAflx3b3VFdTchRXCgaWUpskOy
441StYuXGDJ7b463a6H3Zg66/yHtu5okxbVuf5EisBK8Amkqy9BV3WW6XxTtCiOER5hffxc957un
kiSSmD7zNBMTUTtl2Npm7bXST4M7+ZlWBImGgSLxvPFlY0+XH7aLuiGG1SCreMG+kOW8TK0aCU1i
0WweKOu/IDT8mTlT4dWtRcNIduqg44W5ozS3N17PxRrn1xP62og+AXcCncxy/AcfX+PwPmofOpof
OzZ+rl3m96Bd2jjqNd8PLNe8TpRokQSe36wyc4TVtjT7pI+vmMrjG5u4FkV9+PNL6G6mo+0yxfjz
Y3KqhhNgwszeq3JnJj/z5C+uhQOQvo3xW5zaMhlphkIDjRKm8TPKP0Usuqeg1u6yLYzW2juGDjjQ
YAA+46tfPMZdWkR657YYyZ5x8zlmia0gLuw96Taelj/t2eUN/Ghp8RVS6Duj79nBEo3CtOs1ryPG
DYf+qj0mPhDRgWgyz236o8mmXe+2D7FhvtJ48M2xPLaZDEhvBH2/9ZIv7uafmAesC/MIISJIxODn
dyY2tIb3vM8+1eynZX1zu9/2ll7TmsP7aGIRVuWmPlZlOmZg7v/eNp8jNzTKPRdPEVj7rn/mW4tZ
bHIG8tDYqLAY2xo9V960wzy9vPE1r98ZbNgc+WD8ZxEkNFMC9ta8AVsMyuZ8UD5DhSdhN+hLblha
RN3/OZv/WlpE3YRqdcILWMJAieaDsKT202QyTwZPkz038T4lBZRuoxKvozai23p9N1fODVBnBN3g
kUHBdLlQcFKVoAKX4MCygeUxFL2beHrDc/tYpfQ1t8juur0V5igQe6EaDJIq8FLAU57fRW6CZNZV
0QCEGeTjxHBL41fC9H3aPAAMQ7jcNfFb5dYeq957q/cT7VTWPx3zMzIGD9uIceck1J0tSsNLv4dI
EII0SIXnbHjZd4KsHomjiI8Puf6qRLmj1duYmACO/Z4a61S6T9e34XLbsd1zPsfwIs4cz+e7MFRU
EGJp40OZPPXyRyW/ZuDdlroINP37dVOXF+zMlL3Ii0GYXRd0nMYHITkQOHs33QkgjB323EWfqjEA
Z991g5cvFN56zIujwgTOD7Rbz9emZ8SIoTAxPUhzn6og3ng1Vv88Al0wxKJvd1FdKrPRHEc7mx7q
KAsK/d3kn6///pUuORbgzDxOaEGiXLE4nAySb6jJkvGhG0KrheaOcUPG19p5EO2+sT5J63fWP452
u+HYVhf2X7N/ejgfYsZyAiqgFOn0AJwbdZ/iv8DTgRAbkCwgFAHmg3jf+cGoxM7iMgV6X7S1b1W3
STKPKh5I/bKxgX9e7vOH8NzSwkdTOnZxIlIMyOQYUjbR/9/bvfbDjGrnWUIBFPwFBX2rHZbeyKy0
boRFy6ADyeC3nE/1D8YqDBnb+HnawJp9i2E3zJ2Y415qzQsyRfsBWC0wICSC7gBrZ88Rj36Jjtmd
n0w2/zm52ggi5qHZO1nVvZkJ+5J2heGXDc0PkW2pL1If0mEXpW4S1oVhvCd9pJojRTpwa6hJPjsZ
HH3ZUej+9dy5S2Q5PFVS1qgGkfYxdshLzIT7CC0NuXOzQjtk44DiUJSL+KGPaH1Ax9cWHjQVzB2T
YDzyVeKoG9UIkFHTmCDF7IBezIwo8hSguAdTCcw2dARyEpFl7suGd7cyHsqbVLeRN1ZqOlm0j26s
Au9AOrXxgeDCgHQe4/INKBD2KquMIGoN/klHVI+2CuaQDGtE1Ns2jW+YSeR6na05b30uSRin9Vh5
dm+rH73TZydt2jt1987d+rsF5HWfkOOUmgED08tTnNL6ttHUY0xa65APVXeT0mLYxQWgTxhO0ZDJ
VaOvSqv1GSiVQq7K+qFDM/CrbSTkV4Exln0ypOqz5RJyO7nV5I9my75VdG7PJK0M7XqsD4KOKU5Y
n0ZfH+34W93pzmOB9xGUV8mvCWyb+2ZC3dChVrKXZdXsDDdm+ymxC99lvD+h6wNlPlPyYx+7JZJY
aBoA7gLcYWEMvq6L9AYDOxR/pVd+PRg/usLJQTowTsFkO3GAwKz1SQ60iP+sJbovyCCetJbJ56mo
nSdhFOl9DA4rr0DH6TZnkR4qnoGDg9cSOBCIMJV6VL5WsusOI26Qn4GH/sAybt/rZoTpFYxBgIwe
tYXRaKBZCelsTM+z1tPtjJ0yOze/a6NJ3vUWcZSbggSBYsj1ppai26lCyw9Jp2GzewnZDKdPdyjR
QUlhLNo9I7oKDLvpbigv9BMxu/rAIpDWJhzZOBn1yq8arnwjTY0DtSoEFdKxN/z+Zcx0/tEv3KbF
ScnqWqQhxrr2hvtWJQcXHPLc/XndvbCVFw1FfrBtYCrUmqnez/0YimvRIPIhCQczpt8rm6USskl2
c+Im7fANoEzVWdzZMa2djnhIqDf1hhuUtKpPTBeuN0hBIPj9DTVG34YKyf1Qp9I3uq+lpUHSlrW7
LsEAfj+106dYav0Pp8GNMWiyb9re8CGUYviV1lthjkzpADXhYZf2GMxNO9kEVZ0V9y1vzSf0iaoD
MSa+VxwCIYMx9Z+SjpCgbLLX0W3qY2KjMkKslAWqU+BxBU30IZVl96Nrs3wvqftzzKHyF1WotbIp
cf3C5eb9WKEoVbvO3rC75kkbp37nuE4FLKeg6nNliuxoIlPd1aJ9l40JdZIaxAXmqHUHRWWNKIDU
sS8zXIgBtC/AOWjIRLipPNYk7Xub6Janpao/8AbKQLGArmqVNUko9a708yauHvt83KrfL27PP/kz
VLkRheLdBU7g/FAJ1s/csWsfKjcuva4obhEL7nMDoidazTZ4nxY36I+xWbwF1caZEHkZ9bqpcOWE
Dv4Dk3Yw2OQeZNWfoE8pfe44AqNmxh4SPL+MgmyE2ytvPL5ZDRVzjAqg6bJ4gvWkyIit9DiElytA
y4aJuhyMZBsfCLZq+fpi+Ba+wYAc4UUTyeARsPLjFIdGH5gK3Jq7KQ3Q4E+74Lqh1dV8MDT//w8R
C09SMsF7wpAKuZV4udyIXddCMdToAK9AWwdD/UtGzTzWR+iUkjiszOkhHuPnrOsVeL779ynpH3ls
o2Jr3GOk466J+99lNTxvrHCOjhd7iSILdtKaXQ46mudLhAhTaoF+kT+wqRgTL6bSPTQgH3i2DWl6
FZQ/Ato22VGl9hg0Havuapk1u77sIQU6VOlXjO/r95Ce5rsMIo7+RMvoudCZDFyFG1BDaHbPueYe
a+5MezwQ75ieqe4rN2tuojYqayB19Gwv7Eo95dlEH2PMtfh6k413fYzBUwODdwFN2BCgpI1S7eSK
4euIU3nko2KPICKN3nntFF8iDZHU9c1Zoor++YyQv1hQv0DquKxFCZ3b7Wi4zYPlftbIERGbl9R5
wImAcmQQk9e6j+ByNmqri1TtH6sWmDAB88Gc7kUjUVQZixytgahLGSDoUEiOQUOQE5R3Mts9FEzG
h4FvIZJXUjY6l1aBnp85pZZjN410GgUEVRJmJrsveAz5Em68jKw6uXl2iGL+uLG7cya8uHoU9G+z
hA0GUlBfPL96YqhknmsMvqJkxR1N2uGuQoVr19udsZtyOz1hFzQFX2m4odlS97abYnJCW5lvCWrN
t/zaTzEWP6XDRJOuaBzORBCFbE6uWT5N5vCvO06QzGRoAwHCwZDZLb1jZ6dMCTsOma77eKm8hj5X
Ixqv/Ub6vea4Phpa5CeVqMgI2dY47NzXFIRGGaCm109vzYI9y5ZDZg86RMvm2Vi5JS2cDqUKffCI
rUEWaMPLLz4DFI5cDEbhw7PAFA3ntNgsd3KLJtVwHyeCCNKZwOqXezUhHnpfAWjvfWNLGWPNIjg0
AZXFpA3meRe+UI6oSidNiePJHHaLxJ/dTbY27fS8ch/ikuLl1LIm/jy1xpZs0NpDAJZGDaUSsLnN
larzG5iNSmgOn8wHQ6/GQ9qbxrME39cTMyZ541ZAeFH0WyCQRct9lOJJjavE3RuTHr3/64NFyxVI
IhSU/7BGnv8Q3RnNPupG86HMslMii9NWFXnl5sziTvMgGoiRUa49N2BUuRDRGLGH/E63w3xrOHrr
zy8PsSdD0pgg6mnVKcuO6Hle358VV3H28+c470NMUCgr04HyYw+o/+bqF4jemy3NbWPlUQY+Abce
Hxg83hLrD+idpY8yoQ8lywQHHQBhYGFKIAAHhoCeVTsGRYLHuf44HqoEwG70Y8sT4UA2NnX0BClP
D8OO5l4oVjymRNd2Co2w76LKx69VgsDKQ9iJgr1ubwEgF7v/z9uFr8cFwF7DnOhi94WbTj2p8Hap
sfZiQT8DivHj+gFcBtJIgOETIBEG4t2LGTJk5hV0lU1130+PddKjOXubW686+XXdzMIZYCWI0WHB
BLMxZlGXRbIxJZkzMK7uacF8HlnSk6N8Y4P4qaFBNdcfXiZkYRtOb21xDkqmDgXmFpHtwunFWW+6
BAKY923M/T4KJ/tbpAt/kltopQtDEA/DLAzDqPIshbkMbdy2cGnVV2kIWSiA53n7lou9ZF+vb+Ka
FRBHojPKMOuAid7zj0Xno2SC2kmoFFiMemQ6OsCqzKuMZOOzXLVkQUwUq0HlZXlcqSitMrZ4Eqa2
edKz+GCpwuuy4pRR53h9URd3HFsHslDIMGpzbnDRb1P21FPUdsJR3rJ9OW3kbgsHA30wfPQzjhy8
PyAmXa5kNEqDS+LGYU3yfcXEl1EaO9pMG0O6SyqYf+yA4weaJ9CKvuBcGFytbKwBKFLXlIFZ7q38
PTI/J+Ked08J0vT2c4lKDskzaJg+ocC0cdMX4eZ/zINdFq0S0KstYSqgzhSy1dokrHoGw9XnciDf
OqCAU16epjTdyLRWdxVxyv+Zmw/1g9tGMlxmsY0kXxg2ilLC1+23eDr8+5uBqOX/G1lcd80aemmP
KgnzvvEYlL2bje9pZRW4dSYUw8DOdCk2HcXFqFs9VgEv7rtS96X1Ioubf70KGAFMxUEYAEe78EFE
sBilagehXfaV05f83x88QiwoYjhocgDktfjzuHda1cosDUsNsycENCe3eQSudgSUNEgzKIq5qEkH
19e0unEAgmoWgNo2Jt/Pj7+XTjT1OtwD3lbfcCqo792Ad+7fOyHkMxYFpTB0ANgyhaJ2RcohmnD+
Zux11mM+vKTN3B/YOKGLtwmPH6zAEr5byEssVmPJGKRBNhNhKyBwPTqDtm9LUEGgZPcMipDK64Hw
9q20tDcu+DJMnb9ajAXAwRrAu88/4XwfSVWhwqbSLDSreKcT6wA82B5Y0m+D0dyoovxd2/a9oFMA
IvA7o3v/t6eIxAmgbjQM0OMBXfS5dRSPMwdzPkWoPTaDDyrYKN1ft3Dp288sLEG2uaFJq6SwUCrX
fmqrKv8+CENtXZTL6wgzgEUBLwz3Cyj0+ULqNOJmDOG4cAB55q+h+02djex6bSHYewMdDxuI16V7
VZ2bgbo7L0MrdUEv1oOgUitBxnd9u1bugz2Lm6CeiTEhjEUvcnhzMFJR63UZaln2wDUDReB4V7gv
Zvqcp9adM+lBrFNUS9ygb+XGR32xRiRKkNjGP6jNXOZMY0+dqUr1CUrFyr1pUtLs3RyA0etrnM/i
Q20Ak5PnVuZf8eHlIDO8RjrzWBk/JCNgfyg2ytHZVfKmyA7W1Hp4PK+bvAhmYBIqtRDQBNE7xkoW
16PCEBGYEXItZGrgd7mZT6EceBoYWQ/cpVmnG5dl1Z5h/oln0LVfTpS5bg5W0ZpP4VDLxO9Le8dy
eeeW6c8O9ePra7u4+vPaPthabCc0z0yTuzE4asopdMzmoOrhiU5busXrZvBEAgyNQvGyuETKqDbR
Pp3CDJMA3lSDx3lwcq+q+43AYmXv0NNGkR1JM9DES2AFZshQ6uYjCU3jbipfRf1gtt+bNN7YtqW8
zHwN5xEQEGdgyBC4gPl3fLiGZgU9yq5vSagVxhMzB28S086dbnMb068SoBql50FdD/ZdTHhzVBV0
Ch2Fserrx3fx9Mw/YxZVR3yKXV0+cWQYC9Rh0WGdOt3Tol1U7FTCUSr8DPopr9zCWqwcI8whVNDn
R+eCoV/YlACLiFUn2Sl1ABp67rZgCRsmlohAt0qIbfGOIB55IOLNoIfGurm+afOdXriQj6tY8otn
nexsq+5JmGX7Pt+LfylX8s/d+O8u/SG8/3A3nKTAN1tjl5QovBRSF0ADekb/cn0Va0ePoAYdLFSq
oGew8PWWVkgiicPD1vwZO5mvu5/69gbqeO44QZFnC9a4tmngqJx5YkCndsF6A2ZqSHS5Bg/76WsC
bFRVb2HDlmwgf/bto4l5xR/2bSSq7IwUJkpQvNxRab6IPj/1APeEJCvlsRkHSBm2RV2Dj34C3V4k
QLcwfjcHO0Az2OfcfCoSimk/pys3Pvi1a6lj7QYQehpivMX3XptpaUWc8zCbbgsUIgfpMXeLD2rN
ecHfz28MGAkuxuVAN2KNzag54YhSw80XfmvWGwPtCGlWLv8HG0t2ABVDm6yBinRoDI4ejtko/FwB
v1JC3dNrHCiWyaH8WabM3SvH7N8KWhW7ZjDZjaJAzSDb+qqnHZAvaYTpfpsFeqNrvoaRfIhCu2mg
pK1OBUycDLSWj2Dy726iXBFfCQVqldZg6kC0pjjoEl94hDpr5zlaRz2wl8U3AOGkQWXWCSRcVQ2G
fF0HULWsfMNKNI/byTemIJo5dCoP0MCjQVNpXgY+EzTDHBJYieUZkV/pXsG1p55CmmpUBZRuhhh0
Oa4vtQzwjjQi3hgVzGtrDP2g82w8mABxQyVTb7xSN6Fm3Q31XZ/q8s7oWX/UIOB9SKGvfZe0rvSL
Dj18kidvUNdpmFc4g3xr1NBq3pBkBYTf9BG0iWNNDtVUtjtlpvauFXH5KY1082giVXiVUWwegAuE
ME0HlipIgyWnvKDZvd6R9kQwKe1pMhlvGwbG5Dhmuq+rMvJHtCwOKD++xAlQ87xnfDcaLD9ZU5NC
yNCuD53Uyp0bV81DjOpOgJl7iqH0JgvHxOVgXrIzH1E09lPSNsgJHmIuFNh9qZnveztH5sIIxgAd
oEGGIervija2TolJSz/qdHEcDF7uBtEZN0Bta17bFS4gVYMBwgIr9scSuptDDcmfGPzPd+VYdzig
rr+DEqn0BqunB23Sui8OISUoxRkPa5byfY+6VNgwlnh20ideVpaVh5PUA0sjzt6y+YPJ22zXcFF7
de6gWBBr2vN1bzqnuYs3YR6AtOZiKSo+y4w0o27VJE5N0XKy/Zg7ELodD4TxO8V76WUC0zTXDa44
FBjENw5cAB7SJSZA19toaKeWhikGcDIyfbGIdj+49vtfmJkLWKjQUnyci1dCK8cUeQmnoWFVxCO6
8dYZZgtxHbs8Xre06rwQF4C5D88SmC/PvXcGIJdqOXVCDMn7LBaR3+sSbL1Iujvj9bqttbcPoCfk
vKiYgTNmUbRIHLtEpBfx0B1yx4MrvbUycU+MIfJzpzhAvTDQM3eDK2bVc2KCB7VGjMxehJZllmCQ
J2t5aHxzMNm0u76krb9unG9fbbpTQSBDH9ICvbQUCIpuo5K5csWxX2ikaTYQ2BewfDS4M3eyBx7q
MjtFZnzIqjTIXfsTcA2FRxK6cSHWVoRcFOUXoHOB1VoUJxzWp5PKOxzSJH8DfrgDyf9fLMmeifJA
u4FBmGUMNKJc1Smz5yFGkPzW0u5YAfys/quy211MtthgVj5ZzBygFw+yD+SCS6Lfgec8lYXuAnE2
BWRqARRM99k0btyELTOLMChNe4X+I9i6JhYm4Fwj/Q3isg33s3YZPq5lkdO20uydboQRXYZFfyNL
zxzuyj4wtjTF1z7VD4acBR4cJLXToBwYMrtDzx774olCO6WITcx1vv9bmYw/IeRHawsnNEETpk4g
sxeayn02SXpo6XjL/62+0z9mMFoOFUyXzVSl5x9rE2WIY7LBDccJksifQKBDyEaSsuZOMaYERhnU
flHRWawk7rvScqYZahFxX2ncK4uTU6S+oT9ddzzzSS9ePjTYAU9AAw9ExUvMEwfUJwcBuxsS467t
3xPEWSDqqSFnnyAW1HZCbQHGtizOS/8Q5xugI+14DItuU+3LosS0y+Ngf8PQlNcXx9gogx4ohuur
XL2GH1a5eDFoj1i2HmGzsqQPZXmEVy/UFV5Xyn2TVX4/bFGhrh4gimGYjpyhd3RxR0aaWloUxxzD
/PsJkxaRjclv/jVNfl5f2aodQAPmPgQui7twF6NqI4EGFSagGhoMk+1V5bfIbfa83YDLrPnz+fXA
bcQoINBQ58cGunpBTI27YVlrnuHskm6LEuCyfolyBnhCIBqC1wj9gdk1frgZzLYyiMwNNKwtMwSL
1EE69EvVDzgm+6lJxx04YDNvxoSi/x4f3NT8dX0zV3wvGh6IAx0KptyLuRwi+sjWE0lDfUSPX6qo
gCA6houdikwbbn7FA8MURmjBVM8QcC5upBCNBsZSQUNKXqfhGPXIJAQ9JsCJG5P/F8uCowJQAYLh
mAA639deq0RTjAYNm7T1GDf34PrZ99XfxLQgwQJ/M/oRSM0WVx6zkE1ZODEN3a4JG81QnmlG1l6B
sv5wfUFAv+AnL9wWLorJZnp6SLMsr4rpdgIz5L0d1g4vHkfCOiCQuO6BSdzH7IwNBkEMURD0CuIK
YhZgjCYUpB0eqcvfUlPFayIAefOMttaPudsAXGnLOvVr3XqsRNTfIqgc9qSC4ARNJUhKsr6cPMSG
rW9jcCbAr/o9Cr2/b/RafY5UMQRijPObvurKmyTOqNe4NQX4PXLv4graB5atGl+zXQgoJSSvHiLi
miC+jzs/j+ToA1MpULab7AM32jiE0p0Ad1Eb7QwwLyAWLNQukpMCWYptPwFUTaEYV1Ov1iwVlICF
ehScxJgt76b7KO1/5BK/wElYdOoB+PMbPIlPnaFhVMEaxAmQLeaX+ow5j2r3UFaaeQ+5WAyeVOpL
1GvDYSjwpkV26tw6eR0f4ogXvqym4TbKRIvgN+qN1zQ6TtY+BYyg0KtbG9WZBG6hy3eJSRSSU4ed
SjTEjkBsqEOq5eOtXk5aODJrfJR1735Bx8W4bSJb2xECuqbUEJpnDaYGpteB/c45FiRqczrFeSWC
DCj2E4YRRh+TMO4XUWNSahiz5jAPYu8dgBd9sA3pN/i3yTNFF/ldmXRBZrY5SAHMyEMyBzIgp6k8
wHWol7bzEInVGkEG3oKA8Ql87TNCXy9SqCJNlXrvBkYOOU+or5mJc5Jxad+ryrYg1pv1EFYW0NCt
THZX1cCDcislR6F6/UXEILlGUjJAmEw5+nOe1XzDFa+8Zug4guUOc8YYzl52HHvbKS3ZUMy+xNMu
z55J91sNELwUYInuf5TNVpP4EnproEX5weDiyTZjDKgRx7ZDVYe1/DqYP3L+kMRH23xEudNrtMlX
40anZ80Xf7S5cJCI2iKnI7App2OkAggm2lsayStPGsbB8dXNnR0AihcmkrRjAOFyhtinDRQSZF5u
OKq1RdhIFfB3UI+6QBCJyDCnAdc5VOYvHbzX0ET0Rrol3LNU0ZkDUhf8LOj5YTUAIs4/48PDORgd
HlWM8Icit8keE1HFsS5BNUO64sfQdRakCUzzNbNo6o/AuPkYj6uDrE7z/SRYGWAFzWMqW2cD1bK6
egosu4NrCi+9eBDsXhjAumJ/ISFaaMqv4KXb6C8eNwvdD6jW4YlzlhVN0mUkjRplh1H1riIM5ARu
9fv6c7N2Tz6aWATjZZm15uDChH3XOBmmf7bwX/NFu3jNAFJALgEeD9z68/PrUw4dS5rZaNwWX2nP
J5CXDCNIobUXu24QkadRcH1Jq0cDUCMEryAqfYFrKoWd5YOYb0zF3oGBAzusSdOdKYotLJi15q3m
+VwEVig/oMN+vrgItWQRT5MTRk5aBXE/9ftOVa9gYzB8LWG/mrGQATck2zmgnvKdKoXsWZ52noIa
MUYMrOiBdjbYs5wMEw1JkexrfSJ3CQJF9LyMYadG4e6lFNoNcVITo9w1ivQYGkQJ0x38IpH6TVFa
KaDrLr2NaEMPbjJEuwGP0ksyxRi/JqTbW9FRk609eRGqvEGXF/hvZFwoi4rhsU0HeYNi6oCi5GDt
8Kpo+1nhNLAwnYlnQOEtbobac2pzy/lubJ+9yKDpYJhjxnUnZL0dpD1/7VUVJBCt9QAYOtSj8vUc
OPm/uB5g5jKh+AHg6hJ1VJgFbfvIglE13o1l8QKI3RcMsG4Jxa99WfYHO4vsxY20asgxDhn2qApA
MtCzpi0Gh5UEyf1oYnH9DDdzkhxF0LApwYtz29i45dbnGOHY/7Rlf2DEH3wwa8cot2osJapeOgom
8PF5k+jnTwi9dBQfFrPsb1dAImeIPZ2whK6pneRfMug4Glbz0DXJL5HTz1htBWla6yjM5D5NNc8u
2mC0y40IZNV9gEcFWEWgfy4UF0iTY6iUNk4IIWqflIC+pU0AQdHd9T1dDTyA+0WihKoyRuSXL8gQ
56DP6p1QEzzgeXXCuLyndOtojebX2rZ+gRr1WEz9DeYVb67bXlsiogJEBzMsE0Mx526r1XJTAXU/
n6dPNB8DZ9ZG6WXdAvC+EC0BKmIZfhh1McnCLZ2Q5g9aL7GHT3nz7foq1j4wxB5QoEIQAkHORYij
8VZTCG5ZiEHMWO3baGOXllxQf0KPjwYWX7BN3LLGTCpqldVDSr5Kp/Oa4WizO008OHzXodLXu8e+
w+SQfd+V94NovW6LXnL1nnz8FYvDqiQhyTBhmZp8wDC8l8YOJl13ovhOwTWbx791flDx+/+0t9bC
M4vBANgKr0DIZBH2GX1pMmfDqawvDIBthG/Idy+QY5WMLQWCCxamgwirarx1SgAWrAKKtDV/s5Ps
O9Luz23Nf6aG8+v6+v5c8aW3mTtHbG5UQSNmvsAfXFrMNA6ilgLxcWdWmt9i/sFn4Ki7cTqrO9Kq
THzqRPlzlow8bGLkrB3kNHcUhMU+5kIxs1aSnxCgwAkIpYIk4vFRVwYouaehDzLISu9K1/g+jjVF
H9l1d51LU8zSaNqLojbgLID978EaPECnAtw0UFkB+Pr6Gs3VjxCNEUAZAeRhSw+TO+AzsGPGQkPA
UXbvtCH5neqpcWRGCUbvVAq/K2jsV1OB2L2tnX0pDWgTWKOL+0zkI4bIyEHGnXrsK0hTednEyFdN
JPYOEp2k8UcuXQ+NCn6MEB7BkVDtNAy8PuioNvgAVhIfeIbqhCTdunMxaIJ5e9v9xHlX7EpSmXeV
jUZqRsfqxa033MOfB2N5xGBOASyRgn7oAtITta0tuqxBMTZHPaJyf9Sj/jbZADK3xRNrBfqT/FFz
2hClj0ed1AClmQ+uPkVQI51QBjHfpCZuWjNVXmVVd7HzHqsEQHVz60tYdWQopyIOR5yPjs/5XcT4
NMiKEICEkFjcmXa3o+bx+lVYvwn/tTD/gg+3PWmtfLR1ZCtalwRSNAGEKTxQyF+3sroOF9yToKuZ
C40LT2XHMQHW22ChU1ZfDEx0TczYMLHuNP5rY5kSlb1u1Hlns7DoCJS+KGqmdPrtlG3jDUKFlp7u
hoFARzzfQRzx6/UFrsVbILr8vwUu9W2s1nJlio88HCxQlJhvjD4WqKzl0UZ9YMvOoqg5VcD56RkW
WYHuJPZY+1BUgeHsr69mLTP7MwACChscyxIYAIUiAgrX3Am7l2IC/gW97coz7TxIN4KB9XuBSZP/
GJqX++H2AR1OVQdkfDhZvolzcjYc3dbfXwQCcU0byLng7791mAQH/sW7vlFrf38mOECWj4zyguQA
8+SYbhKFE+o17zwJtrmWiL+IOjG2BFwMEFjowS7ycN0aYjOColiYN4Emn6K3Nv+LU0BWjK4NkF7a
xdApAV95TJXJUCkHcWmhpDdL9P7NVqG/gVFrePcLUjJAYjDTjxHbsFH5cTLbvbslpLh6GGBDBws0
hqLQsD6/TIaIE0MKF2lCVOzN5juPnI01rH0XczyJegUKOxcDeVqlJdDaiN0w0o6u8QNx9C4VJ6ue
jiLacGdrfvmDqT/e7sOXEYOkRqDLhW5rdK+z3Gs6rzU//8XtRZcOKO85ol22LipXAzlPIdyQaeMn
tFw/jS17/AsTDCMGaGyZqDYuzsRtKESFbOWEEJVBG8KD9PfGmaye+gcLxvmpg8yLZXWEZKmUfpN4
f4H+hboxenOgogcIcvlyxVPXg9QNdRwUWgb1u06Oxpam7eqtAqUs5jEwG3SBUeGl3utUcpgAC7Qv
MsjP532mBbosNL+uO+PADKH/xbuPNQEkNbe/L9gXld1GuZkhpxaj8pR9W6jbwXm/fvgXj5UJYWq0
gnXkyn86ZOdHkw0pyIxJKh4jjehQbO2edLQywJ3z3Ur+Nab/jy20+WYE5GVa6eQx6yB3LR5127pn
o/UlsWTAzPzX9SVdnNXCzCLxE4Mzgg+8EI82RWoZGehNSb+KyE4IcAu6G+/whRNYWFuETeCxIgM4
s8VjSTHE0gLPiSZwQjfC4etW0GA5P6YOVB8yK6R4JOrWAXVyHRZbZEBbJhZuAFiM/5hg9dHoD80v
Y4uzd974s5D+bKswXne+iLKWNVjEcDBQP74bYh05eRXU0n40dR6yqP/cGMbGvq1f7xkbjubvPKp9
bpLGWemk7iAeaxcHcxDFPkYHlB6u37gL/zYvDOwvs6qDCfaHRQpgmrQnTqWJR5e8iU9O8Xr9z68u
Ar6H6uADYQA6nC8CqW7nFnEpHlVpgJWJqxt0W49DNx6cOr/532wtzmj4f6RdV4/cOrP8RQKUw6sm
bbbG612v/SI4igqUqESFX3+LvoDPDIcYYv09nOOHBdTD1Gx2V1fVQ0j9pS+PgYO69Y0LQUZv166a
m1N5RE9GJE1YS0K2VBQjCtKoiFsyb4fOfeBreAtHfs9B06m5gZRTCNYMxGe2d5ltouHAFhNMmUcC
uofySNmy6QJjW82a2F+5E0SPD+Aiik528C0Mvt3S6hjOt1Z+8+6GQLHREMKCOxxPTWQGzncCmuTX
tiKh2M7fTOOjw37w4vUfNgCqghB2AX/bRV4nZaxHyQcjGEAJ790WVczpzVpvrltRzhN6k4F8wlsT
CdTzgTSZU/FMrMdAs1+4Q3eN4f24bkK55OgYR7AcCr4iaScbaR7lUHuujiVY971NtsbIfZN347cc
qOCYKE2ChAkN6nImqqrt1DTGtDhaY3uL0drIxAxd3EKptZ/Dx6A2XpcCSYnrYxOXiuRJz6yKsZ9E
nk1TVX6QZeUR6I2nBhh9OI+N643Pfb3+tmfjm8HGfUOm9z5zxGDh4nB7A+IMUcxzszXzAAENy/IY
hvcdK+M+u/ehGXN9bIp7CLo/HiL4AHR9yP2cG8lmBB40tMtj6xzW9Qlo2Tx/v78G+wN65LA9UNqU
U2tsGKuadT4uomrTAyDw/s199nnplELGkJV2is+vaBfJ7trg/U4GSF/MP0rXQMSYwruerP7AyVLV
Li2Og7OBHH2tAS8rzubZ56X4aWS90c8+Pp/RXVW8zIFO4EZxMl1QiAmJGweFcTl1kYV2akeFmx/R
lRmHUMTqbXKz5OjEaFfNZlKaQryOLln4tIuW1Rw9Q62NEswxcEnc1tm2t3+bcxbPwC9f37aK4EbQ
zYh2d2Ad0GhwvihpWUCQhIz5cfSao1P5N2Dd3JSgt4xdZuzsIgdbU/963abqqOBkY2im8NdydLOC
3gak7Sw/2kUFUQn7fuq7l2nRXZ6qDYF3P1w1DF1KxVh2w0I3L/Lj2h6z9cl5/3EBgQSY8yyxFy6a
w/ma26we7flod/vwSz7srk/SJXgTvYGn35ccCg2nNgBMcj4a3m3peXvmPs1gL+3C2KJ3PPqUdW8r
+pkhwHLdsCLIQcYGr2oowEHGSQaZ0DpiU1E605HyChzDPyrnnhq3U33DdLUuxd4LbPTXY4VAenDR
bRtQ7tRmlk3HtTka4/1SAG61frU78Jp/NiFuf31cil0Ha0jMw0MjmpLrjw5kiRduOPxII/JoFH7S
195LPnDNuil2HfY0kmp4m4pOCmnZ5tZbPYMPHE6axwt5jUZNEKoz4Jyf2Cga7KXlqI50oABq9u6q
WX/FPJ0NQNg/cdM9VI08V3w/pN8zYzub4OP6eX0pFAt/ZkL8hBMTRQpey2CdxBA+mVO+BR4IrubJ
N6sdKJ1ZbWqGpNjSZ/akuAN0vmTy/JnjoROAvblGSWmJ8Qv25ZB0ocaYmB8pyAmFtGCAmAOtDHLH
dR6NU9VYjB+L7tk7WPzT++fu9PPSq2ocTTelAT6/oJ2gBJHRNhqfeogAkkNL367bUm0FUGz8UVzD
P7KjziKP9mHb8KMzPVkguGjX10wLplbcdSEg24ISDrI4F3JoIGJFR3Znj8fU34JjZYM7OB7DNF7C
6f3xE7g0TPAG42q9FN8xwrKwTZaNRwL6z9z9sWruNdXKn3xfXnlWQ1FszqrxOCS9tS0bzcZSrcbp
56WVnxxGS5DKjkfHu82L+3W+698pBI5IA3g/cCr7NpoSQAwihWh9P4MwHd04x9y6w91SOcCCPFEd
sucP2kk6IjAToQ5kgR3mIkO4lBW1LIoCaOjyuEA/Qtq+1el3ELJO1Qu6Ul/JDffjICG/jHBDQPlu
bbzs5vrevtx2eMdFfzS3bPD9/OmeP/FBrI+IFa1kOLr4DRWI+8luHb41zbujUvT2g9kCCXeITcMx
nLs6/AZwRqN/BMcVxHANcmw6hofLXXduQdoWs80aCGXBAoi30Y7ASs22U34fRDQICVzvMk1t1EHb
mJCwO+avjfFrbr5dX4fLXY2fj7n5sxcugwC7rTrOzGJAMHjj5ht0a1L+3nOPRycI59HYKBBPF+2t
vBiW1BtbIwFQkedoQ9ERDVxMkTAAcSak8QFvuqCZZmlmmpVbpkn10GQb3C/vnCLp89L1hQZzunAP
n4dkijX2cWH8zDxNAk03BPnkj7lXDmmRJunoxF5XAhuiib9UFgCZxqFH0vGSPD1y+sxwsjFKmuUb
6P0pqf5hmk4NiKjj5ET7TRRQOxqA9Ogac9/1KMmCG9B9YNDQ1czWxabFisBLBmg2R+0Ji39uqnaM
uWjtJkpc69EyGzAkVJtp0aQtVBMmetCwocABhXLKuZElq4gL7QAjyYMRymoWb+6r2qg1h0M1FKRn
gZjzMBJLbpzntCzHCc3fx3Ccj26U3QeTcwBD+fb9exjMPnj3hzB2oVSVA9VGpxz6JkgGJhGfngoT
yh5aHb8Lr46FgQHPA15C8IyK0Z7sAWazwKCOkSbO3CGWnCAQkT8BIL6BXKTmAlEtD0BcaJeC3C26
zqTtVoFdJOVllB1r8Hw/V2bmvnhp9G6YDgZ0akV6nzsrqHInTshx6/Y/nP7H9VVRjuGP9zXx+Ac0
+Xy63Kld/NbqsmOxACAR8cDfrlmd7q5bUS0KFLdxC0a+6EOUXyxWvpRD4GXHyP7dL98W9pWZX+f6
+7utIGmKjg0cSQtYIMlKtXhjMYQVOYZBg2rDZhhsdIk126HQZWfEyp6FLyKbeGJJzOrJJhvztZxN
syDHnqQPQUePHNoAsceH77WX7ws7eKbM/vkPowNZDhgRbXQDyu2NU1749pJity0gZMmR3i69g7k8
5oGuveCSikuM7sSStK8ZWO16uwuy4wBuwK0TgYu8AGHJrncN7zk37CnuF1ZscqteN4UJJHTDVmgh
Va0D9cccgtP/MHAPNX7AURW0BxD7qCkx++zYRN6mrT8aax077hcn+n3djsIPoskSnN0A96JWLgN7
odpjWzNK10fLT7ONgyaHgx2h7a1m+bC/bkqcqov9c2JKmuGhCv2IsyU7rgtPjGWpIbtbFeidTOOq
gzAW4I3rCjwn19EVKTcu2MbArAn3iMfp+calBVvsCZ1nEBVBe8Cas9/Imot0JhrfvFfoE34N007H
dK+cWKBAUKwHX+OFfCxUNGo6uSw75k57oCBpNGm7TQFVvT6pCidj4S3hov8MOJ0LQn3WONRtfZId
q3lBCWjpracSykm7sV2WTUnzUHNvqhZRFDZRU0DPDyBU53PZWA5P/RVODUiI/o7i2bn3s6V54uOj
AUGhdldbDDXCduY31weqmk9cORbeTQA1ITI4N1zztbZJZWVHB5SNZMnLuPXXHaTdNROqtoNX/x8z
wLKe2wHH0ISwGR7H9vYo13Tj90E3FNWaITD/a0L8/cSRIi5Dpa3MyLEFGBliv33wGHkPZfTp+owp
bjnM139mpNh2QNbBmJmBpSIGkIBV+Y2X0+a6DeVsARzyZ0UAfJIiwio0J4eHIbxmOOzW4LFbvR0d
icaKciQnVuzzCWtBezguFtbEabolKdeuuq1DV+dydWORtnafWivjS4qxZKB0WABF4w0eyQOqA9cn
TT0cNDMK0keIJkhb2eU8Q7pUrP8cHScT2TLSaxjaVGMB5QfaOG20Xl2Ety1KqSDzmtIkRGwYW31N
d2RaPgQzlL3fPxhQzaGGLsZyQcLsBywkeVDjEZiRZ+r6yZLZGp+jHAxI+yGcgDrgRRBNRvgbY2jS
hHZLtO3d5efkLNl9BPCDplanOpl4DgilarzXLtpcyrR1a7TKp0kv2Dwcu/MOjQXCNPjvjV+FOlSw
amCIJJwQpRQbF72047q5gpZ9B+fdzfuBtrHvQ5Lp3RVakZA9MSJ244m3WV1jcJZW3BCgPfSfyu6x
5Pvre0A1DkGkhZqGqAnJbX7ODMqJxcrhM9Od/y0t996v/82AFDoseFvZLkrox7Gs7Q1Noc7hzv4c
e2OtAzjrxiIdzmAxSi9tMBYTzjIAF7D3y9SRsStt4FyCahsUsxf4RDrVnt20CEgIbuvq3u6P/T8k
NkS889eEdMcw7nh0Zb6RpOBGL0ZkmHR4WtVZObUgXS9+1ll2NmMQa7mfJwsipmxXp/XGmTXuUhVy
nBqSFn8FTbNtt1h8CinB8o7xp6i6A9WGG8bgFsp1qB2Vd0brNEJAwacHGaTz81I7IcrNBsZF46YF
QH/W5QRUBgDPx9tZ+DQIJZwbsFOjQ9dBDwPNT4v90NV/VZsLXj9CBQMZp4uIcBo9Dvy0h1wAM7bp
aj9Vw0uT64hcxaTLwbwH0g/4fVPBsTNixYc8rxFT14zyOK1M/5AFDtqUFjB2zxNZDlXOpw5MEiHV
8AEoJ1BAESDWBH4YGRDilWY1WH5lJG6JZ4PVxF6h2XLKOcTLHbT4IIe5CDbLAjfd1JVGwgKfHufG
TO+qonFuaJ9WGt+pOkaCawyRciQIfCR/4w85qzlbjcQD/+xkvrk+OtzKLzi/mhelctZC5GyArIiA
6Je2XT80K3rise0csgugcK3DC+u+L52bnq+ko9lgJFH2ANajoH25fgfovi/5G4d5iAECcWwmyBAW
MQ2/XDdgKff0yQxJjqZL+2johYU83Fg0tvK4eDV+OEfjh/XnP25ArzDufjsMPeZx6tzoRLyV2w6s
vehNwysVyZxzz2Dk0OnKUw6nPe6gYzFH6MnXbDeFCaQ7IR4A9wC03UVLx2rNIBkjYbKMNtgHlw3k
yUDd9/P6VIq1kLzDmRUpYJ9qVNQW1wgSMPS90ojumzlLchAnbTI6/XIh8PQP9hB3AGUJDgrs7/OJ
a80gHTpI1yUp9JajsbnxeBnXyFVt0Gd4aw+orV43qNiMeACDlxLdNyC9k0kcvcBwakK6MAmK6dsS
0a25tJ+vm1CtFCAiQO4hsBbEMtKY4MeHcG2CJEgfbfLsLB94qylCqZYJN5EIqgWnhhx/9um0LkVd
RIlvNEVcV9aTQXrQpLn0sweVLCScitvrg7pk50ZfzKlJMbEn0WhvO20KPUqwjI/TwQDxUuY1O0LD
pwmwS4tke6MID6QYXkfefzDXGaKk1Ud/IQ+FXd16pLtdmO51ednnKH4T6AcgnAX9nQsSk34mqxNl
eF9AJO+ZGflxouWu4PRuSMFfzNkvK8OPa2sI0xIdVZzC54C0TTDFhRBBwUPqfD6gLVSmwFREiTNW
w8H102Ez2BU7kC5ju5G2zQMjxfeiirhmB18CrcSo8WV0qME6Wu3OLRdVCamg1IgSqx7dhxVJzJu5
p+Zj3hreAwiqikMDbqqHsZvZRzp35m4Atu3WosMvzZZQ7kLIAGAfAjqEO/D8h8x+kA95hzqfnzve
pit7N85WNj2UxWLdgNCMf6VtVcbgsxk/dD3pHmo08G7rtnM/pb3dbLOmqDcpm9sD3kHZHJPOaB/r
Nivfrv9Q5VKd/E7pQI4Wc5wpT6MEeA6yIYwtMXo5/ZdhmdING3xymHrT20ak0a2VyhVARvjvDEmH
xmonZAzGPE2GxdmGBPJnyxZytdeHpwhE7FMj4kecnMyZTKlfzTAi2pXtHQn3Dd+swXthXGLXYWMJ
aAAepnLuowy80ZjA2pl0jruPeLefc11KVD1bf03IeJQJUJcasW+YTGv5SgHpRkPpcZq0IbDKjg9o
HWo86Fbx5Di+nkLD9wcSJTz7mPVIes7uPht/XV8V1UUD/++AO0SgVOTcdQFKrmq14C/rAgWAMkJQ
8PG6BdW6n1qQNpe/9qadlrDQrDcsvGn97/SHoyMKVp0dH/Qhgl8ULBQyD20Q1bXXVVGYmBBe7BpA
NqKv1vhztSlo5ptNkO+uD0q5NkgVoW0JwntgNDvfzGArT9NiMqOkQpvgzq84Q7DTQR4MLQaaBNif
JZCDHSDg/9qS/BdFdop11hQlsxv+8kj00Pb+oxstjw1lwNd4R2i7ffNTG7S05g1adrcLt5MZau3X
h6xcRx/JhBA8v2gGEX8/Ob+c9AZkHxbslNGpOwghON6PskOTNnqR6I/VKpjmLtcZFH79xGBRdGBZ
8lZsnJfVqeLG/QbS3/bm+qj+hDkXswuNN8Fwir0j99LVoNEqi7yMEuiUT7fo23hdmW2BDWOuHnlZ
NTuzL5dt1/rei59Wzm1FV7QprhXbcPQmJDmBxsOah9BfX+l4cFnb7Xtn5BuvjqZNBMznfipJum14
a0OOHeBS1B+IZhCqG07A/Hxk40GGJUeLxWCA8GMN0qR0ioPj33jejWe2uw7dGBX/Bzd+akucxJNV
saa8RU9ABNRMEzCoxlbpzbhk5GdImmHDeKsTN1U5qABJZsgloQwFiMu5PaPhVoEu8TSZp731lel6
9ZWfF5yKaAgA4bwcH3kGq2pIRiORXd77iVUm17eXquxrA6SGPi1EL6jUS44i7GeLM+qmiZFny7MP
wtSHJQgL9NEFIFDoyDe+pv6jsXhBEgZ1+H0xTDMDobXFjwEtAk1QphwtFPggTY/UPd4y55M5ZGkN
8TOk7R2yNb1NaWg2h8oNI9hHT5or2Nhk1MsKIrrBawkSj0bztU2n15rVu6GZ4x4N0XFH2e881QHr
lTZRW/bRySfiC2mDBNyuBzZgQ07GA0hoR/cza+nG4HgXfmtNosngqxx/IBo7EM2DLFB+3zJUObIg
xVFz1mS1fxRIFKA7STONymU6MSJ5fLPxjbz3wjQxQR/bEBrrcvYqAyGgSX6ErJAAW53vg7qYBmfM
EYstO8u5DRvNJOk+L/5+4iNGa2SIiXCoyOz8Br/vB1TUttcPlmodTkcg/n5iop1ARkkzmFisD5F3
l00Hd9ScXd0opAvvDx0k6IdRrHky+XNHNJ/XjUC63rLRyYsgyODYTPMu69Ova20+BZA8+t8mSvLX
JK17b8lgJq8PqbNNxw14x/7BBDwKKjQWkH9yeSbqITaY8SBKlnAbGjc8RA1NEwso1+LEhDSKGl2U
Q9/DBMEryAFKRjMEVayB0hIuGMiDgx9bctO09It55hxOxDykGbL/+2792lYa1LLSCmhn0C8J3A0i
qfNN6xQ0qgOzxWUwbsgH6sb9Mx104aL4qXJAA/TkXyOSPxzhCzlwgWnS1fUTcVncls4jn+dnxM5D
3IaI8UchdbLO22zsNxXTSTWoopGTHyBfMrNIpA4dfgCtkfTJ2vu59h6m2nmushnKXN4/1NVBWgG9
GEEQi3FLrqAo+7kUssfJkMfogjfWjWNotody+zlQsIMhZP8i8fcTb1NGaNhoMjzNOxLsKw8dSNBv
u36IVNcYugWRIML1AhiRtANXOweYAi+0pAPDLjIShfOCuq69N4PBusvGcrhBthDCZS0abq9bFhvi
YsOARwCECFBcR171fHAO1JMpCeHnal68oep2dAtny2b0i5XNLoKQ+MYIVsgZFBrPpDwNUN2BXrnQ
g5Vlc/vBWZ1gXFHZB6PJTWVAnrJHXH2YId+4QbK8218fp9IeWu/A/Q9APGrJ5+O0BsRiRY40XO58
yvLfJHqqsk8de7luRbX7oSyLKggiBHSCS8cvQLhaVZMdJkC97SyEPhNIF5uXokXC39JAmTW25EwE
R/q9MAoHaenxe5W9THbMkCkiUPBov1wfleoAnIxK3p12Zk4+n2CJ21sr3HQap6X7vH2+NOXU+caA
Z31ShN+m9u3dPaVICkV/2ghwQyFClPyuAYYeGy3YyNiUcVbGfNr9y+yINoX//7605nwwnNU28H2r
fkuh2pIXuuKXKlj4bwRIB51PUGaF2TSxMEz85snxD166M9Pb64NQJmxPbUh+oJsDB+9IkUMxs9um
tLY2NP/wbHrpG+NjGE33lks/WiX3t81gv5m1jjxBzJLsh07tS5ug6x2UXXFzJhzaDVX4QtdD1AUx
50+sJTGZjtPy8/qQL2klxcZARl4InAD+Y0pxcApvkA91FSaG2eb8wKBYgXTvmn8cu9T9GeHZ+cEq
OJLDLE/J4xAs66Hv0gL1knKMM0be+DKVN2gBaD/4yGPvOCugukzSeUsq8rnJqHcwGr9Dpmaa3x9L
oMbqgZQXtMa4MaQ9DQJb119SF8/GCQkv+rRr8L9Ah79THEwUjkVPhmhZvsirmUvhWJxYQTJBPPMt
rL5eXwDFtkZWHrXICEPB6ZFi4LXzF1CxoFrIMvbs5fm3xTN76DTQm+t2FMM4W2fx95P7u+sb9OCt
RZh4493E4jHVXC1KR4xmddFuCcC/jHLmbdS1WZCJ77d71CYPUwrlsObg0mYLWitNqKAczYk1aenx
hAbEg5dhUtK7orwFj9U/zBb4MIT+niA5E6t2MlukcVqLV3WYtJFzm3b9C3fCH9dNqO5iPDz/mhB/
PzHR20vXtUEeJm7KYrP6gcTWxk3vh/nTdTuKDWZHyLug0c4XqlCSZ87GoiEeeDETFIuLTeV7xgFy
EjP4fI1K4z+VewCNBJEQSMC/0qwVDq4BFI7CxGb9IxvpHsmQO16Rj+tS3fL53SxTwnWFpsh5+2j3
lJ/wmWE4FYGWJjK9t11xo31GCNd34Y2RHhDUjyD+kalsPKMzvXzoEI+OS/lrQbl20wQ0quLZnIyD
NUT23YoyyAqAMTZgi/7Wm7oEziRuC2uJSc8MsKpWpibiUa4n0MBoLPXw0zzpIFdG0/vcR0V5tV1o
h817iP12xsfrm0Z5viIhRIJuAkFjf745jSAr+qKvoiQAS/jTwHQ6KIrv4wYXIBmkrdyLmix1B96a
HYIp82sBzI+OaUB1kYPYKkRxH0UDITp5/vtZU9u9tUa4Gqz5g1eQnw6Y9fyq2Ia58YlUADYHtN/Z
Af/Y1s5Ds+qoFFQFb0C3PAEzQbMzOtDPf4DNoVnFGh/wDD+MA+fRgSJGPzyXVMCe+R66lxtSBxtT
x12p8CpndqUIYoWyKjOqEHaD5XvULG/MCm/A77uCibPQdacqjaFuYKFpSfDJSCEZeh/mZgmAQRnc
wb8lxQKuTLKmWzeYXqO58DXuxRZeXTqQQPOBjBVivIDDy61KWWuPwRhQuDL0V3/yPJJ9qOzR+hhQ
x/qdrxEYC0C2+HloHWu7NrbdxSaim0cUxTHtvLe6Wzbm4WOYQ4a6gObWbUvMccOMfopZ545QBzHn
eOjKYEP6bnog3modZ7fLwPg19JsgSiMoSePpi9x0hSs6t3bXT53iaEOT10TqWOjqXbAiRM6aQe0Z
t1rOtyP0r8xmVwbvvw5gAz3jgK4DnCSfjAaxYNqGuA7CMdhk0byn7QevDzX3p+ImEOrC6IwQwIsL
4tzOTMepbRFtOGsXT8S9STP3CS2ce1LmRmwFhia6UR540aEHvD/SHxed2GuYu72djaL6aXzlufPs
5+x+LulxWe0+rijBfZTGZmfs8sL9WEXv5ohC5HxqXwpIyjr9o3KHu2gY73iZ3Q+ejuVKddrQfohQ
F1ii4ILjf8qGtYMUHLqQ+9q+MyK7e56bMTy0fhneOmR2NXOq8tGIf1ATF52iF5Dz3ObctQiSSpb5
5AEGWmS6krXOgjRpFeOu0eKOT5x5b/s73U2p/LyQCQeADCSB8k1JZqgK1aQBegDwWWMZ49/Xj6uq
LI2VgCYZCAyQGpPTbothdM0UzkBa1Qc/uxt/BzVeiDvohHfLbvqeLjvWbKpga3y5bliEbLIftIVU
FzpbcMLkwMSG3OzQtHgmVuYTTV9t75PLG3BAgC28eZvW76Nu64mFuDAI9UbBrCFqhNJ1CoXmxpwp
Yo66oHuUHB5sg941FHIPDmSN4qFMvZ0BXNX1YarWD0i2v1bF308i5KirCe1BcZHM1PpEl/FtZCge
X7ehnErwlENPHjWgi6x3DTXAnKJTJXEhK1imU5zTIjbWL3Q4ju7HsS+2y/zjukmVl4dICKhp0OB9
2Zs0BTkPWuLBA9f3bnnwu9uq+oeL5MSEnBVrh35Co7AZJllRfI9G67kzozUmaaAp4KjcPKIb1I5x
wCBpK/5+skIezV1WAt2dTDn74XjstubQWgwc/5dVAE6XMtc8XJ885U6E6ALCKrimC/01hiQGtj9H
vi9IZ/SVD8s2SsN855CCbsxhMHcZAq/t4qatZk5VY0V1FalToW3hyX14adWmiz275Jiut529mcl2
8A5deRtUmgBfte3Rao7UKcZ32SG18sGELmBHjna4mZx713s/PgwBhiBHQ/MF1FSkw1yHXt9VS06O
bnNvVNvI1xwpxT0FYjwIMIBySaSUpNAX9AtOxpELSDifDxk349nydjWU2XTcskpDcOzIODgBstni
oJ3sPvHYtFo++UnKIFRuFbfmvN4CaFnpKq2KFUGTAsIltKsBvyrPWO61rtmYg5eMhR+zIY4WXeO/
wiegbBjgwWIDtgfev/OhdIDoTmthe4nrTUnrlJ8mo/s0VO/mDAIXAzwqSjhCfvIirTG75TisILlI
iuleoLbp+z22CExAj2ELcLqMM81biwKXnnsJd6Cye2iG53ef/rPvS1u3yEpmeyu+b0675ivty13f
Fbsw7EBjPsZh//6TGIC+GpgYoaR9oZQx2H65gi3bTVxURPG21/iyS0UuLAdqaeizAWbvMhY3oFPE
WDa5ibVS82lO1+hLWFd9PLgtv8sauJhg8ruHsMaTwKG1iaKvFR0aZGcPFVqzYyfzjF0b+fNDNGmp
7VRbEpkcNOegDUgQhZxvSYD6WnMNBjeBTsEzwrQbL2uabWCknmbTKBwrys2ihxYuCX3O0jGmlVmw
1K/dxCl5DCOxh8bQDk8gK4eIQLG9voVUTgNcujjKKLgBxid5p7WKFkYX6ia2kUB7Z+uAbjV0X1b7
H7aqh3oI4FooKF6ohodh3bsZab3Ejp5JQGPbfFzNl9J9aIz7URcQqtYKySDsVRDIXvaIM1I2fhtV
XuJlE4cGHngQvHz0t34b/EMzMvJh/5mSEgxhCvoi8O7DhczPLvsY+bqITLkdQKP3pwp8GVMg2cfD
qcOhmyCQuHPDJYektLncFgHEkDiHXp3oCtEcRaVRiGvhwQrZj4vOLZ9WYzgjlZQg5bhNq2xXIox3
wwfI1pDix/UdqAhhkK9E4A7GClwqrtihJ9eWh+RoXfahl9R2/dslbFMH9S3vrFc3HL4tU/0pbcHE
ct2maoPgXQzCRQeQLZB0nNuEavIyRRS7ERzYm5Ymln3jBLXmaKmuSaEhjO2OZxGwJOdG6pRCbrz1
XPCfPjHQoflMA6pSjsIF0yqQHQjAZGzdiDYhZ84CN2H21mz2rR3nOvUKxXsA9bz/TEher7DyLoCo
mpuMBlrQqBEbebDl/W8ePPEaSMXsEM1v19fmj96o9LpCvgehmOjzROpH/KaTDQH1836kEa4BIHOG
D+vMyV1OSv/gWq279RgK6L6Ppou1WM3Nyv3+vgvH/qlrFntDyuIXC9iclGBy9sm+AfAbD/U0OLCp
B38HtaGCDPYIMLBf/9GqA4OjiPxmhLvhotzjetzpgkn85nln4AXo3EBxlqBUqcM2KjcVMkN/6krW
Rcji8qIGehj+OmshFklRSXJ9XwcGVI5GCFag3IPHnhzg2WZjG0E7uslqfl5seJ0ginn73e6Aorf+
gTQwQCsSAlZorwmNmfPltivkMM1pdRNz/RAGt1Cfv740qhkDUACvFPSbgahMOut9RWhm2AiSDJa/
dOX0VJm6bhnVJXpqQgpXCQGbp9GnblJ29hpH3ICKCJwlQthdxun2+nhUuXR0NIBdH6TlDnpapAlz
HKOCLBbgwVmf+ZtmqbaOMdyTot5No/PVqJzHnLY7u85fx7V+P0IHHCIm7gQweQLXJ42UrdSwps6E
7Wbotl039zvANOBHXWvae9XSai4HlYtDuhSqKWh3gbOWFo957jBUbA1QjrfiMXMO02Kjk2M+XJ9T
1R7BoYr+ZO7BJS3+fuJy8qZ2rN7vg8Rvk9R4rI7/8Hm0wIpEPaS65EaJuXUCUoGBMHGXQ7utdfTe
qo4FQMT++740S9baB6Vb4PsV9SovdruCJu26+B/CwoJ8OKAKzqE1zLHZeKb71qdmgWcuTeMpIMam
NWl1qGxK9kEJtECJdt2ta078ze+64oiaCSo1XT3fNksT3WQtcocOpH+/NBXR4U3Ez5QdP0pglkg+
YZfJyPsM2j8ZjIbJGNFNuTpxVx0Z2CvnMLtz0YB3fVFUhxYkMuIxA/DXJfTSLkxQVy5AGjQ3bvS6
3OfV0XZurhtR7F8UhPAcR3IL95mcEQIZo2UxG+UFWj1X9RTbHMujg83pjEiH0szKkVcFHkU2oQd3
PSwcZYxIMxLFEQG6GpsXUSEKlDKKjfp1aPcMJcTI5C+QLdh6FdHJlmhsyHm6NEOveLeiWjfX6XM2
LA9hub5cXxDFqmMYAAAIrDuIkKS58nMvG90Oc1WRF7t+HSBBXL/mmseOchxgkBYCFojMZHJMw+/G
AkQfGAePbegkaaiWVJ/HOxSvZQBlgM+ULoAMdbk15J2fLHNcL9vG18SViqAPVET/fV9607RWMzFk
LvyEs2ZfB/Se99PHuaZb7qAxJVy/ob/hC1pSNWbF1MvHH1sLb188psFWIsV9dtbbUU7aMOmnHa23
5i19M9p46jdpqgn/FZsAkcZfS/I+A0IyJFbVh0nUGkeS+s+px24y0BIUtg5QpjMlrVXgpAYpKUPb
Pm3A3eht15DF+YrE+vL9+s5W7IqzQUmrZtXQ9WkKeM/F2+YMQsaaOEo5ErymEQ/iXX1RjV1q3qKT
Hq5sLLy7FtSfZrAbB+9xzox/2QgnlsQvObmNZ3Rlm7Nwmv3wra6tmEc/QnfegsEsdvqfha46oJy4
E3PS7RmmpMlrF5C/yrfjKhAPBo3vVDhoSGf+N3WS0/HMlC7RAqfTlDeLv7enz5UuBtANQjo8WbEU
HZ44uGgmqF9/d11NhKQZggzNxo3AA0IwSSx6mb2vZu7GQaWDsal6404nSoaJ0LYLu34Bq4bTz3i8
sRfXXd+KsHvgjfUMMe9nN2x/sdQ4OF6+c8Fi2Ng6WRH1QEVNA5yIlwxp1ZRB4s6eAwAQo6eiDQ5Z
lH1hk6k5TTozYj1P9nhWEsdF+yywItAtKSP7h2tFKPramqOkNOMi7yaAB84F77AVzcwOjTFI8uxz
k39l2e8q12SFlX4BOBIBNbAiFFDOR1KQoPYJB9KRGI8eePd9Dw1wxSe7+nTdv6kwDcg6/2dIOkUl
G4cJWklBki7dtu3nTRimm55/aI08tpfPGT0OYxD3TX27vFufA3ct4gUT2SnUvFBuOx+jT6xyZDnA
iXX6uNLb3N0UOvZW5QE+MSFtCKjD+nkzwETfxR4/kPb9QQOGgHSywDxiY0sXkVOBmDvLEJPkafCF
Ffyz7ejop9UrhJhEWBHSKdI0eT1hllPZfpKZX7IMWnoGa4dNX4M0zc970HlAbzVYPtDGuOXrsJ/B
lnB9jyj3IgJujE+EEbIIRGXneF54RZCMbdx6W/+tAuCg0UQPivAIj5P/jEgzmTKzDgwXRiaInKBr
lrPvg+HWn5shmD4akTl+q9ds2hVLPwD3n66aJ7iyTAL/JIgGoIBwAUSpAMiyC8qCxJr9O9KUB3SY
bAe08f0fadfWIyfORH8REpj7K9DXmUm6JzO5vaBkNosxGGzu5td/h0jfbjeNGmVW2odoR6Ladtku
V506xyDVC9qad4qqN5Gwv8yhPoDq5Mzy7ujxDuzZ3ZG3awrBS682NK+hSw64mKnf9npv9H0ytl0Z
O6dRa5OA0aZ7TMqUn3RWq+ea+tYuIWItqbNoFFicSe0DJ+Mcy6KBjVcf9AyAxvyYmg/QiUWh3bL2
Y75ydS8tNs60iTMR4LCb/mWQYhc5foRzIgivoNsr0OxltQEruuexG/WNIuU2Mdo9Hd7RNIeEBFrL
0MCP9ux5gT3xvVSvxgQ3RPG9sd4AIXYAJXf8vVoLvJeOnktLs8iRjbF0pNIcoMd3ZgwGluj+rlyi
YMJQAGzFBYG2/Xlkr8f5OOat4ZzcXHARcNCORYaqwEeQ1uLHSOVn3PlZQKReb3qq50cB0YrH3q7F
ue277tAwqvYyNUWoNOVsZO6c7//CpWvy4gfOHwQOZZpDWqyyMtmxKZEnKepAOO84gi+tzA4OmhmZ
BqoSFOg5asGRuZa2XRwFLnmc8Gh7hOjO9U7Ma0uPqYnLHrpf32srPsZO+TWGnNT9yVraezjhgWv3
IfNyoyOVAynpaA4iJB+k/7wWICZSHyonfjOK/qtZibU+yEX3vLA3c0+38e1GG9Bxkox6FPPyQyzf
AaNxMRgkh6FpcUuQiVd2Q1CPcIBBClkc1XLbO5usDEj1YK69oxZX6cLW7HXTgXBP2QXOS5F5gVP+
cAwZkrVwfekihAYEthoy6kivz1zNyjz0wqdIaGriUMY0GIpqL5kWmN1ak8PicIAqxNwhm3bDOs/H
plfc7oGwNoc3oVBBHt1PiEZ3951uxcz8ZoeqERtkBTOGpU7SSvfI9W9MZy3IXPQ1EIL9hhKC6HP6
+0VYnhbZUKXgFz8Z8fAryctHklsrbVqL2+fCxDTSCxOyKdAmKicTSA7ZoZdtNO2xGkKxVnJf8AEs
PiruAFPg/vJncHSowA49SmPOyWHQmcXa11uUjKX1en9lFsYDMxOq38H1eINCTw1wWNcCMo+81w/I
HlgBON6eDNVuTdrszVGsgOyWbpPJqaGdCQ4kyJzMJ5Bmeqt55XSMkmeLfBH0LXl08jGSrkOfYz2h
xyan6LbyWxARc+PEebaNHQbWPyvXf7SZzg/oclpLXi54KGq88BkkkzHh845wUrVSQDAbkYLzoMXf
Bg3iFqgAvmOy0d0zwXcnso7ZEU+ZCdWTBpznBnrjpnaa3ajnr2PhfsYqHG3UHe/bWwh/ILH8f3s3
XEhCeuXIBA7GJEMIGXntpHsWMjdUYKxJu7AaD/cNLmxAvK/A7I6WHiCv5sgvjiR62rgDYhE3Muug
eP5vn5/N39BkbqHr+Lzdfh2Ouvuez6NwAVkTgE9Q/L/e215RdpWu4fPcffDLD+/p80Pe8t/vT3vx
4uzoES6pOsb38wMxtjLd3p+dpdVG9z0AH1PxFxRt159X0tYYglr7VOe8CWrHi9Kx/oYmx03Rd5sC
qnSGl9lg0lmLjJaOqkvDs2PX7yFaNhAFDAgEb/qsDTsb+pTkrffi6P4Ql/wLwBUgSQHLIzfXVVb0
lgNwi42b/jPTz/7KNbXy+fk11Ute9ETi80zPANpyAv3P0ap4a02JXhx8ONpnS+TUpOlU25sny628
sAaydGdD9GnFytJ64HyduqAnkrl5vqOhCV4eQjNPhO/ycdvLPan3KATeX4tFK4DtA5o9SUfPx2J4
bW/kXUlOAomBwXQPHieQ3tbqCMWsteN5yg7NqgtIXKMtBTehOd3v177NAIge0MxOTrUyEzQG9JCS
cb/ItvwGpXozyB0/CSo8nO8PcWlHoTIL5mMQBU8qtddWeWYlQJkOJpDn4kECpukJdAyY7AcUkvuw
Tcuvpo9MfZv7axQ8S54IsN3UjOYCAjK/JdF4loGSJDFPetu+UO4/ZCNfuYmXbjwk5CD8PcmLAz19
PbgiHWROPWqeinoPdaUg1qKWfrs/gUvLNkFNUTr3gdOaPx3BWwNYgF8C45QgqxAYPX/jPijlSOEU
fxMoZ+1zkHtGcQnxlPuWF0eHqxz+gnvvpnQLDjjbFDr2gFEP3XfhVcNnTzh5JEg/rmyERVO/cVao
R4N5eXYr5aOjiKtJ6xRn5VPq8X1m0GNcspVM7aJL/GtmnsNHAX+oBK1ghu9kEWZiJThZHgb8AL04
PuBosy1mMLcuBwffH6snqY5t/MMzXt+xKNByxTsNTQcAC1+7nKcVaV2itnrqyuqzbfV7P43/kq33
38z8huBc3LMj6lxxXzkm7nFTRiWh/lbhxkfSgjorz4HFSft3RL9zqhemqKO3Iy088yTQAmtTpJjS
wHVWHGya+fnhB7Tc/6ftd93lwkiN9HWqqwTI6tSRJMALVNtzt7Q2qm6zUOeA8fTmKvJqaWjI0eFZ
iNZsSLXMzocR0gUTPN066XyjWXuaPLFsJaWyaAJQJFjAhQ5M1LU/iFal1sB1wJfH/Gsfyw9mzjc2
RMH+3O0AfP/HzHSTXcyfYySc2qVpnZTG5UuWWmlkc65960ejXTM1Pc3na4V+XmRwcKSiP2H2dB8M
nZsmTewTpEStoEutbluztA6la+dtkCasfOSjUtuykGXk1bETCqENYQ2NTGxsBbxz1mT7BvKcmyEx
7DbooZm7q9uhDEmp10cPYm0Bc5o+GN02PTqlPDO0Zn/UWZVBE8iO9wm6jbY6mEMjVbbQPkc7iXIM
HO+V8+akXp+geN3oz4hF8sDv+zbsKUl+aZwAgFrq321N177isUg2GlX1Y60GxMGoH6I930KPMHLn
BkQVdfOTHSdGwFKaRlbRNYfKLtOt3sVr+aqFYw+4fcwo6hIAFs3f9FpGkixxAQAUxkZFIDm/7xsL
UQw+j64FUHFZOPpmR1IFunhg7wb7JOtHnZ7L8qGu9ilfayFeHAUCF8j6Ip1z88zOhAQrV2Lap9wM
oUMk9JWX3rRTZm4HreAJSYzYH8DbmYt3smaZ7Gv7xMUHt3kd0SGf/nlwPCXZgFObSjPg5rzeRbJB
2QkyVzBhfSKPHfvzcAQEIsDD+Mh/3vY8q0RwMsTcPjX0p+ztEFTZkTGujGFhtXGQookBGEhM1Tys
KmU61FYDOL6v+5FpgsJLq9BMC2qLzH/HdXpparYiNKGW9HtqnxIfPCVPFfIXawzOS/cCUrkAJoKW
AU3NM9/NmT+y3MWNXXbN45SZFmWcQITO/lh0nrUt7DXuyQUvnpTbUB/UQR10Q4nSWk1St5plngCZ
++G6agsQ2fn+flxw5CsTs2nz0yTuutxEVGoYkTLsZ38w9hOA8b6ZpcB0YmL3wBUFiciby63MBq1o
XRMsxPxzY4jjWI07h1vA+VMRNeDnC/JsDfG/OH04OpFrtfyJwfB6B41aQrIuxXPC4c8QhLHblblb
+L6PIt5vjnm8WOa1PEj72lnrCPOkHDRbemlQxemKVy9sIDxKpvIwpKJ8XKrXQyiHuNXKAfGO4/lv
CWn0T63JxYYLzdpYveGsvGQXR4RCKTAQePvdKPn1Td0NbYe2Lddkm5jYkexWjp3FAV1YmH7BRWzQ
a/no9zkstDR+Lmx/32r0oWrH0G2LtQh7cTQQ7QAVDZ7M6D6/tuVrZTtOkffJ7QLpapvYNrb33Xph
9yCs+MfC/I0AVT2kYAhePYrFPxIHaOKhF1+8AafcOwyh6xu4bgTzN223EPnqqzyOzVPfiF9abNDA
G00acFKtWZomZX6z4aj+x9JsgQRaWUei4HHa14ZtrM+TcIIbtiwCE/Wo/hxwA4qkSTYB1XAUbqcT
98IbIImNtpwRkbZVN5/tQmxyLQdo3Vu5rd0lT5h0dADmgG79DaOIRcaqSZ2enJpBzwOlc+CXLW5v
dKjKf1JtbYZF2eqBX4/ms5nW7YutDyowEe83gVOxIYgdVyJH3mjeo8aydM/SSfEEWlBbYjfD19wb
HPAC196jKar64Hha+QIezSw0klh8wuJlD3zEAWuBljpUpqT7potBAxMrzrfoxuz3sm/AOMsEe3IF
qH1cajl7XjXVRxBJ5Q9+EtNIZfuxaQ8Vejy9JPLyCIwDuwTydwPE/bRwSOKocLwHlkjrCYEhEt1c
VJEOep1nCgHKsNT06sHwOvts117yN2Jhb2P7rN5WrB+3TPYKnOat/Vn0CH5bR6Yhwiv3b1W6aeCX
jAREtFpkWfWwMWMv3wI4nT4PqWke/ZhUUdPp48q6LR0WtjuhFpB+1B1rulUu3MOSI5NoXkLDBGDt
zzKJCraJ7m+sRRPoZPAMJHLBizX9/cJEHVfUgqaXfXLijQuJzxQXBWdvnfhx387StgKZyD92Zp7u
iiqh6MywT5S9UrGh9QZyjBnrw3SA/qtoUCxYy+EtHU6XJmezBwiGWZYgQTj5/RYARGfcJmvCosuz
5+noiQXBIbJa17MnbWS1Br9DEKnj2ZNKpL6puR979k2z1sifl/bwRCeGoBjXOUB617Y0UaquqxnO
WnIk1a+kECvP/jUDs7s277nZZAIG9D6Kj47a3veAxc+jTICcKnoobngAOscSPCGlCZyu/Ls1u49t
uUY1sBCg4mUFMXOgfCZPmz0ZRsmNwRcGwWM43oNMXOjuvixeVXXW9DVI5lJjFYxBkQGco1Pz62y6
yk5BwCXnSMWQZoPI+AUsQltQy+0A6tgbbfeRQfvbcngSAnn1cn8uf8eL81sKmC7HgUAr8mdzTpmh
qTMAABG2mjKr0HFjPTTU2xHciwxS7mOd2YGRCTRheto3MthOQP1kh2zAEPAEpBIrv2ZyvZtfg54i
dK2A7xHxxrVrEtq2dMQFcXKyYwX0VmzLQCQ/fbOJYkiUESOLqHhK9Z/37S5tcGvqOpxC3CnDd21W
K7ltSEORE/ceyHhImmPdrVzQS057aWJ2PIrOEKPdDwTMWK/NU56uRINrn59N3IiYT5o+7mXafjXd
r3+ewUVd9N/5mR2AthRGh55fciKf7aGJnMSM7i/A2s+fHX+m1eZKNTDAh72jywAPjpUzaemAtfBE
R5QENVdv3nptlJlvaUDaA5XQOkGfcmvXKAPqOLoGpkiveQcX/ARHBWctXkwGmAeuXUpyd6yKkRAU
KeyIjgrbRQ+7bHN/3pZGBbTIpAGCPBMofq6t8ARXrkDV7pQaRVAZz573xIvvWfby38zMlidWchxM
BTOdAZQweTbdDwMemkZCVw6ApXN3ytKgeQkt+TfXIOicC5emgpwYJH2VBF6tNaDVBU7AcsRJENu7
+wNb8ju0MuE9iE459JbOBpYlJTd8Ab8bSNinLLBw3P0nC7+7zi/CIl5pbquUTk5292loXgFSf8/3
UTwHIZ0PipSZn3m2lSJ4MLFziiYa7PRDzdhKqWAJ+YvLiaB3zQLz0g3BGthN66aVtXFSqWO/xIOf
bNyy1F/zoeqjUjjZZ8N2nUgXlnjpNJUcCkFUyEgbR5wj9VrRtHotpO4/gTsyfb0/AUsug7Qhet7w
MEXsNJuAauzMpGejcaJmtkt97kU6aZ9IXA0BE/yhqVZLuktOg8sSFxR6kqybWj4SzpkCchVOg4ak
bdPu7w9o8fOTFs7ERjBJElzvaY+Dd0GrKO7AAm0F7k+arZ2FS1MGXlb8fgfFhRudBe76jZW6MTlp
w4mV343ECwVA46N1bPt38HajI/FfW+R6NIq7tXD0BKOhIRRg9jnPVuZrOX66MDGr91R9MShA48mp
8kaOpGhZPmmSxJg7m4CbTOlbuymKfcmUALgEPeqGWb6DqRoE6P/E73MABiDSTKHsYJ8y3YAAW7rp
i5UzeFr2eWiEHQhpNTy8gcOaFvXiICEG9nlpjniEQKLVKp8n3DSEm+/73u9w78YK0PSo4IOdCnnG
ayv14Mqce2BFMPrC+dgUbh8MoBmwA6KNrQjsvn1LOlHsx1gfA66cJEx7dszsp960wDTe51YcOpLb
HxJfA+Mn6WIrRKaqkkGpDIZDkJsfa1S4N+DMRAUpVfUmA4dFE8QGkhc4LJw3pbv0MNIOd6ZSWbpV
g+N8FTqYexPuq9C2VLnpTEmeRce6ICGi6gO3jD/4OLtFK8Ik2WnNLnf19hdVgp3JmP5F7Cr5TAuj
2NjdUISlMMvAy1X+gOMuC/qx7LdkGLvAx7bY6zHLf96f16U9jSbmiUcO6EEE+tfTauat25Qic06s
OXr+EcmQ+99fcg70ZpCp/o1yyvz7rDP6obDwvo/xWKlqDRBV58AgUn/fzOIwLsxMf7/wwdwozSa1
4YO6DFsr6sTKy25tGLOjbyRVlhQE37dRp+k+2OTcrtGpTg587eAGUBVoG8E1hk67eT+SoQ1Nn+cg
MsnNxD34LVAwFJhRNYKXIG+84SEd+jaqRG9v7s/d7dhgGDQjoK+YOo3nNOm5PXgGqJptkJvgWQNl
eodtcOjeN3K7QNdGZgs05hz45BxGWLXjPEy8lQVa+/5sgbxUcDOevq//3VWfsvrT/Z+/0Mk1/X5k
mZGqRzpzngaxnVxiApkNwEC3K3Ur7KUWxJWLEL1uHnlv7shg6QHY3qEY3xU/tXGtNHUbUcMyWuiR
t3WnCtXsmAUliNay3rFOeiUOJp4MgUr5tir4p1g2Ky5xO5toiUPcjhQMct+o51xvJ6IDFzYK1zo5
1lbIT/FaQ/3tWK6/T66/75b9kFku+GGoesR/GsjzyNZPo/uLtjaK2dlGrdEym2kU3AmL53YNeny7
b6ZB4HJFNgD4XHc2iAGwWUBDMYixCZD+aIpXKld2zaIJe+LMQpALwNzMqzlr/V7CsU5qTOwgJ0OO
BjrkcE26uz9ViwsC3lVA14AFxfvwekE0gWeMDWTeyQcn67OZ2+m262P2Y0yS5EVW4zuowBAXA3cK
wXf42DwqgUTB0HBV4TyNX+wns/92fziLK3/x+Zn/mnajd96AzxtGYDyQtUL04ucRhwBCMaX5vFks
Yo3KL22rtE8A+FvVnq31LS1/H91h0Nv1wFs6c1ziFAIFIlya6lhqQGEmv94xPeCj/v/3J/sXt2VN
VKFrDb5vo2f9yS9XSoyLXnvx+ZkzNXpD+mq687svngpsfZev0RMtWQB1Ig4npKURvszOQgRndTyO
2HrCOwhjZ4ps1wqxsieWVuHSyGyVWazsxDZhxCkeZJgNK6mrxTFM9NWTrDiYfGefRwkopp4j7JPp
fSTlY01CZW3+fJ0nfAyol1HBhq3rddZrAbbV3rPx/jggpi3fM4JJiQAq8sjaz4E+MWiWAKkVzkkv
IpW+puWHcXhHXDcRIOCUndrM58VxCDPYyrAQnkJjqttajVdt+r4q9/fnaen0Q+AzwaFBMnoDXcAb
nuPi9cGIlkCOQLPoEzj2dnrSPgLNG73DFpB5SI4hu4183/WamIOCdiCweyet86oQzMX8mBpxtRvz
Dgg0YlLzfN/grRsDaA3xAaRJCUQErdle6dMM2iJjY56a+pB6+7VL9taNJxz35F8Y0i1HFQQAqMVp
aZ0Gsw+hGxGxxNj641rlZsp3zaPjCzPz3q2U66DEHAUiBi1v3J20Y34ye6P4PNCCnJKUZMDk5U16
GEuhwLM/0Nd3TCMq8zqEfgCAnsv71VyjYBEDDiBGHqcYwqJWK56xuFAXFmbxRKd1FBkj1zzRF5Xu
c3L4bwOYXSpx8/8BsJEFgwjzYo2kevKkmzW6GMA0wItrpRQAPOujAwQQoWEut0aNx/Te+gH96T8+
FuB0CIq8iQVvilKvLQlVZrTo8Fay/Z/egRrf70/VQl4R30cSBll5kNneFvI4itK/+XJj8tI2n8GL
iq59kHsGTsJDrhS6vcYgHdyAobTbGdvWocEH9ucZWvyK3+hxEAxNPB/Xo+TKVrKiKL2Ob4WF4PL5
/iiX/A3IQ9TdwVOCJt/ZJCa+THncFvZp0E8a+2L8OTYH1YWpHQK4Nlxy89sn62uX1bg8Tj3yrqAh
WfHn6X6ceRsoaYCmtr0pRpozIZbShiyrC23UFJmd3Pw57rXv6N0JcguCW91a/n/hmAPNNTqe8fJC
nmR+EWlVYeckkz5oRuNIxLvCE9s+1v7crzFVqC9M9ylCm9nloCthgU4M0g8m6EVRVuj/PBsIxhYg
G3Fcg7gFD8lrl5LUMEVbavzM5ec3JV/ue9TCJE1A0AnuQwgoOWchTQOkoZkVqjib6EfposL87ncr
Jhac9srEdE9cnjGcs8TuYcLeargBqhUukYUjDND8CUkIz8XrZLYAXlOAcd1r+dlLuwP0MELLOIEG
Een9UB+392drzdbsvM+HFOKaesfPGt2kBMMJtR8uJDTNT/ftLOUurgY1O/kN0PBqRtPwc1u+YUsF
NTplTfmUquTooLcmyQEz65SY0E1B3flrhN0LS4ZeeGyaKcmIvqv5MTYoNAkkNT+79kcRuO3Kki0P
7+L7M68bLMZL0VT8rMutHb8S79GWIF7aT0p8DT0Ia2OnT1ay8shZHBU6SH7XUBEVzBwRjxMAwtDz
cKb9UWxcufL5ReeYULQEkDY8MqetduHnvpGaLWEFPzPtqXNGVCheWIsmf4j5DckfIwDQx4FHOCCG
QKGDIf7aVlUaUiQ56KL4EOqtHti0XTnXFg4G3KLIJyH8REPAHFZdVUC+poOHjQQOJKN5qpAy0axv
9/18yQiexVN5YBJbsmbDyPWq66HslZ9pFzIjzNJoXLvS1kxMTnGxKiK1K8VAKXsGv2jE+lcoSlQo
Qdwfx+1rBGoSF+OYLX0m9YJLjnHEeWR7AXCZdr1FcH3fypKDXVqZfsXFUKTHhyxWVn7uVRuW2V/1
4KNk8ZayneOtLMziDr20NTsBdOVLoaWw5Y0SzTT6RgNQEgowgerEL9qqbeO1P0gio8RXJy1HE8x/
G+vshHDBnuNbzMnPqk7DDOmaqnkU1S6Re4utHOqLi2dZnutN6hGoU11Pa56iA5T0WLzBAobT/FC5
YW9sbWfFzNLpA6br/5uZx24cBQ8DFQI4IiWBz2TQkJXa+qKr2wiCQQ77u056PZCUaJRTSTBnw/cG
zDzK+0nWercXJ+vCxvT3Cx80ud9kDUCy54JGqRsylNRA2rV2QSyMxNWhaYNnGwCMN125Zi1LkI7n
+bkDntCFxm0xvvj0j3MhCKEvjMxOBvDB6Dqab3O0O33I0r8GcizXcPUL5eRrG7ODoUBGE0AGhCOi
2Tnuo+4HiLNqY0sB4/UfPPdbvUakvLRzMSxA8CAqDg6HOedWlZtFlUkBP0MlFBQRZXxskocCRcrW
+em43xp9r+mRTjf3N+y0S2ax/ZXZWWjEco25cQKzNeBPIzwcpdAhJCro201D0Da3Ft4veCKeEohc
p+crbpDZ3ZHZfmYgz56dSR7hjADqmo2hs6bfufBkubIyc5LGE2kdKyc7I39P1MG1DnX/o/JFlIKJ
qB5/3p/ERb9HWVcHWxvIN+ZFnM51KlkyLTsX5G9DfzXKD325EjmsmZitU9GXRm6XMFFW2zZ9Y3yj
r6nhLbrCxShmKwOsTs1zFxsLT469UXy32Gcf0hui+8suvuTsWMQrkdfamGaLNCivQ/sny8966W6E
+FHXh0LvV26kRSMQ8wKKZirtzPkkNKPrVOwNOF3thyLedSgdFu57BnJhYzYQntd11rQjTtc8RONN
U0ZQiPpzF8NTFa8LMIdgILPbrjCy1AMIIzsP9DkvwITzqf9z/DkSskhOoDEKieAb4C3ItAhUw9rs
7GughzgQuS+7j/GwhqSfJmN+4gBxhGQI0qRTW/P1VaRlSQeMS5ed7S6U3Z7rz++YqYvvz666zBdT
J9n0/eFLR79p5S+vWUHaLvnU5RBmUVZKeG/3TGV4rUas/cDT6B3s/ViMi1HMAimnhvhEyfvsPNab
xDcCMzs06dpZvDAOpPonHSIk3W9rg6ajDA40iTwXHgi6lB4J70GSNUDCkhWUXbyJDgTg8vnNxp3W
SWK7lmejOUpjb8mDoisbcOFSQYD2G1lhOshRzY6uTosFxA7qCq7bRaa1z5ocBI9/UbW771uLdnxU
UgHTn2BYs4WnWi+HskALgOVXQaP8wEtbiGqooNa+3re0NGnQogMQAuxmHjQcr3cJ6qqcxa1enWWR
RYL9SAG7bwqycjguBTrgk/3XzGzi5FAQjzY9BmSIiDKGzuUSNDhdmJibTLV7Tr2gl2ag5Jf/Nr7Z
kakqrR+VNlbnfMzC3vnALRIUa4n4xUkEDR24z3Ar38g5udJOnHLEclXdcOzSfjcOr3H15/Eo3tmo
zU0CoWCKmZ3MVtMIz3Ka6lx+1nVkXc4xOp/uT9bCkQndCOR1p7QBwouZ2wE3YvqDC/fuM3Xw7TxC
19tKfLFmYnbeIFoy29SHCYODEDwZ/iLA3t0fxcJqoOrnoxSOKwyg05mvjSlpuSeoPCuW76uafyBK
bi1vLV30Ox09u2Cu7MxcK88J0IZ4UZ3zPFNHAM3/qjoXlG4lNx8zNzUOAKuQECg2d6PsPg6y2PWe
Gsv9ZXa6fZaJbu8F7bvXMQENJ9MKqBJKi216x/2lCdZCgwYyB5Uuugdr5PmhspJfrEVSb7S0F0dK
K6xNVoT14H1Ouw5nqmt9GnVm7jTp+nvha/HLWOrkyUto/tkyijR0ap8Eva3Q4KJIGpotGHJcGceB
UekpEiytHxb+WO6pU1RbSYse5FuetVdcjtuis4cQgUGyJ44wIxQZSogWpPSlZFl9GDnRQ9ob1mff
ypsNGETcF+AQazxq9PZLJ4s2jB2n3SS08vFXX/9IwZv94BkC9OaekXzx9cRBl6Lqs8BCmxXA1dM/
E2blmzLd0PIIQbPsiH4aGwxWfvuxKq3imOUS3B0QTwoGlyHJNRBt1+p2vTErrQ1VQUAfmEtQ2rSW
t7nvYwsHNHag76FkhdIBiBqvj01DNkMpJC3Pbvmtyz7W4xBIvJrWQuU1M7PTeRBgY854Uk63M+cB
zZ4owO7l9v5gfufR5p6MZwxiJSAVJ4Xq69EomiQavKQ8c2t097GVQTEQZeuwkAULbHPQdqOdahGR
BcC5nUwDjww8GFLHODZO1ZxZw9O92bTpI4duS9hSfXwYnCbbjBDUeG64ycJBmFaYKh14R7OtIpI0
eVh69fA6NLa/K9J+DIiUWEkpfogm/dW1Bdv1g99uNB2sjIn0krDybYluV2jiCYVqMKpEXpBzUoQG
nkyBQfqzFTcqKIrKC2re0ZW09DQL81m6PFemc+cit+EkBRuhLi/Pkv0qkg0DNYwOYlvRH6i/FjEt
vCuRWP0tiInT+AacmLi1oUsWizMBisRRZ6l9MVHkBefDgfmPxp/TZoFgHIACG9KvC8xxwrfGFAW/
8swqRJpG+oE1a/xCCwc/TACSAaoxRJw3wLcxh6Shm4lzL8cOra1M2zYF86IVV15YIzxeJt4NF3tz
foOxKi1TAMHLc3VgySOm6r99fnZ7qZomYkg1fN7+8egXP+9/fWm3o6yCUiRQ1dOj5drBaGpord6C
ETypGwjcuCUPQKVbBWWsPSIHuTJVS+4MuUB014MaBZHDzJ0tXDGp1lNYKxkyMvusSoJGR1TBQq1Z
qxgtGwOJHuq6LmCCszvZSguzzqtcnAt5yPNXG8F/4qOBQlZB7a1qrEx17vlOBab2H2uzm1nzhsTT
HFjr0Q9P4zFItKjxvnnynDifJP+W6HXQ8R/3V29py6L7bnp/TIs3T84YtAfxQO+XZ6uAflB3qFoe
xJYWNsM+HXbcqcL79pbCnIsraB4Pqpi4o6Hi4lyPyUZTj0MMlMZac/KKkTkso0mqptUGGKG1/mAl
7NBrxpOMx9VmkPmKAQwB7UOI1OMFh9Bt5vqAbNh6bfkCnKVV1PlNWDTNrkL6+P6c3bjhZAZiCnjx
gpHjJoZGGij2rCyFAqIjgqz96FG8sI6VQlXYfblv6mYzwxSwsKj7Q18YZ9EsXHcdFM5j6FqfQMuR
AAWWHQqqBazzDzRf4wO6cb3JlglNRySlEWfO72/8fypSWWBY6KAWUc83CUc9eNtBbjRduQWnvXO1
t37bgpOj3Q9SefM8l3KY7KwkkyevedVlgfDgHWsEUuR/DMw270jBzTLGTJ6GWou87sFg3yy0VUEU
ydzdX6Ilb7i0NDsBEfmWeqxj2uxPWR8JPEbLbdwexmHFFRbtAM4C6Vy84HBAXJ/rMu4UTxSVp8Ss
UMDu9X2ax+hsLk6jRR78ka7YW3Q9FywSiOY8vDFm9jSH5nrZYVzUfCv0N0Mvg6b9aSRv96fvxuvw
3p0glgRARCTy5je6bNDTgHbt/DQa3qMLETNQiYAP8VMftzuaaw/M9FaOPMBm5t4Hm+7E3IxSHASC
5zhqCDOoUWB8J8IGY2tUjhGWNRIxpeOC8LNLnI2WF0lI27g4xMpFjKmq8ovH4+6hZz2LNJALHUGs
km4tnoxRZ6VoJMisOjT9nG3xFm3CSu/wV78DBV3hRladf8mSHmQJ1NEgm+Z1oPPTTAD2GfnUCTfZ
1GPdBF5c9ZvO6uXRgwpp6MYaCdpBGTvldE4wNrR4VKOmbUiath8axt1vuZ5rGwYaMtU0UHWGo4ts
Wxs53kMNVEE/lcOj0WfPVekevtDNSJ2D58owf9YOWt6fHY0c0o7kG/CvjxsxdqAfNKasQI9WnJbY
PEx1gUILtjZkY/B7hyFhUdqncejlYDwcajRPMKH0gJDcCCkv68DVPHPHFFdhN/avpqY1kSZNJ+J+
LbZ1N7YYEXrl06ayQwm8zY6w5CUrRmebaqMXlk0N8oo27kPdSH65TQ45O1XkG61skEfmphZy0EeB
ci+utloHwAoZ8Ae71VhUU1UGyqzMQAhEBAPE2fel7v8qU6cIJFfW1hwECmOeRQ89g0BNlcQWxEVM
Esi4BWNkbijIX+fVVrcUDShJSTjYKKLpHVC/mkztwCugmyPaMQ5MGyNkTknCzMnzqMBP/mq7Nj22
HArmVeu3W9DjaB+RHqFJEHvjF11PGYUsuDPsar+pUBFxugcfSlDYWo4ZMDZae6aqeoO6GyiWy5yl
p1qab+p/nH1Zd9s6svVf6dXv7Mt5+NbtfiApyfJIO4md5IXLThwOIMABAEHy139b7tMdmZbEG730
6cQOQEyFQtWuvQdH/+YLR2zbEqQxuULMfjCsJQL7N7zvO5MMKUsDZh/FRDgZQIe/ty9TWjVpjxKl
JOfdtTO0Ichc75v+G3fca8ibhGWt3TeudeWVt40Hsmu6Eal4GNuNroPnQlUrWlghdUvsgPSGdkFc
cjwAQdTKcjBoNkU4jSRWZRYSVw/94ZukP5Whh8oeognmhV02fbaSkB2Hb5CR20w5MHBVaKefs7Zf
pe2dmUMSlm8KvJga23kwBn5x2hR9sLC7GUDOAiE4F4FZffZOZmNVdFM5sIQ3Py0hItqzVTq9ZPmt
tlh++8ElmvU1u588AW1Sw1MsAZjcBLYGmuzF+Mel9rNOZldTrtkoDK3RCXeevOoT976dnrDdR37Y
MnsTtrtC9t6yujAKmDm0j/hVKIvnYOnOW+pgt2J7Hbg55amJQtEkh1GaUCwbnx7AhztuNkGzPe/Y
oB33egxg6OAkPNRQQus+c2dhXy2t9cyJqxi4nuWIkyW9NGpEE0JZIebawrtvoZe34PneXDVsUi7V
MBbSRrx96NvH1F7w2ham6w0VsNeFJRyEFSd00f4y/JDU15qMzaWKzaVOZqfQ90gNfXSseZWGhbU2
iruqi9w/JtB5v/IfwruUQXFNSZYgxueUkV2HoJk/vbk+osVnfczWvQ2odPJSZ6ht1e0VsTXEWWFl
cWP61sp3OWRtPBO0RJ4OFe9Bc0DYhsu3ZlW1Ypw/t4T+MHL/K4LpS4Zh1/OHgwslIuA3TLDMGrN9
z4wxqGyXYyGp9yXrQDKqVoP9Df4FaJSjoMwjSy2E7A9uzwAZB+AoEFGfu6+jnBqTZ4Tt2NakuUa1
bPW6MN/Wx1EhTQssjAnsN+CEM2sBZLQvzMEliTe2W19cmdlaZdeI5UQMCMmarXn31em+qPKayit3
kAsU24eMFRi+dJRL7wpe5lGj2getQ89NmqReIq0i7CGtc3qESz3Mlk2SAWGIHvIElRV3UyT+OHOD
Dbs/gtmGhZ+X2gyF5ZAk7ONp0kKj3pwewaHDvdfDnFxm8GtRCUunSWZe5sgjtDmI3HUrRpn+gmk/
tN/2e5o9X/ho9YOF3DcKg6ZVbbor24HEpbkE2Dg8IIQcPPgOnjGvNih1v3V616KJ5Ou2v8+cixJl
+Uu09Ad7QVwVSDVIR33ggtUlFUTLvCopQXpv1s/d8FDrP+X4cHp1Du4vILEh4QbRJEhvvb9uR48p
QQCPTqavWhn1wznbFwYArz1Is9j2rvu968NOM84ngC4TmX0q2S0240IHh9Z834WdGQDdVkYXpALu
QrBRPjj7V3q3sIEPdgFOLhQCgJryQ0AG0W8zZbnBEpVHfh1pQ1jrZ+xcCHggT7pLO36Iw1C78Rsv
gLuQpbcTvW+sb525kAU+tND7XcwMySD0USP9ztcvYoL81hKw9uAsYaci+gyA44fwDq2nXNpBxhJQ
LYUqbUI7EDAmfwzO2V2wwITA2IL65QM1hmhtSTytZAnQRqtm2FouW7jD39jcP9yUe13MjgSXGW5P
WbAEsTc35p07bn1u22FnChkj75pvrJF9UQznRUyNuiHuQC+cUfHYLDtQ9Y6lH05G/t0jLAgnB+Gh
ludIPVVZFU2FAaHOdihWiEe4K08hdTr46Rh7CsqpEPLDw9Hw/riIfDZpu1t07xQOqMss0DtL6g5r
w+8k/1OE8FsHiOrZeLiiiH92i3g9qQbi+TQpnWcxgiu33upmtbAwB3cwKrz/6mTu7fbIEKLUG51M
BjFCV0MdTmb3Z3UCEeidvhMO4syesE7Cn6hzhohoH97pqMM9bW93//7j5vrd/uwYlmkqyobDJ8Lr
OGObwV+nsZKXxrfT3Ryeq9/dzBZEt1JVywzDkPQlLa+d4Nfp9j+q0b+t+H878GcVg4zUqh056q5I
Wl+heDAm9rSarPKBtkbsDNUK1F2XJNW9yJyGVe4iDmbXq9MfcdDkAHfy11rN/UvPkkKmDap/q/YO
MrXhmH5RzlJO6OBMAvWO3AISDaBbeX920gwYoNFlDPQUiO4hEGE5SyTcB8ex18XOFdg7nnZFTJjm
jiU6glvDIMPUu4SNW9h5S73MdrZX5r1oegwEPCIRuGIi6EeBUHp9ek2Wpmu2v81sdFIzbzBdUwzH
Rf2xLtpu3+3N1WxjB6D2BpV1zRI2PJGgQuj0Mqg/kyVprUPe1143c1IS5lNYdnBzJwShoKE2wykD
8aL5MlhnvCD2O5r5rMgyaK2yMZ7OSrEaxXU7aT9OL8nCwjuz+6xIAUXhDcbSGc2qJ3BXuyKmpb+Q
4j7cze8H5uySoeiGmgoPTKO+mVAfXZmfjeL+9FAOL8vvPna7b++kuEQJK51alvSmG5biRtO8KKtG
iCMs4SgO7+PfPe1Gu9dTIdysGXOMJp2+lbr2JCbEdE8PZqmL2bHPvKAbNYku6nFSodY1D6L2Lk73
cXhRfj/BZ2uf6VPBRwOHnkPx6GfercUSLcehJTERPwbCz0P59ZwNK2VDVhMTG5gYmxTM7WZxG7BV
BnGE0yM53M+OKAh84EgdzcxXE6gscJmPkSBrIiWNhNuDr++6+WOWYlgYE3XL/+loZsFaWxPSaVxY
MP2683jExuwMH2O/h5kNG0YEIlSNHgLnEsID1ZKux6FF32t//uJOO12ZDMxBifB+6OaT1V51/cK+
2k3C3I3Z72JmtszCoA2SUTge9bqniGq1wTWHvZfaN7wyo1b+PL36h86KCQ4BJCd3Smb+7KxMyF30
HnJzSd8/OeBGttn30x0c8svgWYJkAQJSoJKYba+gF1pBA1pDGQe4GWfT5895T2IZvDCgaU73dXDy
kNMF/A/MrCipem9blIJSbOngQWl6VyWPnSLUnrON9WyaC2UAB2dtr6Pdz/eMmFWUjSpNdOR3Ifyj
YVqdMRAX3PM7EMFHaBayM+0U1C5NQFYap1YWVU3C2MvoqUhTF1r+eLq7g8PZidlBfRXEZN7MJiNn
TYyaBYjvIN+XffGqn6fbP7gH9tqfbTJCXWhDsJ0/icyVFsFFGoI1ae+aJUbsgwd0r6PZZrMlqkIL
BwOpizGsswddY2G9hDpc6mRmx8zCh3qqh066sfsCLYVbKBhFBtjET0/azlh9sAQocQVXHKK8H+ji
UujmGa1FEbsfyzVBmrX+qU903Xo1WPhpxB22Gkm60OnBy2Cv09lK5W7ZdWa/iywH4A2k8ZjFjcVi
x+Lx6dEdnETUbUCdFioL+N/3J6gLgj7tdztcGLcOR1JwU8iFQ3pwLCjZQIwPhMofkIeDLWrR6AZN
GBIDaXDdtSIs6J3vfz49lIOnZ6+f2X4I3BKeUj3SpNGiJ9IsTNTh1lFw4oAiC5WTs7OpZ2Mq/Uyi
9da4Huzxs+aPC67ywbUAx8J/upgtuioAW2tzgff/VzP/5Ijr0l1YiqUeZudS78fWmRr0QLJ7aOX1
8tpPF8Jwh7vAKAC6AqnLHIcivbKwa62nSR+86OWjAmJdPJ2z0L+72C3VntWHsglwnxADTpRxSehz
0y8Eew6deFSS2LoLcRbgFWc+pZbrletn8FshdLl1uQrHKYgD43F0ftUK3ES3jjzn1bff5ewYIoSs
idLEC7nI2muj7WIKkAi4ai+7ofxyevYOLRC8WUCFcB4/6g1ntSFQjDHBOSsALWmfLW6FyHme7uTQ
aUGBlg5MEnB3H6V6LQ796RpT6ANxrDfuNvPZkpdxsA9kxYC328lczz0aN5OSVGlbJSQ0p80i2u5Q
89CO2MmGIznxQY5E0N7EIymn4N367Mg7c+GwH2p+F3EBkbgBItI5Rqynfg8kP84Jr0I6hFAh//MV
2G9/Zky0oanKKoM1dKq1z0LAhf6sfdT/Q2cTidYA4u3Q3ZwdEniRBs9dJW5AUhd6/kvdLxXGz++N
eQ+zM2GVoHM0mkHcEHWhN7du8KW7JkvaE8Z8HdALHltA3WMRTACjZ47+oAVjYKlC3LTKuDObbD2m
2WfDYpuKPNPsk5+XSRXsItfGpaY9OtY3wL3yUFKycON/CDjuPsSG/4+PQRrJnGuVVNC2NgbPlzdp
G9xTPXgWLJUhKVI7lKTc6Ka7HWz7ApxQG6/VX6yc5KEzuUsqkHPj9/YZSGWD7QffAxP+3rj6PGgB
4cFnGJDXCrxg03M7j8WovgxNDugSQdrfd2geWhNk207vqTeatH1fC4dhVyQeAORqQ0J8XqiagdYa
VZ+yu5mAVd6kvaSXHmeg0PHHyCvSjeZqj6Dv9W+akV+mpfO9s/pXO+t+GoP80mdANBVB+kn3CwDM
Tarfpobo1h3ys6t0VA8VtKTiCpz6QOpNcVdo29yZwnwY1rU3XVrBdIvrLPJ4GleyQJ5iYBvpit3/
EaE9BlftVNchlF5eUZh67fRGGaNgr4z8rFhPjbMpALTsCVJPvM3WeqlvAxNXhS4/UdPLI82rXjJD
koUp+7h94YzAswKEFtpVqBl/v1yBTCfLn6ruhj/S7NLK/o1w+J8fw//LXuvk33PP//W/+PMPkEV2
RZaL2R//9f2VdQX7392/+e/vvP8X/7opfnQ1r3+J+W+9+0do+K+O42fx/O4PKyYKMd7L1258eOWy
Em8d4BN3v/l//eHfXt9a+Tw2r//8+49aMrFrLStq9ve/frT9+c+/w8nd25W79v/64e0zxb+7rTuR
/+2q7l6fP/yr12cudg3o/0ARJcwFZLrBNqHDcKnXt5+Y9j+Qgnyr5MGymC5+wnbt/fPvtvUPZI1Q
6Q3qBgMw+52d4bXc/cjy/rHji4KANBRUcJHBlP5n9O8W6PeC/Y3Bz6wLJjgaxoL/PkIaIMdgnUKS
cub9gg2qaFQ2ZA+BR8uLNsuMTe5P+h/dWr9bnzmOwOzrOk9b7Z6VzjcqeA4C0iWOuGNfPrupuCHh
R1g0e0hZeRfQxo85UKfrvUX8a5r+L9Oy84b2fEVwoouWou4JxBDl9wa5ty3L6n51XuO7Ee033kPP
ukjx5Vz5Ji5B80pDMGThon3vr/2e8pkhDpzJbgQIoh5AaAd4kdLq54pBdxr8PktV2sdmfnaHK/Sg
TRO6MEY5XNWKrL1KTxe86WONzy5WvwkIkNV+eo/6tixObfsRKXqcuf+Zbf79VT02N7PkHOTuy2ks
iuDe62s9JB3RI8cogF7I9YV98z6U9d/Zn2tSiXoYJgYJz/vMa6abSjXNRedwA+DpQtyBTcwOmSFf
NN0jm9NDOjJdc/hahcqwQUD15b6U8nbKqiCsUnupAPxY47Pj6wQWYwzy6fcoJv6uVT3Q/52z8Cp7
m5IDlmeuOUr8rpEel/09b42V2UJ1Z4KuS7o1xaM/fak7UJQ2UUnuSFuuNOaGVnZRyR9puvXEGv9b
Bz9SPV04NDOMw+91m533tja4PQGGeC/TNlSNWk/ZlUYfVHnjZgTxk5fBJ6BXmMLe3Pb+Vw+11AxH
tmrby1S/pgGJ//pP2zu736FGGea9t6baCLz+Lytd4td/m55D07Zbqz3joftdSoe87+8tLd9a1svo
t5GLGbGGq46tDQWxOkqQNfHjqV1rkNQxbQEKe9AWsuCSABB7et+9OeyHvmNmZ6qAllpnjqCUpCNK
cAJgW9rQp2JjuJihKcIkKP8rCm7TbG3UiODo1zW8MQPlHl0XpXYaDkJc4JcJWaeAPwH4ffrL3sKe
h75sZp7o6JFCak1x39K+DM3O26pB/woqgIhYJUh+Kj0CP7oZ5k3zydAqGVa8Z/epUz6Cbvya6+2v
ogmuoZbyNbCKB3PUbmRQfB149kXj8EQkwmrGcKlQR9zlI0rutRtPotRzyPlWpNYXV3UvhOqxSqGa
xYzhe9vTVV61cZDnV1IboyJNLzq/vMyn6dYVwyf4BZe6nm6k9K60HLU2mn65mzFwnsdjPt7yXm4m
2wDNJf9esPaGNagVsMDyE/TdJgfXWeHipdFq/tqpinisqkelqTWAJ6vOAXxVqHZtVsOlUzSXnllv
eA+egKq/tQz2UFUN5HAJi0aZJtBFO9MKzmw4YixZ6wiUtJk9Ljh4ykPojjLfyMqkNzpn9l0+WTxM
5VIu/5ihmhv2YcLVD/XxZOyatVl067Kl513WcwhPqczCDqjZJLbChpiECwHo5tvprXrks/WZ82XX
lEDewGqTtjWbMHfTW98vHk63feSu02e2u9c4LRvPaRMQ/nEeonQmvy+rrrwDbzcKhU93cmwAMx/M
Ytbo2dnIk1EFkHuqLkudLMQejzU9s8hex42At16baK0mw6mqH2QZ2PHp7z42ObtO94yo5gy+VloZ
R7TRR07GIcD3cqJviNDNM/fNzD4OUHxsWtfoEqGNCSrVhhCZxyWEzLHJmZk4CTw76yHEkCgP903g
ZN2F6siS4s2x1mfHd/B3Gu52xZNqqL55KE0G0cDr6Yk/1vTsoNIgHws9l11iBD0Ye8cpQQJ9SQjh
cOOIB7xfVc+H7kGvYHaq1AB0H1+OXNWfFfr8x0MAr/77xktLYzWgm21ChuDHVBVBWBf6gi907MNn
Z7UyQZlr14VIKPc3rFNNzI2WLhjjY41/OKMjb4mPxs0gXTfcnCKV/qEww+9ZmZ3S1Bk6SSwfVgY0
/BdAfztxmXZLCMf3waXfre+GtHdMaU+JowoukkACBepMyKlX5FNLyiujmn4pu7hkouoTp2TZQnnP
scmanVruuuOkk91kNeQX9lNksZSfZSxBBfh+NEHtZUTZokvMDprceeB5YY3I3OmDdcQfAzr+fesC
ec2saLQm6YXHnhl1tG+TN/Gw6lN/NbWDvibYZpC0aM1bVPJ3adiOaR0Rx3iAy9DegY8oXU/eKL8M
0Ke4rSDLErKGeLEGzuoQEs/quhvlT+JyO3R7w41Pf/exCZ8ZBGDsvWHQdJE0vv+aDboRyn6p/uHw
YwxVMO+nJJU07QJBsZge0S6o03mhtLxH3e5XLmpbryXN5apqdL49ayxzzatJKBowrRXJUIE9p9Mh
sixQ1HFe4zMbAZB8ChCuhqt2dNNI6zyB8t0/pI3470mb40gMS2unSo4icXzg4LPJoVe2EjTm0jDO
utBRVPF+NWTpcNt3SYcqlBovhsG1V57LpoX3yJF95O/+fs9UpK0FkqPB54knRjPMHP7THbOlx86M
6/f39MzMgj9oIy2Krk1AumhvdVEbV0IVPzxUj4RW20yrcui1re+DT2rkZhDx0mpXVe4FZ45uZjpq
r4KVdbsumSh/qJvuSrIl5PKxiZvZjVor7a6jQiS1Z/9odPunzvufp7fsW7HMx5cYqjjeL4pKB0um
ftFBqHiQW6MdAU60WID3qrajEuuyHgyJgx2T0nty89yOVWu0IYGxutTEJCPwErBNMKUEBQGB/ORR
pt3Qwk/XCogkvG5GLdLSlEYNFbiOUwKJKNNFxWCjB5sqdz63fUpjY1JtrFHfXPUadMghV+WEsOpZ
1BuCXghQwMbBoKy1X1RTZOtte++PTgNSkRHUEq4sbrXAZqHlpjym5uR/JYFW4+WX5mtrJOanehzE
15So8dJonR1ViBpXo6//kCMvI115ZTwS3oSTMsAo4Ln6RrnBV6+nw0qZICaYur6BTE7/AhakNmpp
ceZtM5cx4UqrxnGo20SAxT6GGO8UaoIuWLojF/OcswTsKL7dk75Jhqyg0VgEHkrX2Kvneog5+KzK
UNiZ5qFR4uUx1Xm2Ob2hdqbiwH7yZga973KbZ9B3SGDK8y1PGUpVA9puB7Nf6OHIaZjLs5gS1IMo
22yStEuvNYrS3trslkqCdh7Xoc+fmXBiqjrtdbtJEIqXUR50KuoDyKMOuTZuDZQhLazOsUHMPL5h
IrQBZRhH8X57J7v0u87qz+etwMyIDwWh/tiqFjVf1PrmdxZ9YPpUr7hLlmq/jn39zNaNU0uYV4xN
ouf6tWrGnyXxn877+pmt65rRLFUGH6mrCvNKyMYMR+nqNw4exwvX9LEtOjN50jKJB2lYNzELPbhu
uNZfWF7XgGDPH86KkCN/996qSk16YzeabuI2hhsCU/SlDNQCaP3I5M8VFyfPbYu+Qdta1YGepOxu
Gn5eZB+ioO+/m4xKZmBjhY52FXXOJj/vMQy90fftesTXRtAXuAnkAbc0UM+ZFZzns8wp3cxhcNuO
627iFeDWBt8+CUvF/6wM7b9ehbtbhD2fpQtAyzRCJCOB5pQeB/VgR6ORLxSbH1vJmctiqaFvnYq6
iaPVZdxV4jYdtT9jofv95bMz2g2tAOl84yat3je3KkUiJQu64kIGRgfmH1uFQANo8Vmndp7d1y0f
cPPechJ/aAdU5Negy/Q77daFGvz6dBfHJmt2arUgIOA5M6BW2xSRcttHzQxez2ramZ3WrAA7e9ON
WORWAwGrDjGKwTHahbk58uHOLCrhuyInZS/x4WPah4bPPvW5cd41MgdKkTzQW6twu4SVdQiuAfAA
NfbX07Pyhrk/cBc6s0MLNSxAZIBnT4bymkGtUvdJVA1rk31O8zTmzc1QgATC2Az01bReKutJt6cr
y916fEfa+aS3l8VE1tOSssFbvuzQ98wuNjsf6pEAuQ/kmQrdYYigPBAbLURdAnOrp9dIVNjyzmvL
LelvQYga1UDZyNbeDC2CzbskRvuHWKn/ni5nt9h7dkGVZT25blUncA7WdeWAxbsr5cIFdWzHzOwC
s0XR4ClZQ6TTufHq9lKZ2pIlPpJGA13Z+y/PU+IqvUApqg/mxh9g/JBb2mTPCM4X62ayEANtnXE7
FM1LnvafQV3+2DDdfxjGyYoaBwApmrk8JCQrVr2LvFXdG0VsNaa66w07u685fo8L37uo6+ZbwfUe
GDjzO5INN1bbVmfO0MxLGJD8d2QKUKWm579ME3w+KLKYFhrf7e9D+2xmaSZau2A7Aqq5HaqbehRA
ROBhFwYjhbqTOu/kzmuPFDJIRa9UlXjZ8Cxl9uKqx9Pn9sjueaOT29uak8drq93BdNMhWNGgTECp
uzTvb5C1A3Mzl+EtRD61+TRUiUTOcpsPk/GpseryBvSFImyqItsGFAV7UeAD6SoybbhllqgeJml1
EVdNtVZEFLEPQrOXvKj7a99i+jorEDoUeAkCC2F8dswB2jhCvQ6dJdpY1Qp0bA5eLbQ4LyMP9ZL3
ZyCrplQAoYnJFwZq43MgAs8Mls1rbotpYlbVZSTBKdq4Hnt0RLVgkI8t7MzmALiOl2slSEJ89ho0
wVdjqfrqWMszg6OrATQ1si6TrHOylc3dbpVr/Lz3mj0zOI7XgY9kUkVCJUg6jQxF1qNslw7rG5rz
0I6cmQKLaU4zGQOa99b9CMICTyE4ds/kFil36gBDUvYrvX62dld78Qqxwg21A7zst7u0CTGmOK+c
WID1zXIfQba3doDZzUBunYIzozY+4ZxGYKskKWIDzROADfCRgek1P6V9u+KITqIn4X9V+FtHrP/d
rZF550WV7JktUrpmloZdVckw6S+khmnVAco9y1BYM7cH2WijtEhNkq6vkSsHVrIwz1tza+bzFAHJ
XI0wkqRtdl2b/K6R59lNa/ZCsTJV5gTSALCbCPmA8XiVDdWX8yZkZhYqGJh8dFAx47jb1E5AtH9e
uzPHpaYVM5Q7kMTqKzMOACvbNrLz1ue1PjMLJCWM4sGJ1uv2JkvlV8Tlns5remYXWN1SQjsbDEsT
caJMkmajVYTF57U+Mwy5U/vu0JskmYKujnlNbu3UDM5sfGYWGnAoaW4ry2SssifDzXnEB3nmq9Ca
ncp0Ur6lJpC+jQ0j66yDRKK3KFBw2PuYw36JrQP/Bq82McqAr3rlw+MKUvPirDmfY0knRJ0y1yho
Yrf2Ey3ZC2vw1D/dtvEWgjhgi83Z4YTWHSHSZUWiQ5UChvgax95xH2Frndbf6lWH6rAtH7Y7Gz1M
YpWLJxexWBN0kiOYaUcbT2yq3Wf9tLKktekg/6D4T4t8RgsVAsNW5VybaMUVPay1vEDsN7TpuLWM
6yKjMbGwSeunGq9PF7bdInooRBd2UwID3jDnopbbXl/vTDX3VNjo5QZ/M2FbaErf4v6AAMSWud+H
uvaiTtzghybZkedYofDHFz/9qftfjNQIbfsOj91rXAaAyv/shq3n5jGsv4bF8ms3ast8dy3Usg2N
3N6g99YTn5ysDQcMpGgeSrolGI+Wv6Zjg/X9wSVEPtAPmjQQC9ZAat2XN/g1H6B8fIdjDEBuIYRL
/z2NKC3RO2sjbPgvw7bhHPSftxhbmb7KvlljQnCb9XpzmVY2sOx6TL00ZF17KfR1kGb443p3x42e
EdK+uoMM5xUiBk9pAKRl82Q6WwIuOolnjUGLVWa6T/iGDPGVrKIXpvG14ybqTpxvhU2vUiZWFKoq
LvQTJ3AzcXFjutceEkiQ2AhdRFAlr6JMN1YDNBC1Tl7sptAY9AiPMqmvZefG+HIhvpWQ2tDVeMV0
Hlc54INNTJrtboym/OoT9wZBABAu63F7ZlDh7ZG05yvnCulecAOUCS+zIjRS53vGl9jQdpv+0GGY
Wf0s5z3VGzwjPKE+e8JUyEBJsbJQCxIWXS7AoNo7C0fviANnzu4Av+7crgcmJCF5dt079Rc7cxeq
/441PbsDWtI2hElOElfm9tavUy+0B1RJn7YZx1qf3QGNHAIImOGpi4zNV6qGGyLoQgz2rdD10ALM
roAWSWvHUVaRMOz9fMgjo1OXOGC5dFbY/zuPh5N7ha3X5xf5ZNwaYuEJdmzpZ/dDBZLnaijTMvGt
6hdyXlqSgk/6M3V98stC9fQtKL2X8F3HhjnHM3djarvN5BYJCC7aK4XCx3sGxamQpQXCH1AyuGF+
WURZ2crITmUw4UwawbaxuB8xHPxt4WXGwvVyZOBzqDPqySooXqCiWi/r5gb1ENUtGLKrrwWK4mE1
R1AmlxU/b+/MaTV8otnuNJZguxjUc1v5X+mYPZ/eljs/9cDWmQOfQfo40Q4glsTIiAP77GUQb+2D
qBRWsdVJF1xoQTXGpmHW50X139hZ9yyRN0DWwofybmKysgfFNEG2sToz0fhWKbfXuI/SNMh9j6in
VPU3xppnqpsLJBRHDvDbrtxr2so7rvm2rJKWjI+G239HvHNhMx1remYbRqkRUdpmCS4Q/THl5VPb
LfJXHWt7ZhvqkndCh+xrEvT6U0qCddWKBX/c3FnGQ5tndvqN1K9lFdhF0nkmBUsKWHJ1h9qf+Th6
Kyg9oABNA0vTsKq11lxVarz3UMFYAiNIyziXhbGp69wMq1KjsTaCTVwN0AMrsqCNEVQwLjqa2aEN
3v81wSBiBZYMEudpmy4M4NiTeo6n7fjYK6MJ8kQOLCQOWTNYkhK5ckb8cGD38GdGACrwH53TEPRf
0c7VUu6T41mr0kl2HtWEQiLc6nxKTPK5oZfloGFEZIO/w6NauHRFPEh21E95Z692rkPvp9HO2yqs
75Q8SL7TmkROntsXov+py6+9XLgXjiz9HNHrgsC4cUqMDo5vMW6MpUNmgszh8MrPAb1dUHcK0VHU
lRpN/mksGrlG8HT6YrvKv+iLyl2BjKJbEYPqK0NV2YZppgY0eQARAugTqghw6xQeTseiwBGpGQFm
QR8JqO1XSuN2FjJu0LjgqrtVXYGgd+26Ye+V/caS+QQ7pXowfjnkGjyUBmozHHHBehMkMI0rjLVo
FLlSgvGoy6h5qXcNPBFesn6dA3OIFbK1L34dPOiVHjuDcZeLDk70YOVh5QCQIaaxiryq6UIvb6Yy
Shl4Mhjrm5gVhXWt5YEFT36s1+B/tb7Yyp7Wo8nIyqq04pcmVfnsB8p97eu+ec2bkt9NVk3CggRk
FUz4CEC4nbCVhnxKUcy4wgnxwnbwGILLPujmy0G/TgHiX7vNUG2tUvNBw2vdg+DlpcytcZUamhY5
btVdlCIfLoGzg3QEM8trFBNlG9K2z4Xf9WGjevvGt+krOG6yx3zKvwV1Uz211HaubJOnG2XbfO3o
DY10WgL4wSzV3zG9EhslBnkxQnE1rgBQiSaj8C5tzq0Y2Ap4qgq8K7QuHkHL39yWUDOMNdSwP+JN
5DGEpxv32W4N+66EmiWu60houX0xtna2QtssNHQxrqEKauAXkJVWNeQIyqYmq8rzsruU8OKuaHoL
j3Chgby+/K6GhoKeBGZkpMF00dPRjDsoMkdE5/wTlMdxThv7F4BD9sY3M3aHZoH06LQvsgKgmmQD
UIJ9JjFVfTFux6lIdWSTXe2lFIEZW0w2ccYLcWEZrRZmkwWJCOqZMc/y/gLM2Ma2BCEIi4cORKmm
GLOtzipvA3Lh4ZuuHCsOWjvYlmzQNyIABqsaLRr2dRGA5dZ1Es2X7CVnmWVEHICgdS2b8jIF0UcI
fDe8Mm8c/z9HV7ZkJ64Ev4gIEIvgleXsvW9uvxA9bRuJRaAd+Pqbfd9mJuyec2hRqsrMynwdxbiz
MgwY8H0EQyYSflO5LhVqK+RjS1ZZU0CBpA2mFhtReCth/9iPVTr2+63AHfqkDAIkTdbOjWvH+L+k
SxRCguD7+N/gbH8oglQ1kQ3D49ySvN6KQN7P+RpXGDLijynV8VDpoDVf/RjTs/ALkk+2EUkaLITz
EbFO/0MeF07oHA6XHPt2X1zlrkrgIgSN5LCBKw6Go5UbObis6yseB2MDBDcr83QpxtLZ1Zz2US9n
JWb71aYqvcC7D6mY87iseCNMcvF0PjvlMPBajFSxjEpDfqUyrgrCzkp5Vk9r5k+S0x2rMkXxtI1M
XJBpGX/qkMd30W4RNgYLdX6B9ViM1nPszluwGcRbLUXT4TY5hj7XsukNnd4RqRHf0iBRx5m7BIzZ
uNGyoGP8Nx3yKav6OLQHCEz0VVnANQBOeXTPWDG0JxeJbMNUvQ7XPU7hx41dnuicWyIechkORQPb
CmhH03R69yLtjxM2at6Mdgl8pGI5F2XB8rUpognr77PkUQhdEhaodkYwm0k17S9bgRdnlX7/o9Md
Gyv5uGxZbdI13A4zEj8sWOcpgvg1D3D9kGTWT3G2dBY68NV89wFtf35Qat9tMQDUGpT/t6gAxaO3
0Qq1GYntU77rrHGETHszFqOubSJ9AHZCxOX6kxPn2Y7VwdYu95JM7ribOW7SxWK7KqF6qveOiEvP
yQ7OAt8G5stjqXS8lJHPse2zsfg2ITznKnUUNNOsAGLOeWiaHdYqdUbXrimEtzDWQGDk2mdhow1U
bYPzRYU8uRYYtoIqY6Dz396Y/UtDG1emGyJeJs8rK2XVzjBz38Vt8QQ77X6HqEzgwK+lHwJ66rUl
NQ06X29ZMVctT31Sti4joibg0v7LncQmkw/Tx7iLsr1EqUhq7BZgl24x5BCneqho58ZmJbFqbGqT
JoBFdzNGbK8i16F/1Z5UCzMj8psLpuqk1ya7jzSyZ1L842/jjf3wdve3DlLck6R2XRrT5sOLk0X7
xAx3QE1UiGzTZcxrSwpEiE0ttrLgnBYif6A3UbkEMoWubIRNM8+ir3hLzX/bhF38XETy3uSyRave
TZdkXcU5ZisQhEjA223Ge6SR31QWOs4eso1r+HNkM9qbDby8aEl3YcqJ40Bc0oTFJN6Q1idOLEn5
/YJA7389y7Cmt64PuW7Rt3AdP+BbxQgTWv3ftt22JweRc2WWwv039Ul+2DcXfCQmCs7eLjFiZCIY
fxLb1bB7R22DBQcSX8PfEe+/w4k+sH5Kql5H8dM4Jzu8CZzE/qv1B6RnvXiCC2BKRlfmWiDIqUj7
Gv7l8Kumq62tTb/2ZEtKMuEDIa10PIwCHEYOS/kaC5zTHWRy5kFPXpd6R1vpXEzxju7ouaJpasaY
BKiNa1EujKWNitHbyQGZTtMIiSYzbVpZSqsAXWu5TfjvXfy1CAQnwtAQViJT5XFlPKGf+Q4FMnP6
dM7w54rgDpvz6jxBHVuPS5qjaV2hdSGHQo4IK1f8OKmfb9SZ7qBYFB3zzi2fsDgWxzwx9F4FLdwq
hiV89tkYNSDuBoRTtDFUveEQHzlSMfD/VwNOqAiXV7EUcXyYESqFPssG/ERjSlgtrQvP7R7CRmLd
1MHazFekL7LDFuefyll4DgTdcdtI24zzgGsMvXsTTwiAHePc4vCv02WA0S6GZ7q2DUGO04EOlmFD
bk4MHPvT4uBE99cVy1Z1lI9JWSjheMWnYJywOcnVa7blC4rVlNQsKtoK3jkDspXm7YhiBAwv0eFR
CY1f/89uJnIxYVwROZojbBVbo4vqirMbZXyDdu0Znth5mfBUlghGRrwTFpihdJB/fzrbeyzq2hIe
xj4sGZJ7kAOVYJKYET+L0CnVl0E42Iqn8LUI4jY5L0g8quiMd3qyvSgn3CSXaSZz2YosuI5B8Yvt
fXYWPAlu0+LfutCRKoTa9+xkFH9mRd/VfTL8U5ujCIef3+mC8L8EjRyg0wH6ELWnwVsS9MEXENCw
UksqDgLt3Me08f6Q/mQvse3A0tx+anzASiO4+Z4HaXTKZ9m+Zdar247rs/7Z7yzE9oJi4msTrO5N
7iH7zvkwnLd03c9EdvIQ56jaeGORtU7zFS+HLvgxHvVP4q6eKizZBwi2WmNyE97NBymQZ7bGDpvC
hTJVEUcv+27RKBbYjV00zW7zRLvr0mcD8EcRX3r0JqI0SuQl2of1bzGNhFZeb+znkcE0oAySFfnS
KBBIfho9RUdTYIaCq1hlfTreS030LUPYPYp55Ozjnq/566wUQr06wuNvRsLokDnVXd2+PKBnJK+9
c+9O923lIfuvt70L6y0g03MPL+vSQi/S9D4uHlSr7N8QUcaXruD/smIJm3jh5G3P4NuFLO5kPvmO
RAi73hco+3t6N85I85VtCOR9tmy7tRIjRSVGJn/ubFnO1m0lamWLBxOIOvQyDBqUUvE5CLMjL24Y
hjpM+IBaOGCfui/yg+X6fpMdve7bzH8n2dwfseSMRLhpGmvK2XZa8+kfMHzMN1az64C6e7XYMDms
JgvrthV/x5SaCjKMtcYDY/cb8v7Q4KPjW4hTUJ1G20H16Y5ItrjAAsSgSnhVjifkjP3k27EErK23
I9Cv/RsZJNuG2OV+rbaAF7wZUoMyijgPdSiQdGMqlqx8B+Ftyoktv6awzW+9iNAdoonBau7wPUu3
H5Ztlg0ZuhknKtyh5HLJjs1yEaK7UAW5eob8yT6flqb72e2d6bY2AR/+JqHPnuJYbUgLW/sD8vUk
TGBhP/5aLMmEFYgJyDo+9x+7TO7MYdpd9qSnh1Ut2RFOEdNZjrRAv2vFoQgLyNyNXz5lNse/F57m
VUyRDY3rMytVy9cTdut0HThvj9PS6pvnUXfq3S7u7BrNJ2XcUEXthihYaOKRCGeLe+vi5A1OOsst
NcpVGlKAsjA4UrCYgoyPobyFRo4YBhhr5hnXTR9sClVq7u4HG//c821egXWg5yxexHvul5++IQtv
IT5CM2rEDW4cHXG2KVatYlT3EesMJlhwZzLRpkngWl8LlTBIEu3w0m/4BEDO6RkrNAi0m/Og+NAm
wBy7OvE5aZMgkGju8ndpqIE36BZhxzsNzZ1q/f4wovmAmydN/u3AFRCxzZRYMce2+tVtIalyRNn9
6dohOs2EKgTihQmUZJRBmsDWA0+zX7P1eeVC+E8kRfAvQQbdAYYw8YGsbYKaWlBbS2xNvxYdbj0k
m07XLrHZdYOdZL3MRX/1YyxO+Ho7En2mH5LIZJdQRJC1LIL8N6/9hxJY+VKYGDDe9NGD33URlGki
zCnl+h8kBl/pkDq4uPmRNXAq/eNbxpspQrLYSCJ70ho3tlkWPCirw3tMwjtk8FipHJRMD9uACpVb
vT04i+q2LetcIctue8YoVTxvJEBCcM/Wxgae1yLELwhbD1ktRrODhdrJQbUUGxhJPt+Jn5kkJbZo
1CrCM4LJsyYOuLrMOSLOimhLX8YcIz2qEIa8LXCiynH6nhc9s6bFggMUP47iTcjiFxFLF5YYOcMq
VjM21sgUVDlEeQcD56yDa3GsYGwn3/t1hW4DhRypRPxf1yGh0pllKBlsw2psKY2HqCDi2AvrjrPL
osb32AyGCWVfdm5d7h1RXKMkL//Y3PJf48C7Ky5K+jZLM5yDlPyM6zIpI9gKHPeubaskUJgedzuf
GYH741yMbRWPe3KMi3S7b/FTj2vo9hN6A1lHOWSQ7W62arEIccSqkX8CR4uHP7PgpB3Z/2wSIZJB
CIptWor9kW+gf5yYvqeRB0/Z6IJmUXP2lu9Te1rQfl8l0N8y3zFMrFO7IXFwR9cR5/Dt77EjhWXZ
9HVCDMfdPibtEwz3kRicYv9hQnuCLn9k/M7OUfwcEdMeEuibzp3cFdYBU/eGnWZMFZg0zi5xqsmk
/+WTDGt1WgBsUjQHUUn1yeCCKgP4MlxbUAol3yi9zzwYVitFfqdDK25mTT0WborNosns3GmLIDkQ
U6JxLoQ4RgqQVdY5/otMeEyCpvQR6EcCbwP7u+UJdvuWbPpcslQfhJqelUseiNuK47qxsc4N7+81
1vFKOnvymCE7ds6nMCvTYE0u4cysrmUXUpCoNGAHI/P3bKZRtVP+K7dzRcLeIJNs/4sJ7NfI2s9B
j9O/fOp4pSxFtPga1na1ZCszObNqzNbfYTun5xxr4M0gN17FZMorg3vuFWx0VxsAOQfNYaE7s9Vh
Kcjx25YGWEMK8Cp3GeLi8bJ/bYQNJTCLFO9U8bdF9BKgstE3kcEca2PNLwC6ngao8ICV7KLhA4VN
MzHZWo7oihrLYGUx2jF9VUSRyyxQrRLhT9sq7XO0r8Fh5P8tIebRHJLK45BsjxiP6AmDt6vojz2R
HeePnnUPyeRwkpVGOhrJ1g+jQ/pn0MDA8M4t+fMA5vlK+oA8I1MF+5Wxnd6V6pLH1qiwpLFcS7eo
vmGdgsp9iLILgJPonqcYkOcQYYA6LH5pu9/HLLm2CXj8vB3neliRXDbM2XZt2cBrD5uWtwlww12I
1vRPb3vgSAGMq5zZitIwfTfM/RueGa/HZPkzmkgCTips46cMhPRs3jeTv6Ahe4SXAMbmiHzxYnw1
k+jPEPPS6ic10JVtmmPMbXHVrB4oxBbfY1YxJV6Wuwn1pfW9aHa/j2el8X6WNKT9HbLf9S3ATg/w
BrE+mjHfftM1/mkyVFSZnm9Vi2hFOacHrotbYfukHERAL71rLf5OupW73bID2qew6RgH2F1Y9h4V
rA6RSWBGEjfGZL/grviWJOn6HuO4nng0q1s2sewVUD8/BIKZY2Y4KdXU5vh1pjXiXI8zIuH/2M5G
iGOlfsYxDOcLy8bs4IUJT8kcZxWGAVl2sGDvSi8gPynTCZJsv8RPQRyUocjzJhZcHQMYpFyCWMNx
APN8PU+8OwDAWuqQFbAZVAt8SdSUHpJcLBWVE2tG9EF1hkiCWphkqyK5Th+SFdnFEvC9lqU1cOL+
fid6KyntMTSE3SVcdD0rzXCPRv4gsI13s/0QPO1E9m9xj6eO33RxzYmQjS0MuoCAPNA8wqSYpni9
8gl+YAITJLqB79TMQLZnpBKjw39A3cpqicvzTu7J1bbzjUY8ui2dhLhCOFViFg8e2nj7ctvAqmlB
k5LS0FXzOo3HIBkcOoD9O/tBoaD2e6GIuK0W09OS5iquwStx2G2o70jJXwH7kSWG/N6tkPqB7tiB
kkZP6zhdSdzCn6CL3/eJwrZlKUpJ6E16LAsRbW9Kqb5SOCal1uSm56Qvh8LpZnDRd4yrTa5LhXkP
6RuhCzAb2N8OaAqCmJtobZ+StMDQvk/bKZwU/8go8OteCvawYKA4+20mV5jKpZVBPFmVFQU20RZ2
oTu5ZBqcLomOMk6PEVBPGkl415IcQfJ6RmkJ84ssTFcFBHPeijQWsAwO13Ie1kOW2QPccc+czci2
YQTVdsBpDlOvnyAw7b8jC0vEJXzDicAVGHBetamhZUTCkzdwyYJnDXq9U+bG2x52XzpuL3Kc7+VP
lu4UrFe+P+k9q2m4HjnjEvSEh9ojDbo6TzN1gD/mSZJ9qmhQlIjD+On7fkEe/BJzUdRuQ6Xfpme3
t5c8D4YTZcUCFMICDxn2RsbF1eCCMyY/bNAGd2J3SO4RvGSTeuiX+KYCQS50sm8gTx/hrXON2vVJ
a/z2RdJiW2BIk2oad39yzj92kEKVc89tvaXIzBqGYj74dXcveYfgrI3vvzpBFiQ9f6ml/9pj4PoJ
3A6qLAUxIgdEa4PR44ecquy/dNov8+bcibG2L3mPo8LQpsm5LMbl3dr+dQTnpQx9GxNRS41MljUQ
n3SQfzs9QkmNy6IVY/SzlXlD4tVdQHl0F4juGRRLtU/7E1HhdCZETTVingI8u62DJIi9r4H917v4
FGdQvy7FigFIPQMuGI595vM63wUru9XdMNPdRh+aWuzRaYUOthqGlsEUsxju2BoG95Th40d+b5I+
vEoomVF6YIaaCla87CZk0BHhmUXgH9YWvh27ScZKyrSBtdFLajdRWcRcV20x1YUCkuTZcuJDB3Us
mTJgkGIsxWjNh8w1Uk9YC3cDzW6DDE803H9hqypsfIQ2CT2ePa2dLio3tkCftvVuWSDejdb/VGJO
aCSDkmCQ38f+O1OFu+yGWeBg6pTD1lMs/LOX/Ib5/JpuuPtbw5bXNoqvkv6BJfTHHKpLHHa1Wh/Q
GiBPDmBIVgz82vcGqmBA85hrfOj3KhOaf4hMfGuPclFEw0HF/JdvDb0ma+4uuQHmRzoZ301kfgaW
m5aQrL8OQNhL5feLNgoh6QHWoGFpHVSE+k9OUF1kDOPbBXRoah6Tbb7oufsE9gkD0uKrEDMAsKVi
kM3LUkXTLZQYqRWPojNDilvl47uhVV3tOJZbnCUPJIDcvlOIfkBt6s/SYlej2D+mItRl4pfjBmGL
gK9VZcGlVTRZJM4ZSS7IuTl0SDZM5msUPEYec+2a/0a5v2vjv14j+BWyanR7djd3Kx2Bvo7r3y4p
kHMP88tyS4J/QxycIpLJM3ZUzhh5xBlKrx5Uix3/8whUCS4u2vL0iPWYHkD23lFVQxc2gtEeUwRU
9LEtMaa/LXDqxb2SI4UBhN9aQMtG1W9N/B8dgJoCyxk/MeLe2p9XNSvGGSQCxfgWLQmalcBB2bMU
AGhdy/8OWGAPpL3fFEb0SaKDwLg/vALf/xuMwXIKsFUqMwa32GF5CleMvyQd4cWLNU0WhmkTu+wT
0HhWkyX6p8fiOYN8MBIwh+vYaCqAmrKJ23k6yvY/jsxJxODMdbAqDfhx+NginlfJON2J4gb9eFgh
jL0ZNN7ZwOmupFv6HIDicuPy16L/Cwk8zmgbSXSyAhq5LQTzEyaHAJL1wNCldGl2HW1YzR2Gq92z
ESs609XhEbnNVjTk18GGV4q4pxLbve7Uj+HLz3VG5Hq1oRIPa7Y+Y1WmYbE50sR+0ILTUlBT/IHT
5zHMcOG1GITAiX93U0Rr77e//aDLcEoBSOfzUCmNhbUNVmjB+JgrBD5IjNxILKAgJddrn7UHl899
s7X9aVqCFnY+gt2lnPTHgph3rxWtkEF2B45zRBkCTRI7GJu0aKiBzvw3jxDDWdytO1gL26kcWHT/
CagL2FjGBjjjgWizVtY6iBHNh4jzLGMbas/0EqzDa5jGeD76Pk4hkGiX3wbns9LSvOa6Txsm7I5t
0/23jIr/Rj78JoX+Dxzj3gQ5WapIrKLGBZNVQT+/2J3c+vBPlCgKmDTtTwlU1TfrhxEBWiatAlEk
byua9SbW7BLBHa8WOUiNPoglcuXTtF7MfJq4wejEuAP1DFy87UEbBZEc//BVpchRDD8WF5g66AE6
yG2aqnSHOE3GuKAoEcuzZRicOtNSzJKb+sAU+NzCReo4LDEknnQdUJW25JS3gao4dUsF2+vhlFn3
ns6Bvg9b3jZ7HkGKmgpz4OuwvoyJHN6Z6wEMJ0y/5BRQHGOdvwPzlzXBmmcv1Dr6tMz2U7JkQ/8B
c258iXl/XGfT3mG0SV6mgIevuAniZ9rNaNLo+tSCLIDjj8oPhFi0KBmjv8LdySOdtMCzRi1vQx8/
y0X45v+taiGHLq6x6WNvC67AW8QF1IR6m1/jbU6aNO2f59zCOgWGtCWmElHvkS2efLbnVyIFKgmc
qEqe8C+ssorjhCa5ynYPK4MINBYUCOQIZmED9Zx2p11Or5vkBpU7dk+jSiW6QzGUhYVfH5sBfncj
/BYCfefQGlyzhfIqwN7CaQ7aoR4i22ILaVlPu58Pe4TTu7E+aDIVd79QsTvwsfq33+G9Wc4GlEqB
1d06TWfShFknr9GwJOdgJaThdtoqGDFcx4kgkqknxf3YFQRIYGuxdILVuVcWJeJGyM7hTwJXSjps
T8RSqACGEAt3cdTDpTHtcVG28Mwb+/gBwoT1icngR30T/osNfl+DSOPXJBZjnQYGxKOye71OwYdc
wQ14MypMEyDpPVy0aZYAtnMonEuF1yOWeAX7rQa+ELzBNQPA0oodZxygHt2hTseTJVaeIgfMAOhi
ltY8z/fryvAQ3Zaqc9d6nGTIZDpSJ7jia60T/ioGvV3mNFjq0af+0dMfyCHx9CdVXKCRCvi7t3DG
3DddPBHvX4EuhKUCjZ6gnrf2tCPl736FF/mNGDMd2nWEnsB7dXRc7k858USicYNP1oLsm7vVrP05
W3n8JXmy13tbkBvvCcT5JgGTtSQ/l0LK2BF21Vk1gGM7gvVF+E+6TMmVJy0HDNvmpUQu/Z9WJ7AG
clOEBhE6EgKF+B62/3nZDmdES5CzkXo/e2KTG+yk9xTGgP307fFaPeAPL0nFkPj5njkD96bRzHeI
TAifKdzKfycDiS+rF5hOWbt8JLmP/wNJlkED006HHkxeBXkX7gogpknN943dAfnsqrXryL3IVVGm
CKQGgpwBTOXYgL0Rsa5HsGDIlOUU63OD1mdlR8B5m8uPYKHjDzWF0SPc3vmZGGGuCt3N64BO/rmQ
vfrTObJRbM7zuA6n0PyQbdDjR5C4cAPpTORlUO+BZY8rQLN/ScCmY7QDbq3Wdvaucu0A4HtsC1HP
/TDCLkYGQPKRb4l5DmUG8ur+0FvIEsrIzvSyu6G/Xxe6/4l3YfCOKLh5usV+qVBivphFcRo2ZMyn
A5+PXdcmf3Hq7c11yXSAfjF/3p3RVR7jwINlmtgGPDpNPzvC2J1SuTgMbseIH82w2y3B0CZY05rN
yo4bZfgMnmW63jRXNx+v7NGILrpR3QX1xOnc9Ik59GEPyg5gaH6U+J7Q5sQU+je55l82yaZTpAFc
c2t/7AamPQoAUBPyO8vWBe2emLe/7QhtKNhCkKWd6L5cQP05DGP6SuXYa1jMJL4mRK/ga1B4QUgD
4wMakIUOB6AADDjn8l+Pkxv1Qt/3FL9MyOKS/CsF1/oEUlR8EZ75f3Ph8rLvWwBsJE8fjaIo9HLt
/q1ZMjxzM9Ga2hi0X9v6S8Hw6o1qBpMTxf1hStDmdrjub2OisYGz+euYxeo8ZgmkE+uQyY99xuVT
jP+xjnb6B7kZTwGRvvJSwZ61SNrTQIfGQ+XetOs2A1UKsDcw+xyb7jm7By/2Piy4OYsBUbcubF/G
ol/eEEnaYU0DqMbcTHrKvpPOA1oK8NM7v44XGOJzeArD3Z8gK/cmUhNWxIMOoiNkPC3Q7q8wKLr7
hSIXahu4qkD70gcbI6NVS/UZGCVV2WNCQU1ke/o3mUaH9TbgLH3vGJRYnD75CD1a5zszlAtYk8cZ
sryD1YS9aL1AIsARzigL/GkMayj1P8Ltg16n/RA7fJzAdvN5wb5qzfKUNMEgMarTOb6KvGVf/QAS
MmTjB0ILglKgEgQVTMFSXstIyN+0y+YPj2fS0HTF7YD9YhirQQK0IThkK3kghqNk+ssPqgMVqn7z
nK5H7E7rx0F6XaEFJycC58r7McnidzoYfUo4gqTCJAY0hSgH7FukG+YbFR3CuTUNdSOUHunoKySD
Qq3WMfDhEZpZOW+/Sbplxy307QEsTo7ROacN7be4Fn00QI0Pvngv/Hoo8gB8sS/Mnd6HDIQJuKGu
hQVz5GNTShA3f5YW+jo/yqKyEP6UfMROy17kyJxuVwBdYTfcdTR1U2niuDuSOMGh5CKtM128pxwh
eSXu5/GTxUo9zGv+nZlQ3YjvUBS0CHGzkPENNd8hkheYp3kNYQL1kmwLoAI1x+fWUoRYMDpcN2Bk
N4HMnYMRLqgA9PybpmyCEZWZbt73Eu1tD09O782Lhz4TvHrq39O17UFwhuA3YBGOheQBQE0sZn23
k2Gro5ZgEmzx6mcjbPgInKke0kR94vjT875sa42JbTqtkw4/h7x1l4150MkU2iVtuvCtVwGUnMPy
jHYMOdqeTHh+LHjwqV5rQnNaQ6EWYfAbB9CMEMPy1vAShpaYqzuNr99D0qmS/bft/A5BUBbjtVCi
oWyeG5MrzGvLUtxD9N8fDEU3HYDdrtps/MPyJT+6AqAVY+F0ikMHVURm9TXDNTSDafPk6mbf35Y1
Ic+cbMl5ndf2GAftL2Q+k+PKhuC2Mku+Wqnwr9Jst4G69Mywpn1MQs7Og5rVcZld9zyswAVK59Pg
nkvnq8TF7ttM/TbjuyUvxUok/IbdDn0N48uRtjtofOW+EQ4CETGm/cdu7LcFzHIe3dKO9tWWgpGS
yLK/JBD7LPWkrfoa5nbFr9BijhiL4nuwkbiOOske4dMJYf4Q/LLdNt6MBC1JEjI1sgXgFFBnLiGW
945A/bb7vUc8UjcJgTR0s/+KO0ZrNtG4ipNNv0yqUK/ST+rgVZycYclJao+74ZN7cYDirXRqdoBO
WJVwqCyC0D4DSAcMrmMEuwRKPrRrNDScZKQrQWjjZ8+zqszEUA4j8gAC6E8Hvq5JHHeHhUkogacz
iPDa5xsrk12Ly7LDAIn50L26cZNN4Db+yneIxmhH7HcOjAqg264uclvShm4t/rXjYCDQQ8xluibv
+Kv6kuLOPcHZ+ZtBRYnnadwxa/n4tcMX780ngzmgMLQ3ZR27Csg/YTgRF022Y+1hiwbzFUFX8TtI
dJ7hzUGIyuTCd4tvdcTTTZ7bblYvRZZLVi7K8kbOu6zbVdfdGshmE1N7jRysxogh2wsWJTd4yCVx
TbdRPCHXF1KoYYEmnsi8f+iQOXWCHRp6b/U/5s5sOXIb29pPxA6QIEDyNpmTUirNpemGUYMEzvP8
9OdLu+P/u9Q+rvDdiXCHw+2yqGSSwMbea33LHk4IF+b7VTXVNp2Xfjs6TfClYyj1zFGZE2bsyuKH
NcdY7qKac1CderS2B4d8NXtcbjhBf/VksRyAqSrwwWZorow9fa1XzrVOszbhKP1vY6KcyxYeNioY
GssMHjNGkagicRvew9B5U2n1w49MSiuAJB9OowgKJ11PH8JZGf1kxbCwqJb9lrNqyYLPGQNan/ju
eJE8FJVKL9w6qLG2MTKMNo4xsgmTzplbMPD833leWcdFmezoS+1dW3H5Zk0LGtAVRt1Rk+V1VSQL
uigfp6NXdymT5bpk/qruZKaTWzuqmHB5SXu3dOv8mHhA6mqmdVjumJjHRTYdstR6y2efQJugVUdV
MzrJzuzIA9REc5n7Kt4yFJVbaVgcgI6OzTX65a+LpapD69b5RQk3MxzLFSP3ql4V0hWC00f5osgL
Qr0zxvtgjp50Pn9PgPdts6JwdwgiMAMSHnXZRjK6rzL/KNT1tCK40En9ZukiuW78trxXrWaj9Nst
4hV7TSx8g/EKox7Vu2F2sdG5dbPmhM4XrvxesyCH7O4fqa/3vTqY5k7Irr92+qq71rgT10GbXeSh
TvRNHHwR+fK9s+1ya9cjzd4u9dm7hpLdlr5dXhAtvikL6f8IGkhsm95DTRWvrt4tUnT7OWng8tGn
2PUKEWgXoMbDafUydlUeUv0D3RGRZ20R/eoHzRJ443RZfNuggHhNk2r9cJaqfHQEQgyvH+x7hB0Z
C9FQ0m+3vI1lxvRZWaS0eej+Vspja9kiukelaTnHaLDqkxVwAtyVysnv+nxGS0TPtmHsF3nN98DB
H4tcp97ViLCONiNYdNoJsOzKNciDcztEB8v2MVXuYcGbyojLqm9jWnMXc+Akx6WKeJxju7uCC05J
SSBB1E3FZZ5P5DmuQ8TY3ZjpYUB4d0DsxY415dEuQJX42Igq31LVL8c6Sk1o02u/ihNhQmQTdHwI
a99p5imbPyC1kUVbwgRZQItWfvf7iEabZ1u0EbPVCm6mmUJ8MmlwID5q+NkwY+U4viJ0Iihz141J
+dRot0J/2NILCQcRpFulG+eAi0D4l7GfMb7LOVt8yZaOAAgMlwlqG63uEo84qDPjoec08dHRxr8e
3DRJt0aP/odX+kjUBnQ7ERPRQ1Ss+prUOFo/SVI+TIXjwL8P6Er26fI9QJl6qizshHVG+3BU2HGi
dEy/jginaEiN02Xf1gghImJl904LYMsmHIgPggLYWgJynFCu0opPkRuY3Lv3RIGkxBqdTTqj5qNS
EYfaaV5oPsbnOGp+qEFCvsbjT5gixfdAzP01Z/Doa0Ff6xCQWXWq1mxmP0s4lNQ8oG2ilyMnIie0
ZdGegqFMtgMHo6c1WYlv6MaefcgGphlrc9JV1p3GdsIM4KVoOWZHjQc/K8x1GZXBt3Gkq9fqLtp5
xdwe44xqphqrmfAKJhyndRqdI5aNkeJVU88EHNHiBQ3lnJk1pT3sN6+tctfdzFq40WkyX3kJRkUq
Ih0fFeUDgQlMN6WdoDSKVf/eO9achG5XVS+0q4v7uUP2USVWdNmAP9p5klnvapvkoS+H6WoeEFMC
FcUzU3Amkf0YMAPL9b1nxw+xaKKDKFPmcYX9ipCGVMeMzdCXbXREMVsdyimyL/raQ8HlGpmSZKvd
B2n85mpBMcez32Zhw3tEb0cFvOpMtOJI08m3Zr2ZQAg/85Kn15GL+JRDcvHUBxAHNs6kF/o3fhfv
gkFON04TmTfDvw9Tf+RUnLJ5VnUExmNJhpNd+OmuAxG8qwNTb2FPEkOs6GoYyGwQrVhz6dc/KKTt
W/iZzBFN0nzviMzgPJBOR4NwO7StZbgc7RX3ejJlF2Xgd/tkDeYPT0W8CwE76IHtpw4rtnKGqxNp
GlY34knp0tXssOOwLndJTqvGLM+dj/Wd/vCPVQzDbpQoK4U0CyFneW8dXd28xU7D2BKB0Q7hDpEI
iFImPCLkb9AnxeLhNfPPiSjSjckYfw7eGG/TKYkPDW/gtUhX3EaD6F8YGee7KsMRunJYvRCLr095
7ZPDW0XlW5blr6MtaHTGrCGuh6kjqpZXy6pWrDGuQhveWWGNnvc+w8GAhT7nVV6UpzLUI4TVECHJ
6+A2/p9e03+UmvZYFfz1OQ/tlwy1w3t1zhzrPv+h/5OhaZh3/18y03+Fpl1+W79lcdd/+5S0xn/0
Z2aa7/2LLFjt+EIRb8v4Hpvmn5lprv4XUX/E3bvad8i+PTuT/52ZptS/GPQK/iNXaUVeKT/u35lp
rviX0r6mCYIuXLu+6/6TzLRfjcierQKfzG1X+HQfpSs+EynKmC5+3yPfrPBNMNubo+zdrpF/0BC0
4IuqQl27yZQkm/+4Sbd/ujz/9/iqf1/3/Mt7Wtqedw6S+08+XBLTKpwise47zRxKgHPbc3arj86U
69/QI88/6v/bTP+8FMJPEuB93/UBk/16qWKN03XoccCMWIdOuRyeAk4ze2ddx03pWLd//8F+dUT/
+2q2RuruS0dy2V+vNjV4udJ+XvYcpdDyezajSEJ1twgO4MdN0xSyRtlhoauHv7/wX3xMrZUtaJSR
bmurTziFZKJXi8WHb9I/53N3WnwMulh2SbraO2ww1W9cx391vUATT+cLSf/uv2z1+aJh5Q3rvojz
MxEqxVK3Ne063mnKvWBPW6n/nYf/V0vq+eYGPK8w+XhgeXE+s1863evUR4y0H1GoML5H2OBXtn/4
+zv5+SqaOaYgw5CGkM278Yft9z8s21br0h9svWmv/LMjte7jY5Omv8NenL+P/3wsuYqH6wEdgauR
0H42hoOBtspS0zniLAVCXuZz8pzWDFk2OEPFb2hQf3UxGRBzzoUC9V9PZR/bnF+1mfciqpODjuev
xmFHlInz+o/vnecK1/EdzmKYaD89hbVMyzKhINpbgXeT1aqlVxfMv3n0/uIL8tCHndctxUv2GfrF
E+35ftejMZXuD+kyZjVr5P9m2firW+biRVKCVVHozwwjGUeE9+FC39u+Hg/1utL5Caqr3CS/i5j6
1Q3Nc8YLy4oBZk+TwsuS+OuSoZ1lonmY55diV25+FyH26YdLJc47iyAr2mXvCT4TUCc6SWjBimwf
k6ThbtZERO291Knd38Hd6pLj3Ds1Jc1KpizyRpTKTwgTovn+75+LT/vM+dcg15ekVv7HGyU+LcIW
hzh/pduz78WUrS9gUhp/EydOV6HAyvz66JWxfJtRcOl/9uj/cWWWfRoy3AgGd58WZLUuMm/XId9H
iZ8fFhqq+yXFatLycD3+8w/J18kuj+QMMfn5u/iPhcON8YaWgUC1H6OltkzX/mBNGy7GyF3B+hfD
fdb4w29ySf/qzp5faZDuUjrscL9eNEodwaC7xSGc2BwqB6/vn0dGVICaesSaM30wFGJjJd//4Ydl
/dWBQBjq831SRHy6riOqMhN1ASfJ9A+W9oAVxWX52uVTc5i6obotndx9/vuLfnrzJRHRUjhCaZwq
tqBi+fWi7uS4XhnYxb5ZbP9u6v0p3xJhLcd/Vp78eR2qLO0GvPmUWr9eJ06iYOrwoODVN9EXlY3u
bU2A9V1s8O///Uf6/P0FSmqFY8l3uZc8oed99peHBqE1KjDkS33YvyW/CQFy5Cc8sYcA38V9wTbD
94XjPPi0JMvBxQMqHfcw9rHydmJZy9MYZyLZTvnZe5cye0cE0BYc2L0qdbJtXvoTCDCm3OVmstGZ
EC9oURJKF6OaV5OVsJlTE7y4vXKtcIw7YGLwrZFEjb4ywLMUqmnMyY33WjHvPuVoNUwo/XmmfyU7
LApyTMDmyt4La6ssjumEySzsslaehrXt1JfcWS1cxE5Bq85NJGNaS0/PHuORhBhqJ74vs0C/ZB0J
QYzW3Gs77dUP1EPeTzGK8i630oEGatd7r0mmTE+XRTJ24eQNIKVdEQGGcWeYo9cNv8lW99Vy7OOq
Q2psXIHRz7P1Ay9xdD107dptO+X34z5Bo3fX6lWeW32jS0SKHM2F6juFLMruk27r2mh+jnTvGO9Y
WeA95iN+4t3sN7PGpmq4/ZwRZvdY/jFD9gJrIc18cV7iXBJ7upR2kW+CIkNo7RqnOaUs7WdyQ6/6
UA9DVaOONkw9vMmULyaJugILicjvGk/X8LKwG14ahSwYkohao2PUayM3jX/uKbYYqmmuWGM+HDPV
0D6lzqlwSUxe9xhlkJrLhGj0bbAArd3kJP9IJsw6nY949nxBb68nkEQiGqE+KfILz1h0eRpiULL9
lPv1z6hQ641KVoELemklg+uszr/U9CfkLaO6CdAgfsIQoljVXw3JWs6s/BMjsGlpy/JInIT9c010
1TFTYso1L458c+xkYmYc+5z0Dc+gt+3HElSh6a223tI7QCuN7IFZZaYQcdOeHCcU4L7Et6jjXt4T
St5iEUEL/hGMae2TLOszzYipH18jL6mAnFamTm/bVMyXjZsH1kGiEtSho+bilaLPlocK73G3Lyr2
sGNucLsznIqLcuPqjt9wllO7G4E6W8eespyjPxibdE8rHYlnv2IUrjJNcmZbNZbA5gO9N0yLZvjB
9MhmTEwzuQxR8zuXtXZib18TlG6H5TCIO36dFNea6EhAjaJBWjh2Ghslgl5Ru7VNXRvmxHV9NnLq
6WYtbVIwHS2XN4QmNT5n483dDlB2311l0dIDp0waZF8WVsKDQNNAGoytumpn0roo9jJHV3WBBqDv
N469duYO6V7kQn1wgZ9oe0l3GVXqJRaAszO+GnBGwvnIIf4FigZI2YnyFNkLj9w6BAiz1yrtLfpS
wcSSImOPOQOqWVru2A7GjTUErb0hk70JznJ9E3GGcKUqwOtioA8Xt0bmuYrefG9bpmXbosmVi/0M
yVDY5KhnD3Ad+vIxcKvB34511vs7dx0jgcfFt6dt3KLq2MS5h5unXLw1VDIenm1cP+rrpGrvKUmM
wJghs+WnFfTKwSoseveiWxcix2p/rqCByKQ7zY2nFJ7zSr9GDF76CwOo0YSVp9tnTOh5th2tbvqZ
RKqU6G1yDdghyfTAyrUgWfeaAaO6N9TRtPfzdX12qfyvykbgeFSlE/s0twjmZpwljLufRFH1Yamb
/NAuixXvMLktzEC05Zp9UMfDxzTOlh3SFcyuI0cV9V51+fpeNyV/zHUG9QRSzx5Cvyp5BOpOoqbz
vD7+NgZxdT96CeNiGzFKu8HHjdYz02UFYgH9/rIpXd2iaK0Z7x5qHTPANFFgjbs5Y5ixKXHjBRtt
46HdrLUHs6hj5HYs/JmQbsK0x5zWriPyMCMl8qKf/njUuqLZY9TvqwuTDaOzdVBj0H1FxTKAMCwi
Z+fEbnSLqCL/MWYzYp7F4481ImUw3awZMLTEcnvJLtWr90Foy7sySvHkM6YPgh2cA01eNK2Dccd3
QfRsspTnOOx2xBCST4Ome4oOVSGxN70+2k2QqcNC/csstZowQcPuQ429LqxHRc8gcuoYMmQFnCHH
mxVQyLwsX+oWEEqeFjznCsDMFkZd+cUa++Q7M5efnBUm1IaRuIHQB4QoQVYs1/yM6aDCoNfW3MuK
5Wdb5QRHEr3r169/NFkwEkcMVDwOtdzZrGN4R6nA74S36TJfUP0cwIUP9J6L8RQhGrgaKMdYGKrd
oIJv0JFuOlUEu7IofpYWrh8cUAjvrP6nGrr1YXKyD8f39rFwjjLxH/JmqGDoiJcFgXQsshfGzke3
du6VqapQNOeMVT9Nv2CZJWRqxaTj55CqnAWqhNVcNXG7XC5nUXOV8Got7HKhp6wSMXd/chHA8xG8
Q6CdKszHor1qUSk/yb6Pty40EXVmdwDaizbofauwHpOBSSsC0dbDAYIQqDulJLxuhtLsrXolTagt
4humzePVBE2rgyXNwkcs2dnbJxTvPPLS5h3gS/1Td8Uw71JkDo+tGJtT4S3+pis43YXnM/mh0zZD
YxWoH91agR6JBc/ahqGt8wDWp793C0kdmwTLY4JHj0ZtTcMr5YMchnESBzso0xu3MeuT29lvoFy8
K0kM0g1jvsSE9FeSF1Mbhk926ec3DbNQi3pqKsjh6Hv3Z6MLGiR2MUTisQ262E25ITr4Oo0LSBuE
GYu61wPW0mzsv64WckR8Jw+9LxDHdbNzT4ShQgUcLc2FHiWDkWSSH8PY6a2h9bwTNNOZEojtOrMr
lajChlDa2IF2bSva7xGlbApDqIuW0M9mZGnr2IqdyggQC0v+Zm1lNDlvspPEWztkqW00kzPAIx1v
QzV1t762YaLgJ7m2KH6+p7TNp6e+WCa5S4gnZJo4VHnKTLVZ3nFAzadlXt8r5Q27arL6LxEdgO1Y
Fep5NCL5mSeLeu9Gv8dHllFYDHH1NNvavZt92iHnV4THLRV6OgFfqkt4NNJ5rcU4XASTKz5IiHyb
wQzcOfhaHpZ+OVIe5Tvbsq0Pi1HzVRVEzdmd9xKD2H921dn0NPQkmwkzbbLJYD6IiJ29nrLyIsU7
EHqEi941jMRWLMGoSSYTFIya/Y9xxuFMwiTjrzl1dlnvrbvOS7ttPVj074fJWR6zwMUrW0qzky6q
iQTxdyjsGJG4q/Ab1firbIGgI5uIqtbJdAzEeuNbeDM26De8U6Mqpoom0vq9i5eSbbSyiNityfT+
NqGTG89O4GlHVSo2mknRftEjsLNJ5NvEkfspUgiEncSBb1DkiMxbZFQYjxkYUMzhJlcziNu14JW1
ASY1qN2246CDbTYAUwrrTjjfXTfSYRDPT9Ggs4e6Ilx7Y+pgOTUC0XAQCfAPU1S+SjQkj32A6sRP
cSou2axv06GUj+BDk3uROji7OMojZEh6Gxs91e1NsjJEYUbEQ1X4U3blsqdtvLYeTjVisgOykWmr
V3SIM/QriDY9r9yS2upoMdbKUPPt/HFcQj5zvJ+x9iKa6jrqlZ5JTeeduSblgv69GMqTMF13QxHY
hqooOvQOSvPFFSA6KK6tjnjwXN2mWECf3LqbJSSX5EwD0jnDxLqZX5O18jf+Mi71rsjZ0Pfr6pgb
urkrZgIJPGcTpCMWFqdaWDV6fz1NfEvoXOzYCikCa96jxdv3I1Xgpi1zRj3T6sTQtrQVrQwJp5hz
CHiJu1RRkB/xaqgfhV2NyWWB0VFeSFBSzRfwRH2PAwJp0JUsfL2i7BgqKha7hKPEs9Tt/Kai/vAz
tryksuxHN7bQevsUtvABYAqHmZusU+jbYi32a9K4/LxCOct5boezl88Axiztb1DpVS10NI1vfQqa
4aLRHdK1wG/jR8y71XDXkPQGycd6x0ivMHMxOJJdIMJuUNZeyqrg1zD914Aa5x1A1YDrA9bHvaGq
21Vkm9xMbvo6oExCbZfdJNbQhDqJbTZpyjI4SaQihRNKzQFZc42ID1fqgAoxNrhJBgquzWKC+XXN
IHhsRSfLwzwt2X5mk83DpW1Lzps4/IuG82uZWNYWBzkLrabhgbYCIFlsfynX9NlYxj3FJsIaKdOd
pvg55XHtffEE9P3RKocHbcXwdFzAJrjfipjJIZCcMWtLpN+aPKU+T5Luts6X+ioZ3GzHy+PctkWL
2V/XunH3rTD40wLNv3c7fa1mdFiWao+jRWm3pkYwlk+MueVExeQPV+iG9kxzRAC/QL+ccjLN0aK3
UAEO0lvsH4gJlicls5hTicPpSFkI9ZHDLJeS9cnb0geq99yBJ2YNokGYYvv4VphwoMUHl+NuILBD
pza5G3CAhChzQWnoHWTbYMKsVGUOOo2v2tT/4ayAczi6fHHLpXA2cz6eYVbAzY5eYj2XS91/hbUz
XvuRL25jnAuohTNgMOv8Xc9NcVPbqrhpm2r+yZP1RKcNoxXi6Grj1V58BZdLn4pGHnwRj/dMRy68
KQGvsFSGe4tUT1zYpVlgd1WveC7O+ybGSDv3JTMM217vIo/20saRq7hMjR8cpcFK4bIohmVZOM8U
D8ljnw8IZFpNN30DpsTUu7SN8ukQdLN5BMoWwD1bRoOtIMp4Yqns39gZkYeXfb31WUuppAoKDPwi
m9w2N7Moowu/1c3LVDciDlN4xV+tHOfRZkKkFQ5lHz0gvB6vUHwBKgq8wtO72maGH0vMRHrMrK92
uUDjyqClJOFYFO12GsSLyz8/5JVu53DKx29LZ3+lw+TuTYYyjSzjFPW6GrdJ2drZZqKOxDyZXyUj
do8K8zq1ZeXNzUZw4EbhXohHq2+mdwCFydEU9XOnBox0vhXhaRU1CBNAaLCGSmqO9zpoWdhljAQE
Z8tcz19F2yJ+VHW0pw9cvuI+c597E0jiisD47kjD9r978xLhlTi7OjZrL2xCbMgs3ZtR4Nz0ykJg
MmZN3vpJ9Q6cMNnUtrG+4NX1i5MejXXX5OezA0Sv5RUt8BmWThFxHYGDGA/01cpiV0yL+pqQp8Kx
guruTfjG3abFkr87pH5/AfywPE1qFA/Srs+EBAu3TKV68ICAyXJss041HoRlIwJf09LHG53i6Kx7
id+e7NZ9HK+4ArzSYaQ/+PhF6nS1tnVpYaQJ1tij+OR2IGXp+qUFfET47a6I+fbDIkE9k8reATWo
VumgKh0R1ZO32D8NvqHUn6tan7rO089unKHLjodGj6zY/tDuukEovk8zl+V2XL3mize3MLx4QPJp
G+QFvDE8adamxnOAjawakm8DxE+QWKAvbknVg6QmgZkIiifbTrcFnJ5xO9mr+JF0LOrbYK41UPaJ
Nsomx0XzmAYipwithTNsgZEgg9UTkpMdq4exdx7G0vtpTnMgIh24gNCrR6cIfd+zPyz/7JlYu95G
idl5jYYsGsX4Z7NcpJtyHtOO+o76a9s0bnWgpZCdfV5n/l7uefVHxJx42kZjkeO1pN/0pWIYe5WS
8zyEaeqxqvtkz9wGcs3sLXgd+9YagxR3FHwANNFNy1GCWm7ur4LZoKbBq8NMjF4vp0In5XBC1paL
xBPvBubahgitdkxZ9xZ3WF9o2JC33U1dj4dXDtgsyHQfwY/Fivs6KjwnbODroQKDiKYQPSSVe0ve
a5pOa8zoYyjts+IoZ5roLhEU8G7hMeHVwknbuospL6ZisLvdijRpoHq01VWF7DWgD+UNd4atCvA/
d7beuiy1M/5BL8+oQXPPumzgQ6Y7r4VFs2njqn3M8w5no54tOlUelp3vo03rFjxMwsGD1t9IR1vm
JMchk6pvRCrYNKs6ZUWC5YRgsUnoVmwzRRQPJdZYvCVyaFhA57EYw3kc1IesjXppAhf7VlcHeLLs
XCEe11Y1qFBKsXxxETuT0tDJ5sZbPczmuLnMd36i/oCsTKkZ4cZ8VU7vf3RyXs+q1nLeSwu/aJhq
9G2HJchiDn5Lp91NydSRFNLEaepdpSd6tkbQfMPHhEJ8HwyefFkwOhOPpi2hjropW2rExdLpNgCN
tbBIDgtwpcbuz00wuhtgK8y4o7M13hgSgP3Q8oMZ/EFgQbVt2qqjX00Mkb9tqYp47Uks56jW2UFz
UQ6NgdxArXgXo/6UFxrw1Qr2Ji4PKsK6Eq5zUw8bu7Iy7xbvDcFbxMMvOXjPiplU0CRnPZYTg+jL
sYy/eV6ivvKZg4fEXzJKLEcaIJtJ0LYn+Dp8LJ/fkY3TqzP3Ejl0Nl/kWe++iCbmVN9zjH0Ze6qM
3RppB9/sPOgHP3UgEDUGaUUYEeK83Biw5k2YB87wlIgWHp0O+tL9vvgIKK4BPE3LF6perGhpkdTv
sw0IA30PMunNJALfveprWuSIdgmNAeZE68vdYh8XHUo53BeLPUouUdnORZGusys/qFItAPciSVWH
lTuagSTcmkybPLkMOsT77JmeF0zVDoE0WmistowRsZdn3FYdrsqrLHOsKpVjPRjrvFrCCbxPdeuz
GU8bPJGG03SdcWR3RAkeK2eog2w0WDMB8xQDAPgeanvwSgjXtnUrJIjjCmzTs5AlxnDAa6Y5mKwZ
vXAI5jzaMjLs7FDT16uxUQh/3GZZM1Bxs1jzyXtb+Js2zcHzdWTu2eGYnb0psG69NLosMsrXXdTk
Zn4Z68YGhtdnfkrnkaPmNp49OtSORXjSDr34OBTQwmrIe6476kMsJ1k99246UX/gNE94/NPSuYhh
kMSo+ECeXgrXHvJdU9t19Y19ZJCXTlZVP0fbNKj9/IRz2jKRlbWlJYyAQXaoj8O5pqo9ZLrzwd60
mTTP9A7aCGyYX1DsVkuAUVEK/GWKcw9cgYw5Pm2C0TTvmdvV1oHwsFLt6rmQwSvJAQxSs8buqK9g
ZaEz5hPFJ12mw3Oa0h4JLRfBHOXTECVby0r74tJasBafxiJyoR9759PWzRoXvM++ifye3pVyH6Wq
8/PNxuDej0rc126rqw1UZAzAUR7Nz87S9u7lNIJxPET2jLnbJYdyZFGLvZOl5OztknH0gKeNgda3
Q1aZe/q+CctxPHeWtRd1BFBRGd8EPFPDVCJ5rAJnMyLbnF6i0hLmylWjO9y69BSyg/Yia4G+4aJn
q6HqfgO8imibR0loWmYoBHauSb2PdBpsOs70NgKxp5AgR28eRu1uR54TcSJYuvHuGg1lgu0/o8Se
bM00XPQpyOlKlr61o5+dlGEembk41rySPUbLoi6PE0K+D8ruxGWPQQZ7l0ygct6S0gB1M7Ut5i26
jrLaZdbcwwhvMo7zMLM9mf90TJQvFDoLLgJ6mdbZTx4DErRGJmEh8/P4wV8pn7a+vawLB4mpbcNY
NnX8jr7o7F2pZPcQRDE0U2DKEBndrILdUlXWw2qgTh2qUo8zcBXjdQdoItjDGm/uU1x/ArIGjoE0
udBTn21hHZCK0dm4SjedWOVt4dbuAy43DxCeKIafgUHEdLkyOQMJg3XxtpbjxP6LY+jB5TD8TTkx
AYdLvJoPKVDpblRmauset5S+x6wFsGfpuyB4XSQ+p1vaqROcYqfRJ4SxzXoZuF5tjuPCGfJqgPmd
7XOSB4KDxFSI+38BRoLONk99ddNkSf4wG2+0951cRE9Z2cZPwbklxGG6x+6SRsNPemScwNcWDvFh
bmmQ7CNWy/I6igfDUZ4nbYSAveKWjMtVuWHH032zdlF7TR1WcFTuEN3j3Cj97JCIRU9XoLfZ4dEK
EegjEwsmkOEou7OjhtOnz1GWd7JJox+ULsNlUbG5blY/Nwu+qzYe97Nx4wfTBOzMQSmoHwmxp0ve
WC6pXivV6a5sTPa16VJkoLOzthQpg0CbOsMMoptjwzDP0Lb9rGGSQ0+NcbGHCglYUm1dHVnlJWtq
5lxzKmYqImjV9rzottyrfi4+BGiEGHhYoHIeS5TS+9YRY7HtmP3aF9mS5vleDXWBowhPdk2Qh4iL
8VivOb8qcGjcu1eyTCn603705pvMEgAl5ooMp72XJE31UA42OK8W9wbzjyWSQ1gFUwt80inNS1H6
Z095wZAaC7hnj5dVWXDMhq4JCSBzVAYkhR48WQOdSt+Cea3tbduUwVsBbtXaiayH8IdnUfD8+bEs
cl66KJmuja1xvPA2xOKyz3p6bKip9btahULLyz+n20i0AyiRHrLHRmLjBuMTe8WpX5iZbqWQ83e3
WNNLBnkZM7QuE5cgiWte+WluXgXwNA7QI31rysIp/moLXs7rIGZuzXwgWzCcuExvsCHEemfTOfS2
gdWtx6TPNaN80GkLNuc1sHZDASH1quWDUF1Ll/hfiuG2oSkTQyzCgC6Lw4qsN92ki637wzwa8i3o
K9P1n0TNCbpjTwRkitH5zZkKJsDMPmiz0+2hj8KI0xKwTvL1axXnjTgFgJWnkxtxAL1YfY/q0ICv
bHcGf6y/63zSBU7n+Teiz5T2KARSun2z8OD3EViRw/rsRc3oyZ06ezOWCWSjfCrfReegZoyRcyKb
buJ03CCbnkmlaFK4qcpQIRNPP19FnJ/xZy8D39jo+0sFs3F2aaUqiux9xewWGgCtVw/QirtA8Meg
ZoUscuKFkI5qZQEpV3MqGHV/XwIDUKkKVEVDq+vP9RddmGKX1La2vyRsjvUeBetKLcree+9g2fNB
fVO5bYkGKfXB92QcQI5hMWf3r+V0m4+E0m3EmDb2K7Na57Ed2I6kwP921KuCGAbCP7fYsVZVbfs0
K3pIfDVuETsqrP9h7kyW40a6LP0qbb1HGuCYzbprETNiIIPzsIFRlIh5Hh1P3x/0p1XpjxZFq1yV
5SKllJIRiADcr997znd+TNA6jF3CW/LSvBKPFCWJuQLEj9NnjE3/wSiETFZ81vOBdEpYHKCeGB3E
Mt+QaycR0t9hyzPkKo1GLYNRrxY0Cx0tCptdwv32ZDN9x7Xd0ERaI+qAotKSgWAh4tbC5C6ybUyf
xIsJ4JQRCK96Mw2Wmb4NreW3N2alRkdggn557HSHXtuko6dZVIqIxgMNJPM1T0atXc3FpO9VpcEI
oaKG7Dfw4E3rzoxr9xroSz+sU2E0t04SgzO0y7QEtZWWhKMzbyx1JtfWcJ9oqhy2odqa5r5WDMff
KagD3V1XDbxFyht8elRPiNo7DtDYs7RpKK+TKop50wEn+as+xdK4cpMBRzEDEp0QAL8DEtspo0bL
VZpOgc8jt4846Gt7a3d+U72WVaIKa5lBftPWMXjU5hlJQPM6hr0N0itsGNjH9oyimboK14sfG+9B
FcT3E9/eCM4GxKdxNC2e2bXWwHEkBHGCRGXJgo6u08WIZUw/67ZRTyfQwwhiW0z2TTpAa10O4Oco
sO1vlWPA9G1R+NuLccxgxJOsULwFOAGLXY7ix13KtOziLVL9rNqLVKEtPmFvNfdTEBrqq6+FjUYy
iNmZko6dr9tLo5RV82hPgibxEYHxOK6MErfdox1mVCKYcoMRdjx2CUjYg51x/tJElA2HcAImvujB
snWbzraqxivHQvT7MeGYt7a7KRx2FntanyG0McQP32ShXA2hnoAA6lMt9rDhDnjJHSd+19OBASmQ
LBOp8mjV1mGgWPsO3CutV1GVMmpMq9q0bzqcM+ad3QwD/A/8f+GCsUDyo0cioTOO4By2T+ZXa4kR
gLXo0oOph2qodqhUOtytY1WDl6JEtyBum8O+HmvR3Q6iH18Y/YXp2jGgCS2avq9o4auh8dEkiaJc
8UilD83Yqw+haQ2vdhvh7+fsRVnbd+U3xExxuhh0u8aOb5rZTa9TD6wsoxqYD9hTGa7skvbEwvcZ
nS0ioY0fVh37wZbv2G68ODChs+Qjc/FTzHmdv1ikPntUqxmvlGH0GwqTqeuRVieFE3KbKlrwMGfP
Qir8UuHUh/S6drAyyigaQ0YRdQWoKElFDN6OD9w6SluJHUDIqob3SXeILUArVosFsHh6o/oY9UDg
XbeB+pR1xJ04VTJVG/R8cbdVCtNI15BonOcKVDcSJTJz2iW0DGI0LEXoOTX1HJQhYW7YOzUIMA9z
BGOji0AguEdU25a2Iqck1XYUzf4zjYaGqiBRtGltISj8bpmZwrx0wNVDJosPKjvJmmhjIet6azKt
kudQSgpnRcnVWkCUNCu5S3GXTgfwMQm+eqelnFDw/TEkxb0fHKUQ2cwMsHFUT6lv0LEfyuIQ0GKf
/fm9cesC0IVvZbj5gW8/dpdKGLBvJ/7Qfo9gdRJar1HTLsYqn8plGrllhnQUF9Qyj2gPLskMJ55k
SiuoYqzcnP/gu2XZgSwW6t5cRD5S/I7/2wunPsaxnzPMXKaiK6+x05OeYaM/JMSpSlJtpcXDbCoa
kgpSRe0wz3dVHFBDSA7KSnVS0Oo21APK6S55shtJlV+nDa7AJmaquYzrWJwCKDTvAR/aA9oIc1r4
RpJ+aAZqmZnQSqNuGE2+MogEkpiQ3BXXSHDpQ/O2om3UQpBYoAhoSFMxFes89lSAK1zpw2tHOwJY
M5XTLcFFqbkooF8GNNZ10E0m49Z0oXPgOfdBbl21zC4fuY3RxQzxgMlaCcYqAEsAEmhBK0u/N4y6
mKNmuCVZ2kFoY+Et8rPutiDia3DVlDQposFFBYbj2ef0XxAwUQZghAO3uQ77rh3RhyXcYKJNq01k
GfJdNYV5Y+uJ/lKZKeOaWCGmbOHSY71OphE6WRDkb3Q0bS8ZulE+9fAi3gaLTBqbHij8zqI1CDVS
O3VVpqm4VQGthdd5WSm0DjserhXUWPNdMTLCEyDjRBw5g8x6NzNZKOfa1VsYmxpqqJ0R+xas23im
HOhZs0lRSCGCmvqCMkyK6AQZh0Z9w9KAyzJTNH/fRV1SvVqNDuJBBVSFu7NM5LCIC7jAyyzxGxyM
VSsZHk+Kal+Pic82HjS8R+irYP4QmKAhODI4sSfIio3Sr4iKrHlWjb5KqONL8+TAjoKVGtmUd6iK
KTLqqY0+BI9wjzfZ1kH1Z2CWNui6HMWrMdHxHTcR7Rks7L0D9UGqu5jjN2zDjM7WyRyZAfWI9lwC
HGxxDOPYHTbSDcW5yDT1A05f67KgSsy5ImiKk2kYEyvBNE4fZpYkDwoi5n4R09X/znbWoaZQsDAs
WmMAfdiaoJ6QG7Rxfd9hOCjCRWMG+vfaSOPqOM0d6I8oitXovXIqqPdZFiZY+o0CMleaudE3xqO4
cruhK0avCKiAF3baI74K3VFiT5VVuyIHPT5ViJ9AQMZqET2IDnQW1I7QnLZ2GQbiHXVB360j+nPT
Ez8R5izRJxxz/MKm68lgpE+X05AjyylgJKNX6QAk5dHkmIROpa3ElJg1cMK4DnqBPY7vAhAaaD2Q
Kz4t/cwMOGossPxWuliicEaj1hgYeddKDUJkQX+P+RtTm7Bbmiq9e2QKvvVUWn5mvkBQSaZjk0yE
gE29jZU3RuezMM18GMG/geLzYOoVyV0jgA01fm+D03Jyg5YxvOxqp3Yw8HaM/WAAqrYlk93EfZZc
ubBKCQhwXISrJDvS7zBVvfex9QUqXBimHgoYCOpQTmqAncLlIOlPl7R8aaX5ixRfvf8KLH8iDcsN
1PqxV8tCXFPh4MOK2cmy93giF2Kf1ZpZnxT81GF0kmlUMAHVkmIsfU5mhTOtzKDHj6kkaSnWDmd2
55hVBe8ZoV6RH5XAgSHFHAH/9Kr3FfhOWtciG6RUcjDTlJaqEMvnOmrggMFU7E5wkskDNkmsqKx7
G+Z0sbHsW3jAJlWEkheILCy+svfQqOJ2X+oTHJpFMw7JQODPmL9Ti/T1ph7N+KUaIbNsunJijjBy
g9xnPVIRoKCdpGMPTulNnfIghQvgu/Z6QKyTHVwljDIUccNA998yxuBGFkM9PEekLHUnmYui26H3
S6N1Pkw+StMxKlSxlYlqPscACz4a7uJsCXDWH1dBIdJ5KAndCpEHskjYw+yHNYuVUqW3JY9ivBSo
agdCnnXTPOIgjZ+4fcd6CxDO+AEJNYIJ0bQ92kzZ5LR+Uw58nh8DtdpwjRYYbgNJzTIeDCPBTMwp
8y0bA8dYTTrmmGWIADpUZygXQ38lK9k/IlBkwZWh2+BXg95vnxCyzRjSOGEcbqC0DXY+fG/astju
EZE5cdZ9M7sMAIAGF8dCSxFaxB1WBOLtc6beDoFQzJua3STK2a0/4kO3b1ClZLQlJkN/9+n7xms1
NgyV/k7OB0wrI4jWfphDd1iqeWIiIU1RdZWrWEXjtTHs3n6GG41EIc4QA2wqwnAMGtFW2e/NFPLx
xgoKosThE4fZPtCYi+wwKEMaKrMkZbNXkhi01QgyjQZdF0dgEkdJTjiUeqXb2i2GgQOywlJdhlNr
FvjwJPjYQnSMLtugHtyt7yKvelG0kQqG84+sd0JmanhAnJ2LVSgrWJJGE2ENZr6ENRm1I4AnXdLx
xPnNQf26U1vgMynNIag0fO/NyRAmuki+ajU+jGJoYRsikWWZwec53PE0JNq9KsZ5QJkqwKOUelJu
fFGW1lFTfJU07Xqq8KE6bGZeRUS0trDY0clpmRycUOYBzUbPcxOCasiffasGsFdwOqWBU2VKclMK
X0ac5HR6QIUoleypaSb69Ojfg+ZNiZkSnpPSL5rHukAgenRFLDEvuuVYpkutMCLne1SDGgQkGNIQ
16jHMtrUYjCwMIOqyvObZii07qkLSBPKsX8YCrqcybfbaa0ZSdK8WLQVKfIY2jtEs+kiJUpnosjh
7h80zX4eUJ1YFIFlQZyXEH7Z3XP/g+JZ+mrqkmeeQMbJrgzcCylUvRRBkBJ2MkA0RPuxX7mRUtde
nJRZsJepjZpDlmVNj4I5vvO9iJwierK1VFU8aA1KfzO1tUS+ArAu1K6ngQgpFCLN1L0UbaKJU6nC
8FsBybKraZaLo5Knhg2YAadJPLXygCE+SJIDlLAmF9e9m/aTgzJe8Wv4wcxItqVBstEVXba6ODKy
NGeCNTKaQ1SE5E4MTYFiL89cYt3Y+gShZ2oCCalpQE9bBEGQBuIKRIhuHOtw7EqiyVKfwWFEFYcS
pEasiKsBteBC5VT0nrYlusE+4WS8cOn9Hlw4DpSYPX9w6LCV24SbURoG5FYIE2mAvwX5Fhjj1h+o
Vss7Nwbx2noxEUdmvmMQIrL6zVGjgicySVEtEiFSalgDJrOvu5teVTtBL8nMUrt97Om1zMTELIlL
+Z4RPxTqG5Y2S233xtiHlbMZxpY2GRuYaQQrHYyJkW76VIQasodINoR+ZdJCCFqWvjuDfioTPQDe
/6Bi9RTMA9mNg9pSUOGGmQSsPk4hc8iw7YnyWQ8wTqxb3/fDuF4w4nT0xkMgZo5nUrtUtoqe9+be
6VbkD7uawcoEQ6AK6IumeVYvhqFxtm2hx4+gtBkDw+lQbwYyjj8iXDHdwowH8wfbWm9QklbOkz3l
/qs7BxAsSmTF93HnuNtR1aZ6lwkledXqynzKFZNoqCYPewwxWRMXxHdRGiz61hxTuLxSw8USFRBT
cqbb/8CHf4reGYUWH+2ly/7frPjX5Y/8rq1//GhPb+Xl3/wf6MfXaezhNfvckX9X1m9tKv+X16Db
+d7gw88pN6T3/f/+77//338Z8zUN/72NfVm1aJbbroVd71/GfE3T/qJ9Dj0eaZprMH7/T2M+f2JY
AOKxWWsOFrTZZv23Md/6C2uIxc/BkIolQnf0/44xX5tTkP/LH6xgH7T5R9cv7Fp1OOhQ3jvb0+t9
Y+bvPjPjTPgPOdFvCrInoyz27oB4z1398imd//Wjf7Xk/7uh+79e8MJTlxU5zyEbsjep+qrq3a3o
CLbiMPUYyfLbn19Dm41zv7uqC0OdGmhDmKqB9BK6O5OxIskHQTYK5gDExvjNd0hDxo1QE9MzgSxs
Gb8hS/3iCmfUwm9f/cIDSj2lyQiiqkcLf1tk2FF8qJQ1RCFaHnZ5ViG1c8Eg7RDgjtkRS9oX1z27
IX933RcuSd1VIjevlMZTHGJmiy30Is8EtERmD8tyfx4q+2An1qoGSoXK+Asb46c30UXEdoJYvTLR
iXqEbNHNvUqv2ycQ5/ljcebE9udrmw2mv7m0SzO+ooWiRU7ve3mvr0rDXWnusJU1iLJx1RXuKkyM
r76/T+4eceFxjST96QoKkjdYznZCfAwNcaEDvzeD6Aw9feH40/aY9Ycuvzc5MiO3W//5Iucl5rdX
Ods3f7FnWhNyITjvrWfMjCeVJqO9xd64Q93KnELgsOETRffhAMABhvvnV/138/Z/PpLiwhOK2EWh
DTm1XiLowg4uw6pxq/TG1uWRITxv609iEQ3G9s8v9+lFXqw5zPSlU7WO45XP5V3ETrfgpMr4wn+q
T8jf4RX9wxe6WGsg88eAafXKczkwFPp9hsNUl+7P2wcdKoYGqELdRov1B+aWX94+nyxx4mL1MQfU
AoNfF167segRPmrP+akIT+FdRGUSnhHH7ocOdti07Ff9u2/taVJe5ae+2ZHX4S/efXIySOsS+/6Y
XJkQ1B/js6m89UdloSxYKwP9VL0VV8Vt2q0ZDq6rrWmelDUO0U3Nf76JY689UT49pVW6HJ+Udb94
h6QsUAquHJKl9D3NfBK7FtFLe9vfNs5JW2vL4uhAdd3SjV7Lnekp5E5544Z5wFL3N3JLxNi6VTcY
9Lwc5N3G53R8qq+aXcSIc1dfubcWPzHFQjHeZ7fKpruuzhUi4ejG8L/FT/ox2Dr9lnChQ7GL1aW2
ntZx9T29oYev4gvFF8CCcaXsmTKN23qbb+34QGLHP1wZhfj3B0sbMjdIFSm8ORcN4P5qMMButihd
rT4+24UDUVSHpIgShV8ziP/qHpxv6t+tWxdLsqIPVYUPRnjd/PiqBAxo7qqmBeWL1xANXkFIVANW
VtOYDkxbgtXOWcRZ3yfi/csn3P5sXblcoa2RxVP06IyNg4rYWc3AwkqHtki8bybUwIS7EXzyRCLJ
AYKXjuQ12DNkhP1OHDStqEWDxmTN4YOD97AYGa+HHJwixHsjQqNtF/QcFaPqNo5WRKMmNEYZBg1M
GUEbI+6N6hV7IkF9Ir1WOIAuECdRYrfaMRs6IpOHjAYO3e/aWcZp8GTLiJtNPsSB5tEpDTemrunL
HlVvRCJPA+Mzbjl/4489j5pJx8RcOTFtYB3fhFNNK9RusW1nVyASgPtnwKTDOw5CO4bG2BG0bKei
wQHMgEBHjcyrnL4UKK5lW34LnFet/cIV/1kZcgmtiQ3dBfdf+p4PRLB6dl1Uj/Sixqg720iAQxqc
VnkrnZMzSRRgQEsL9YtV6JM1XbvYw7owUHsG276HbORbqGvY12AN65QAPuFrpIHSUFq0tf7Vmv7J
nqldbFxG7YyRpWaMeHOweQvTtziriJ+75qIARj3nlka3YSVne8LOtu0vrvOz2kO72LwmnXP6GCjo
VQ1M5ckcDozvOtVXYemsIFwfjOnQmzd5cfvFpvLZlV7sXjBO+0Y363ife6Xr7tOmflBoM85falzQ
plFO4DHOpsZOTZAgygLX+/Mrf1IBaRe7mcQ5kjSlFe97x519Gis16g8EVVIJyEPJ7+cy6M8v9emn
erGFFXhEHFwowiskNgxf3TvmvRFbPNbNg4PfdkAKXuIhxHH0Vekzr8S/WSh/VtO/lD7j1NS5jpYK
fkl7ULDH+cOt45KDECZrAikPEauhL8k5obSlJ8lU3f5qkYYb9MmLX6zSNN4sVNCUfGN/SNBd+ile
CDaHuIAqpY0uoc6F+kjWN0a6pD3mYXLIUveaw7xW1VekvzFgHLy08l9KvTjSxG/oyRAttqiQGCjt
TlgbQICJvq+aTVEc5MRStE3qDS6iUNsoZHuFhBxLsZMcSUglwlXBKoujg0UL8EEHpLIaO5za4bxx
002sFsOtPh2G8puRnkuKxHDb99va9XJnF6i70d7RHbAhMI1rYlCAm8JhoqCjhyd9XLXPurgCLeob
z6Zx24l7d3wqjY/WeMzyO63fkuTd2x99u2M43Teeam4Ijs6SnUrWALAlhUgWut9brd8pRGwFXmB6
ZrhTyg19HHqpUNxnymYpjj0zQfZ90n7tXNnFun6d1N19LGosrTGXNV1pQXJwS2gurr6z0MwG9Gp1
AMxJ53pIEkPgt6NMvCnWQbq2207C7p+uDOdJtx76It9GME9x2iwbHve2NA5xauKSi7ahM36fh7C2
I+9cwrYWzLw/lFy7lY3zYLRXWlF7emrdu3p+guf53rrhwY7GWw1SKB5XD635OkR+EOBuCkPUiSir
NNm8D4qDM55g7qYmWyF/m1QXZkQU3jAgJd2JtJPYeMjSeEua2jKK+TCUhrSS2CGAN0zu48r2YFKa
6Y+QNDaUGwsEJo3/QT+87japu0p7iRpYH04h4qkYopVamNMaGSPmWGtXBRzqyBsaJ9QfibMfdOEF
Ch5CMZ0lad5Og/ulxOEWyK1p7asopY/m3GghJgdiSCo4JW4VraHSTzMjOxQ74Ll36ZiTYYKTRDMo
T0hmdwvmg1t/rOaP5poz5X2bPIEuwJUDfHBlY4cGe3mbZMM7BOBlkKsbdyo9Io28tGxOVqquZUxK
l2GPVzJyfhhivOvKU2UwISNeb1EkKCVQk5x6uQMotB8CA1K5ceqkdTcE9jfgTYspwXeAlTxEMSgZ
W0CnteSZWEnqRpOO4HAUDtaxyfIGtdua9Cv0TNsp0HQR/y1929lZ4TmTeI9N8+C01SEmqj4ULwqJ
bnlIXktgIBsj+ygGJWAk0RuS5A2oY3wp3UJXn+cI4MSGVQXT2Yq+2ic/W2guCjEN8iyKrQ73o/Sm
Ztw5Vb+iCb8G1LwCxLidPmABIOejpLKmPS6/Py/oP6FQv1ld1blO+GV1tX0kqDYEGc+BJ+NDGcJM
8oGHY1PE6pUOFyVDE2ngdOjKqwZOQZHdQUwk0k8sVOA0kluLQY8dVIzGraXKRENtu5Wdt3RScYz4
uxinc6Bh3SfzO4VtPUsJjPy+yV9UlWrnezSIteubm0Ez2CPhgjoKZgHYNpRoY9esO5JgB/cm6M8l
FFG7IxmiWtr3Gclvf/4Ifh5nf/cRXJREE2yyWcueeDpeEpEf/HSfivtcfWGHITgpBkfZrR1TWfTB
uBzluXEJy6BmVUFsqPKmGz0VdsqArsOCs9pGK1foRyq3q6yy1tg/gi82X/eT86N6WUtpBsxrM6m9
TOoe1DLPhqqBn3yb18+tcau6V/WE4TkqYV/c1AKHdJ55BMAfhd9uMnJFasDnXXmOxAnc98BNJg4p
GaRVyccc1kvcQl0Hajl91ltut29dVcI48bcNeWeIT9AVWsvGxVeT5CvLB67PI94AjiV9ZVHQLc8V
OvGAwPGbzStGVdxnwTpyp2WmIy3X38n5nY8A9ONRMIXrhmF8gmZNkwljfaSHjJx81qmyfVOGVw3Q
+yCOJdATocibVp/jAtSFqG+S1ktDT8BCEAzZJyIHG+5CZSQpLDoWT+S7bArhbMg5WkVxtawG9G8M
IXJ+fC0I//NRIGcYjNsXhHtkqt0bs7xm/GbP1Pip/uK2Mudv5Xe31UUBqiB70pNG49yMU11DCj+p
21RYZ9mSl0N2W5MAbbrr4sdgKPC5vVThjYl3KiBPCL8akkFnmbbNvdEFAFtwnSKKAiAf/zxk7Qdb
3pnVuBqrkFTB+qT75H0mmNqRPUvX38ZJfe0m+RG8+Yqlb5FZwsvAiAjsKqEj8YjTPqDbifZ+mSfB
ukJ0S+IFtirCQNJsDzVql4A4xgDJLo9pqELIFAVrXLLI1+zZCfvFCmR/Ujerl3WzX2ulg+7dM9MX
shtQpFsnNu8DOd6QlNtd6oxXVUT2VIf0XInuO3Ub2upJ8MUlQXqFl9jrrepGqz2D2zyWUOitgmjH
5AG/6ZPIGs8K2nXXihVK9yUZkkRlzodooFlV/mI19REt48FRip0uDDytb52bL132Urjeq1EqW4dU
REzBS5kr10paXZeD5QUlbp2qXlZdt9PkK44hjJE1usdiDe/uVNodwaQEa7b+NsuQj/PvisiSvra2
M3uFCQ92Ams+MRd3Pl5sLP1LfmfZ0ZoJ3BZfHSnUDif/rxaPn+ee392OF6eEIhAMDfQ43EeVtSJg
gDq9ueloYOKBOsj2elT4z6mzxbWHZct9yHxk5/DlU609V4R/f91W/DlD+N1buThETBISIS0AxXNi
t2Hx0g+qvEamodHOlMhip+6bnqZHHA33lN+ePt1BO0qcg4k0jC8E1Xd7Uy9sVSwnYahLKZ9k+jCR
d0hiAetc9i0jUJC2/l64i6WfUoM67e1UFPEeHvdCMJM3PYQsf94+PjvMq/OO/usOWhqEhsAL9iqf
vG0Zkk+ydUprRQqvMTt8rEPeBo9C1Q/FeLDgnExtV33x8Hz64hfnE5SYRFlCuPF0GsISQAoh8Iei
dN8yozuEuBFIFzvo4LvnrxEx6hzysMCv9NXrfzImUi/KljTXkIjVge1htLquS/+gV3NQdnL2Y3r8
Bd3KuXc1mGcoXI9//sB/38EQ7kXFUieELSCtMD2NYy22vZXjnOdz/dw5SSlNBhQnqfnPvl3hXhQH
agTGC8yy7sVW9WCxNps+6Z7mdxG6B9O5xwWJBNdeGWF9VkyJWnQ6mJyD/nypvz/Z/8Rv/3pr9VWu
uXivTTxStOQyazt1V5Jgv5jLbBJ/K6ove+/zMvD/P5PiZ83xy10s4LMiReGcWMlrsqJWsZM9kENO
yIS+UjplW380UNpHDVg/ht1VHlnsA5Smsf7VrfT7VqS4BETmeVu3uj45XsJumQnM91JH70WvnM+z
4jNuW20rUnShlB4Jb+vPn/EnUwfhXiyMwG20ejCk4zUuijr7eX52K/+xERCr8umg8dETfLIay+Rc
kdDxxat+9tVerIFupIEWZoLrjQAVl/QBm/zRkTQGYvpvCjZNS9tB50FWQHxHsCcC42YM5lTjV1K7
zgH9aL02IPZ8Ndz67Km6WMXSSse71nG2LlPyo/pg3RjmIVLNLcg+in71UCuSlG7zq+v//cKBzfff
V81Kz5gi96XrDSL+5jB6zCzikYaf65Wjh2uB9bwonnB2/dP762KpQh8amIrDHW7y5EQwBBCgQG19
9gNnFYqGNDyaxeVzZUNxCP7ZWuVcrFVZ2KGDVVyFir2HDm0eUMpxgGOJZFl0cvugMqwEM/IPP1Xn
YrXqCKBJ68RQvIDW37xgFDynqPvYveVB1DjqDZ3nV1uZpv+v15ylF8EP1upUBkXe/Mf/+VW1cfHb
/7j/OnLhUzXI/0CNh6bz+X2u8Di+Fc2vso6ff/1vUYdq/2UhmrCQZ6jA9eZggb9FHar6l+qYPN2q
wSrr2JS7f6ctCPGXCTbfISXA1QBqzCvR36IOTUcJAmfc1e1/BTg4/x1Rx+/XePuyk1oWqABIxnQ9
Y7oGbtKom18u/+874FfpBrTw3z/O9s/F9ZftIwmDfKg7JcXtk4OtJFTZRhRoOGBbk2ld66G4LVx2
ZY5q7olNhEyHKBffc8J0A9KYpwhTC44+IgpxhSYLnTSeajXVutzYdpFvShBI00IdTYO8Pj/9gR+A
c7iWYp1pCLF8an3XWau6219PLYMyh5SwB72axtdssOqXuIqKx0oLsTNXTvtjgve4Gkr8vgAd9PIm
Vlr3zmkneduo2fAMU2u8RkcZIj7p/JcKP7kHGB2L1YjyjrmWHSUf5BdVt5Gl6Mui0fQ70+wIesIY
tyqidmjmBVNbRu48LrSaJqfPW/X5fsrgLWzjkCzeDBAbOyk+qfVk0sRNkTonqyyx06dWtVH6N1Bf
VzLJ3M2oUT4hs7S/5aXbrV2UmJui66LKixUtWjeWzK7JMBuRqZny+zihK+n8MUIpij7QcAlvWTQY
jAmjFPQJlaYCc+lqOHVq45SJOD64pCMHq3TUgx+wwoc3I5iycNmTtbnOExp1czQIMzWwI1cx7sFl
kvXWCj4cfZu28k9AYOqFEdn6tVXhXgf9Ksf3AW/gSxcZUA7aeDoTLkePLbPNWxCJ9oqvDw9zGYk7
gr2IAq+E6excjgX4MaAwSISWGQ41O/A6RZXrMVKSlqYRiVql5mQeb8hc2L74mTjZ7sHC2bsI0hmz
bK1tPmgXlFhgmka7ByriPKjge6uFSBtMP3yDwV3Xsfr5IrF2/axsSFUWTGynSb/JeEDuYbdYxVIS
nHYmfaQ7ReWocDfrSOecPGrukshWyMB0oh2XECMWStRjhy0gpRGSZsayK/EFt2GkXpux8lNOT1wT
/qTB/4DR0W7IilC3Ro8JehM1Dol/Toj30WmHG0BeNJbd0KS/ZpGKOzh0NuIy9R+mQlbLIcecAMY7
3wHKMB6jSgbnohPRa6xNhLk3hnMthi5kbNo3yW5MO7HxgfozMQEf+GBZo/NtaJouJyQ2byipkvIU
yCT86M3IWBV1jOd1JKwn2+hVYZ9lNyqebOE3+B3tPRlpzZwJbX3PGiO86eo8ui7DLNriQHO3RBQQ
eWQjQYnj0ofLYQJTq9Pqpnd545lCglKBCJl0QVdxQX8RQrqxAXzsNNwByLy5vu+OUTceAebgsyJH
batFLWxtVWICBgmBegkqkrTLaE1Lro9X4Jkhd9FQJ5Q+Gl6JWAyeVfC2R1Sl5sGotOIhUrGgg2jI
rmMHWmoBXeupFbnx4DYyuIqjqXvrgZtpyMKtZmPxyez7KVBprAjzXIlef9N7O1PwEEeQZKu+xAbo
6PsCK++6clX1LiiRYtr5qF0bMtOrQ5l2DGA6msq3CvzajZl2yglEE4Vlr2Y9Gtu8dwlAis0CNiy2
hfMASevArYBWvuT5sqQ+3giQLXBDE1d/0TIbNhJcDsEr9MDByDTtPH4ijxRu5RdLKuODr6ApH/Vu
vO9Kmy8PXyBB5unIVK6bxhk2Um3h2zhYANXuqm8AQFdJoj+r5Bc+B0aibaN6bDJ6ELXpdXiPNqMV
ghMmH/5gjJm9McuBrlAcpns7JioSEPXw7MLNWGm45Dd4RTRr0U/KcJDotlka466/bUlyIKm0pS1q
MDq4m0ZVvZe6hSyKdJ8KbqKGUhiMmE0zDzPJwlHt8Rz3Wnlswpp3Q7EW/AilEn8Q9z22K+YH8Vrx
LSa5xjhq2yCLy5uRCK10oU5OfQuAhMZFRNplH8TNdawpzQ1drN5rO9nuiGLLv/NtRNcwbM1Tb00u
54q+f4KC5SzkFJTyRteCBs4snGqIz6MoVBhSWLcQdTe+v8GGbdTLrPDpkwZlUS4cAr/eTE30NacU
HyTWqHTXUW1AwMuIj4eegC/ohxIVFmTHQJbbKUrKcDOmcX1D8FftVaNh3o3x2O96Q3GOtZrKs8r8
9smoyA8lCS0jSDdR++MEbeRVKum0wV6sLntN6tf4jLCDDgTtHV0WAvqj6cykiuoNXy3txCG5pfh4
jSKpX0mS6smOASMNPK03PywlHjcA1hMUTpl77+cWWRFG7M4Mk+SgWkDpVm7HMlP2dfxeluHgtbi8
Nn4bZy8hovcHAtSafdDFTBFjDkn3YZIM55A8ZKaCcvoGkktZdU7hnroxhwkHbiKHakprc97yhgMn
d3OL6HRkAY5cHtZggkI01hu3dqInjcLp/1F3XrsRZNcV/RV9gGtQObwYcKXOiaGb5EuBsXLO9fVe
PZKs8UAjQ4b9IGAeZiSSzW7euvfcc/Ze2xvqpn4cNcP6iGSZzYTlFD3nxLK7Ui1gkGQzC/fdXA57
sc6X70FtDcsWiTo+hI1huT3sN1ccg+G1nBRhlcAsfBXMbvZGEGMgvuNF2AkJBmuiYkbMwJoIaweM
bg5gsBhPuJgCypiRpF6kzTmW7EHc3ylPmwHZN18I9FJuBwV/TyIdFXFMdgJpfa8grhgEWwtoJqvm
4qSLMxhc5B5j503KMq2sOjcvlRkjv9RTTPRVH23MsZE3itBkj2M1KQf0CuoWy7wBQXSucXlw8Kwk
K+pQTwDi9IywkAKnVALw3bkevbRDMz/Q/sE5Pgdg7dlkinQnFaMSQECvrAetU5KLOkjFE3tzvQIJ
ATxwquMWfPcMwD6QLMBRGFFTw9XKEqEPvuWDJhrowQBv740Z9EAgQA2gHoIiF3SddQhUfBugGZXB
NrQyOMmBlmy1Nuk+4XpAnzBjesoSXUaCkiG3Wr1+i6Zk+JwrXTkEraruF0Mzwf1mmCryQVIWaqBg
Wkv6TMdczr8h7+GIDZgACWkaoU9TseWmyRA6OBxL3Cqm9UBQQXL3X2heWhH8ARs/P9VNbmyZ5dbg
TzWc7PDV9Tc1NOEQTB0m4zGvaDFiGyL0oW1uaa4nZFXp4o4Hd1kVYRJToc3Rtkss6ackzQogUGmR
hySR5gkqqen3g27AJNYhRbwWE2jRUi1NH4BJ6ZXhHB6yzAjWRgZZAYepcpgkq9100dAyTbznJFs4
GIE76HNS3+16DJs0TeB56+lfATEke0JtpOtMBNVeaaTpgQhBZZNWrXrTmkiGGSdXFzRB2toqweOv
tEoUbnjxOkoOgcBJcDo0a9k7zhOY4YfcylIfvTEh6azp+lEjU9It1Qg+cNXCC9aqmhTSQksyN6jU
rnYnfXjvRomwlnw4NpQYK3awYLNApBspJBXVBz8hbdiig9skieOV9ErzSWyt8GkMxniPzKZ7w91X
e6NeaBtQdbDX00r/DkzSjSe1vZEE4S0VgN4ST41bxVmgMYMwjAfSdjXUClKxNeMO1xrcFOs4JiKz
WBhPR1PjcUAHMLDFt1rgwODsn5OFoApUFfn4VBDZdYmZhHyiiA3fYYjUoF2WNMAKKC8XcOK5N4Jr
O5pyYf2kS17X/N9tO0H3yVGNaXpnMtggTdcxRk57u4xyfdsFAJNsMjuwfujFOPugFIerPBjlVSxh
bSWRzFyGK53VcONJqs9G0INDVs8J+cJE5hJTH8hMs/GdnJeizveiiWUbRB6O7bJrh8LLpY6BA+D0
dRFjkCUpcwZpDbFrvfR94/ZFYqKGSMZdOHU6vhqwP6tIDqQAKjLg/QAPKlHYSqQ/IVEcdlWhmbuq
ub8jo84NR5q57gTaFBJNSpcS4T7g02nSv5KsVx+jKUBemmP/tlMlKpnghWV+GUNSIFN1MRygFSwn
Uwuv8xzyqCpjYTxRV4F2hr16KCKZ/LoM7tV+7HFSF4OMqxAU6bCa9IwcZZyzaAEJ6xw92cQhz6u0
4hcJJSYS26FGc0l8mj+PS86oLxdWglQwogA6pztFsOj3fM7lSbLicNMa1XjWZkOxrVguL00+qkfJ
MjFwjeKYu0qACkQaalx8Q9/WW1wTxlogDXZXxve8FkMmv5lZU/mULQJgbK5pTqkl4d4SoG3LgyD/
GH3crkpdqV/iSoMQ1JG5UqWB/FVhP3+o1YJc5DDSFwrCZl4wDFT53kincQXAt7+RqDxxVDchRGbZ
ODd9Wz1CLI0hhnVkbo+KNrmpmqhn9sXwSy4T5SovUkI20izPEreQKfJrczC4J4G9cAyT2KQCdkxn
Y/S2vLbRhIPUYhK3o1QedrD7lEOftNZKJSrDIRVgLpx2sUK/TzSuoIoo3REMnfIiIUVyClXLG3JK
AeS1oQEpOBjSV7z25RWyAwdcooqKLanAjktdgy1FUacxoBJN4KS58Q2Sb2KqIaYOxrHiuITSsmPs
IPJXnsAtJjJCzRxM5xPEKaCj3Fu11UL+3k8FzaWzpztNysIYepPp3pJsajXwA2ateGoGa0TjE1jP
QSkb3EqTbnZqE7oM28OdBAHmKcBmqPW40eFfQrHRpfPcisYn2AB0HqlEOACdy+VI3gOC1VGv8nPW
4uUP6RuPYOhmVIcLAilzyrurksfmB6mjSbPr5lAGigs3CONiqL+T+pztQtomZzNikRddgrwVuJnp
pvwWd/w6Wzqi2H4fy2kKkKOjsBAm5CxRt4QHWYiiDVdHba/1BoU0Z7mbJlZ8JPVLfyV2InmXygz6
earpD8SfhXT0rUbGxRxqG6U1s3NZDyL9VqH4MiVChyuZMsM2i+Glx+aMfgIlWEqPvOeEn+/6E+w4
VhnWBx0JxwEqk3iscH/57bgYJ1kTWBVpY6mnWekx6zfE1iylKD0vZtGsJhgEBAL17aOeCOIehtt0
wx7PuFyIJ+swyk2xlQ1Qc+rAzXlMbbKMyPaSWafJRivBdmrNZH0bMKveyGJYUOe3SwjTa1CeAqtF
Ghbm6SOBOfAfNQQzjSYN/oL/+KqQqvBD9FG76kIjOs4j+SqkdsG8I6T8bVSBUYFoQvsvtFW+0znh
XWwVsUM9kO3xMSekW0QjBJrF0pgR5wsaAst4n7gEDFy9ZwyJ4GPTncyvslInsfet2FKu9JjQ5MWh
sKZwfsJpujyaRa0STtQjDRgKFE3sf/dDvfebhnqR08eoNoO1zOAhIKfPi8JwHsjNEVwfRyHBKah2
k+bV0Aj/8NRG7l8jvHd2TMLOC90GrqtFd1/7yEdc/LrFS98Gj2VvDDBwpfmQxyW3Ps485pYA+tat
LkBNFgqDHorezRGWcklYPgyDQbaYkmmsTFLkd3ovXAjnEQ5l2Va3QZHa70Qo1K8ovf/S9dDC1S3F
wBc5q7wZTLEjwqjE0EjY6FzNC5cTaztJbQTriy2DquD+vtV8qHZ3FzJngZWtIeYKBw0ahGqHBSLH
dAHzNcul/ob/NoAxAf15jLgt5UOTr0rc7H6IWeTY1Xq2SpK+P7T5kB0HXIsTPXYRDncglou/wO1t
bThBKCFNsa7OLTZ32DS52a6pTKQt93EKLmj4+WOnpOFrlJY0eOpucHmoiodsMKwvA4InznWgZXsA
qZjEmyqKP+jKKZPTDJnJ99dcvwyIBidc4PKKGg8gRWrUnoj5IbzToLSmQgE+dAxHywIGGjSNKfQn
WlASx8ksb6VZpWRKSyb6FMhl/aDklbZiVh5SBVH0aU7b8bFKE4hpv4ZpINu5Kkezzy2HvVBWOQ5d
XDrJuk2IvyB5bSLq2mBjTrigE24RyhzNndRdpntAyH2fawM7Blh85uZq7awmKgCXiEXlY+Nsjkon
6PsOg6lI6aWMHgkpvUvRlAEoACWi22YVky6oFJOeb4ngkH6qOM1uZN6E9SoOU6Ejdjxov3UDf75N
SFp9GMkzPyt9G0vuFHX58mUEy3weEkMvfTYAuFc1HAlmUPHYlLZi6KylJNbChx6rAnP0RYtXaPPR
PGZLqSKCrcZNAe3nDrEjB0XXu+4WBggdJVy/O01K8y1BZ5HPGQrxtKqt4VjV8HCtWBUGu1tibfAL
zg/QQ4CqbvEAhwPqTIWOLNSKzi/qQJNsqy30Z0VlizgHYBpWuZRoezoORu51CiyDHNbZJR1Qi/b6
2H6pSzvukHjeoeVtg5DJ6LTC15FePE9aLzhcI9XnUdCFLzMegpVeVc0Bn16OqiisuycoGdC+1Lw8
dUYwvjJNJxQAcMSdIpgvl0pSh4smDOFWvLNYqd/NArStZU6OWqjDA7LM+DuXCSxIFwOfh6wvEirR
BacdY2w81qgm300ILLlXGpi8YXWWsLkDGKkkByyPUdV2CGrjCCdQIQg/NRsc0pbaKrbaZKS+lfPk
5ylkg26moIV4zC1QjhlCl2IpHFMYFBsCH0pQXC3W/znUljdzinjuDJp9kOwEilD0PzxNVg/IYzaX
TV8LwSMO6fK1V+X4mxal8aKrQ7jusqL5WnpBPYjA2N6WcEESq1fByhDHF01aQKENiVLvi1ZT30q5
nR8YCRAcZ/S5ss0aIbsRatWviD5L3QqaDCpYReLWXbWIx4OkhlZQZHV5gsjYfKo6iDBYVnJ3AtuZ
ucSsEwiwDLFKQlhZsoXK5hXmOkF1qaEeRkHWvEFMidmY43XahqcA0IY9pplbBNFaYjLRRcGL3MXx
V1Kaqm+M5vAYIF5YAYetUrtEOKrZFfRtL26hDIlVZt7uwecqO1ceSbZpQrTD5FKaL2UjLz/DKE3P
c170W30i5pz+adGtQqtk+WocaltZHImzp9+3vPcN0exssbC8LAP3vAPZLTvQJ9U+Yx7MwS77+0A/
IApGlqQA1rthrRJ9WuqVBGFsdnLehwfNOUFSiy/G47YHIg2nDNM8Y5kydL5zZ+6EMGN/iaEl+/Wg
hq+kX+avjREujzJtmAdmzhT5pHwd4sgCr0JraDV2grCquPn0SPa4E3Bz4jJTz6RZ9dEUZfaiG/1T
b4gJvFlB37bUjbTLiESByAiUZwa2/qQt7H5hqENOru7Ka3WYvUxs9VNbT90F5To4NxFslTHUsVM0
hQwQIDG8LFDGCzEYJKlEi7BG66v4MF+4+wRDv83TojyOdEVvCYpS6uFeKJAGQJWiSI2upDUopxya
fuN3pdT4OiSf1s7mUn2Ht1Gvu2mevVTtqlcrUtApRG0DxPNXEnMhofNU+6R2+cDytbSgcE7VALL2
GGdHMQugU4U9tENZ1Y+4/Zt12I6xx4Gg7qGhNXYqzuI100QM/2aIajkA/eI3jE522ZTnl6zsQFWi
++QurMBMlUwk7aEimB/ZzG3UkXSzrVcknSfYo5hHgV4zD13UG4kLiScEUs8e945ReRj9okikl0wa
zKeiIa1nW5RQAzZQidFQ6pmBR1kTTf06G8a4z1GxbqRoxA/YqpngqBpsoZe2GLHO1QNpRb4kl2Ox
oa00PC+DIB6gUbVPgxgKiMForVHEVQpzrgECS+RR3esDJGtFeoeS3l/pVOLHi+dgnxBJckv0QDs0
g4pvkaijwBOJjaBPvwA3QoVogsieo8Qw/c4UsjtnvcFbJ2hxtpZbqL82x47QuhbM8sekl4j+USXE
za7eduMTsafScckX4a1QFZwJdbfQaNRRiVvM15Ryza7c9+zvS3NrplwboVbKfEU7zJK6EieaH56g
VelTqTYBKix22s8umAfR7qACRlxc2lJbA/mZK/YvhUQqrO6A+ixY97kz6WQC4a8IrEtBWB0i87JR
hjV7WbAqs9QKd3xtNb7PqpQHbxqJhsO6bcHrQSURFm64rCyrHZwYHC7bdqY3jafn991aHbX8PR4X
pTlGghZFq8haZLhpUcecYyl0o+WolFChEsQyfQuNADyWG1xbeZrZcElTrUWxNjDV4tIRUgE9zli1
47TpYjPHsVqyvxiSEUe+Ccv5ITcpUz1+dFlDATFUupxm2CBEXeTE70XmSOjzBWklijwk+ItDTux8
jhBst9xSxjhuiFoblGxNvzB/KBOrQUsXCc9xLAsnKYWV6VByl7fCMBMMJ3lXPTRVlnwtgExX4M6b
c52EFaPMMF8lsULWItAfshbn0ZjQSMkNGJYyuevahZKEECAtdIr7CBoqVtzFruKSukxEn8lsEgju
sxYWueE102KINuCknG1oeTYW8jztOqkMQP8wLtfGCLWXiVXc7zJ5Gp5ipdCcSGz0jUgGj+a34dDZ
SkZxNYsa9XfUdRjiu/4AS0Pes8/1N7gqDYaVBbJz3lrJDg5rfYN2u2x4botjZYTRmris7MLANdxG
Vk1TBqah+lRlhfrTi3n+2o0DCXihroHaVWhJOX1qtTU7Si0Tt1FD98wmlFQZdep3xy6ZEUFhgQSa
pfYxluTEg6uLW2bRSH/PUAnnoC3hvvaqgF5Z7x+buY8fiLOaHdq+5YMcTdKOx4qwAjPKD6Fe55hz
u+EpM6qBdLJU37eKjG1XWxjQTQMi23TJfDECoDpUlfajQb08WmGBS4UWH/O3OGRUkSxmfZ2JkSGh
vU63g6jgUp1m+jtd2tROnBbjtYtzs7PjoU42gGnuwSCF/g4ZyoCXlLWSP5FfcY6VFik8T4pw69IA
hF1Q9zhvCIkafEUk5Goo1YS+x6hew67pUxfbVXIieyQ6mPI9h0ocQ6ynql4fCQjhBgGJUvAKIyM3
zaqjULE7RWOmL5rTCahrv5972HhGAZzNzFumByaEWG8Y+8VBihBhtDTjV6j9Vm63ZTa8JcGcmh7j
H3Mr8eMarEp9xqRfk2b9BDNMItlEqKWvppBKV1Ki5Qm+2yD82eH2f62gWX2Xx/f8u/0XgKTId3vp
HwtoHt+JNvrTvv+M33+ro/n1u/6soxF08RckMpqFKAYOiWiI6OT+LKQhDeMX0bAkgCloQEGq/BaP
ov7CFUERYaqoHH/W3RL5NyUNx6kFHwVdjkxm+D+lpLkLgn4jl+QXA7ACmUU1ZVMEu/J7SU0za11Q
BS0xeLPi09KPadRN+N1IZNhaILU/c12rH0F1EgqDzBDqOhOPVTqXO6IYim8CVlQCjDpjvhQLHF9b
y9XlvTPDiLveWOwXXaQxT4Q1/REZyt9JnnDI5ZZ6TgWZ5M0gjs/hHCwPQkzSRGhqUX1oZwh2yAlw
YraKXi4OGV6inwuwz+Am1sOVBtAlTsU+dah18vXU/UVj/k8t5D/Uef1WP/bvp+G76frm+09Af9o/
+X3x9d7FZfEvsLQlDcXiHy/tw/vne/mnx/94+O3C/vV7/kr9UX6B66OIcHokRTX0vwnE0HpppAro
hgHcB9Qur/M3gZiMCIxpOEQgy5RVRJp/WdZoxyRRJ7xdUhRd1zke/hmB2N+Vk5uYao3/rsoM08nk
Xl4PO2NQvcA6pqXyzEhyDO+ZFNy3Pdq3t37wx11X7O8Chd98Rn9HQKbcVaa/Vx/fX5dP47dCZ9Bh
bSe35bAbZn8hqV16FMfyWITPUmSuxVp2TlrXvGO+dfVQd1tjWhvlFh1Drz7UOET4ArLIHH35FsmJ
6rPCs2bo+/ppJAx+RIVmWOXKTF9Z8lwBdvck5Hn6+Me/Ow/8H/zyvzOwGFY/5EkYYRCON5P4nWgf
WfzGNUadMycpXjVavtVnIf0gpRo+JR1frLuMZzGZbWs6WvN5pLIysqPwGn/wX/eeXLlAM9xL8v7Q
Cds6f6QFmFrU4rkvK1tQmyMTu5ap6rZ8q39SutL3HvSGFuIaz+pby6jPVn1CsvxmRTCpp7mVi8PL
m9zFJRdjT4/SDj1icN3YEZwEUkhxEuwPdAt26wWpHe2TvTw7neqVwU2zVMeQfTl7ksfjRHlYbwLp
Va+OWfZcTFugg4bynKLOG0VvzG7WxIgHo6SJtxVBbYbNaDhBxzdDHz7PnG3fWkYMW4DN2l0/ZKOU
URzojTpt25J/yJEmIiU4duBYCMelB1crl3Q+Ed1TcqTr66x54gUHREwNaORWdwiOS0BHAkSGy9dd
62KL2kHR1lKF0XMtqetpONf9yQw521fisFGGL73ETCbY/bDOSSK+hxEDH58fopGRWuKUtDXXINar
j8jtn0nG0dKHaDloBxzEBIiqHm5chGwjcQZ25YEe7K70RHSca93sqviu7joGX9qWEVoFnN70SuPX
UddtebSHd/VT/OwpWOgNAFrUiUlCLEFaJLxO5pCO9DAZxKwTcEdI5SeDdfNDjbLXYtXywbb6RpjW
42P8MsmdX1vSbdQpjsJjG6zm9omBpwMXl5TX2g3ApqT82YUDTkWpJHgoQP/zrtNcC51mlWkun1Pk
TQaXMjKGqc3dKFsrxo4Bv3LFRUwmDPeEnCjxTTxfeziKSnrUmYda13bwa1/2B6/dKB7z62drLW81
3/Kxg3sW1kBHVFfpRxH/TyaM+zbw97aH30n0J6YAUWda/U54zM7Btt5K6+ikHLWDsi2O07HYFgfp
nO/+8QP9Kwrj773a76T5XHNBq6W8WrHvr/WxOU+P5RvRKSvNS47NMX+dHwuvOZjH8n/7ivdt8Tfq
WXk2iJcB+L+TTuI22OrXZVOvolN60PfmSdvSlNjra/lmHpWn/+E9Uvr8wWf6OwH+QCi5BCOl3ymn
unbI8kAd1HIBvVnHeDtt9G32NKElQZxxnbfSpl7r3uKnax6BbeP3W/43v3GVTbst9tYnKaX75tyd
Kj/eFeeYXJiMNMd1FByAPE8SlAF3IXDURZShjr4MdVr2wpRhhxOLABucezBQ7gE0YNZHS08+oJjr
PyRSkC/x5NJSIzuznl0aaokneQRaGEBfnf2x9C8kCyFkwv6vdY72Uu3lFTDOetp3w0VsaGX5VYfj
fS2hVzpa4y5o95AVGSJntT3/zAwBeNtXNLLzz4TmlDYY44Mf9J+0XPNVfhFpdtp39dJ7/VAfrd1T
u4LITAOJSAJmIumhW3NhxynevzRg7s/Y0wKKLTvWIEVvww0vcKInS98ae7pjugwRCN4mXE5lKwGj
3K3v/k55Vefbvv622H3L6sd6SdvPrHrtGBEXPyEtf2NtJuvpUz6MO+E1FRyNDCUcMisECsQW9aLd
fIsfRKZv0N9ptpq5zWf4sbyOho1UcuLW+DGdxQuSUTat3ZS+DT2dRLdRCJ0jstPFo92gssjWon7/
l6rzWBAtA3F7+YyPRAisw3V9VeqLpd7PEVTPdEvW7W7eEYUy3phnPoiXbBM9KS+9l9ogYHkks0O5
7p2Gh6hzv5hKubpPIMnJOvPpSyPbo291Tlg7A2tFdiv2XtB3G8XN/HRVrGkueYutOosvX0Y6uY7p
oWvz0iOoStGp9gQa+dZJ/InOu9AFEOTELn8oe+TlEwdR4Ut9R85ddXgTaHdcfEqqNx449DaGF/iE
+Gx5i9UGTSYgcxa/y8lNKOdtPknH8K1NVx2mc4U9+dryHIRPBVf5MkOUomME/RC/Qa08VK/NK4ug
5p/UU5NVs7hNuyY5QKUX7WheA73ICX9E2nhe/JztcDL5Jlb7YtU9QW9zopME+KZ8xu7Dt/ID9MJh
tCg9iPOjyTDnIp5NmlvFg2b6yoO4ES7Ne3LULvWLdJlP5h7kgZ97yl72agdst9vZibvYT7pDJN6D
8IJyc3//MAUHUcn2rdtYfDU0Y6dwMW/76QEJlP1Klp3fP+l+t4oAfNX+6+R8Tp7pz/v0i44eLLB3
6HbH4LF/QeqIakVD+3ROt4D77z+N4I/tsuXMciF9t7b6DiMED3wCjKR2mcK0oyd9ENhauOQn6Laq
7wY84NWsMtDk8XTUhfLC1ucH1t3EGQzbWqWasy3b8guf+Rx9ry9wquWLeI9P3Zn66FApYvZeHJRc
ut8+Vgcdwve8osWcu8Kq3PMkMhgiXAKgBa2lveYJx/ASC9fyjWjs/UAfn4Tl3B1/xtrBgzSz8OWD
MKxaBTCKEyv+ZPmy6Wmtk74RD7BGkOcnVEv6RrpJN2WtepD4NNtcZe0GBeyRqcmxPkJSvgq75Txe
hs+70bxZt5HT1C5PJCKEiJXMeB2m/ScRnflF1umZQ3ayi2hVE76ebWIM6j29FBIm92a6wyU69m47
XTRl3bS7pTvLik0vvZZbu6PJmrnAPYIZDIq3rCbJG6dtdSse01246+C+b8vqKkuvlfFhpW+6cDNe
wiV9RTix5jIZxAQKi0BGnsL5h5jeIvGS5+ySTR1khuyDIZ7XhQ5R5Hd9PL/HOjmAhaRAjexJNz0G
c/TzCFuJvoSX4YlI1duQVbnDRfU++dkbqGsrDNf0lHkz/OFTu/7Ov81X40E+i+f5lAPy6Kn3yCj4
7N7DO2/uEr7UxCKN3Yq+sydPNWI7IDjUhLLX1/U667DJvYXZSiuY0VLmV+jYHbj8arOJUlKQwFeV
dvMAONzpHs3v7ou4AKpmeuTpsO+P3Ul91R8pcvr5RRX0jYEavZ3kzV2kOLNHkM41v8fxCVxOOGws
GXqMrz6UX6Q2DijumVg+mldx+Ejbr1naCC/5tXtRLyIrbtBgHbRUb1uI6NYHaRoK6hU+Hx5xSBZA
VSpu3b2PbzGuAAPxGVJ9grE3hmlfUQqHeniw2i/FcmDtq5VbjQQAgHHfRM9VNnglOrbuprrGgXRb
iGAx2zabrObUwHush1zyC4y32LQlv4L7jYhK9Jod1TMDen1PStSpfgx8BHfRVYscJGUZknygQbNT
zS5Ttq6i1CNujEhiut/AUD112ImpTyryqHoTw4KcFcZc6JXTjbcW7FXXugSf4dfda9DwY6viPOev
OuPVCFjN7AjzZlB9ksdII6PKHMOVqNDhJwEROauNuJNLBtJF6WGxLlq3g2rNPsffNPmBB5ae5T1j
I9ZetY6ad0XZZcE+Vz9QzgdcALUNbTrudlLzHDeww8lJtcZ1igQKyAgI98kJSleTdgqQ8+xDihJi
VDme9Rw+hxOl15w5kT59xQEkAduggOl84TRf2Rsv+I9annphp/TwFY/pRfXih/RdO1UvSvmWkdhp
Y0l8LE/Kc7CEttRdmW6Xm9YFD/R2Zk/yOqd6jt2y9qqam1aUORGEeVKYUo8ZoxY6oOuhRhNNZY4d
Gl6ix0Z3lm7grnehJNniMDjiZubUW4F0Pzf3idZ6/gjLi/yokQpBcBOZNqSFPvWPET8NwtBNOohP
9RlZWLU4iFW4ddwxeLM9XcZPZWabsFl0sH2GbIOMpnF6nwWZfpbefWzuqDfjyfRb8KVOsiIoAS8S
YO/0sXszkSOIPgNSq9oZ6lNT7ciYROTIoB3lQbtO1rlbf8DtyJ5JfzN3/WNxyb4F4kQPrHBEBiV1
GCLPj/gn2ZOjhFYL2cNztE9vwZFUFUGhwepI4RotwfJV3yxqMnRK1b2wkeU1jMiMoQbHN14eX3zg
z2ze54jOv2FlIOotSAegmOAwiA61xR5IlJlchBcGSc+4JzgBUpLAkdUSH3lM2oOgR3awbbgute1V
nrBx25U/CgNU9cK75+iI46pqBFsVXqX6vc8yb+zzQ4bomeu0Jb2MTHGm8ufX8vv/oVF2fCe24Kf8
l2iMcTv7B42xsgjL7L83fCWNb/lrX8z6Bey+LGryf3W//tzvNY1fDFUBkK3IkkwHTOeS9Je+mEbz
S7U0y5B0+rr0i/+rLaZKv2hAsmWTjppFsIFq/DNtMYbt917O3+6EJA0rom4pqo7FjN9C/j2CJ+gE
NHCikR8iNSKRxVA7FiVhYSRp1mLajoc2zRl2uXpVM6i/TrLFWsP4ETHiak1ZqJ4TUinFbz2STPOk
V/owM8ecxw80IrnxnlpBKa5Rcqn6O7qIUYKrowzEopAJsGyJ4Kj6MylfKQZ4S23cluBRHpAORo9Y
J+KIvw0hT4jYq5EQSaZKhQRQWfQWuTHklKzVFIeMsDF/atsONa2OGyrfC5aaPSCF0sUN+AIEEGGR
thfCQdUruVyJsJ0tLSmREiVKThYsUKa1IAQaE5tUyCn5eiJrFMkuxjaPD1LYaGtdZ/KOYMAisq/G
iDRxP5n6JHxcWpXpGdSZ2vzSK0wvciIREEtQIi0Rpv4DW3005h5h1BkGMpgAxaElSo47y6CVCtEt
iLMIohnpn+5QZYh4S5My715QSMjGMQTwBhmo0co70rOS2y96lFW4IYckZ8Ppx+wtXCoEF2ksjCep
VKi4zDIy4ufFqEs3FzVCO2WT8ABdHdtVr7Ww7PKOMNwlkdWnUeyM2sdcirVEzbINoyJGiGaoVUSx
YKcpZCcJRoHAY404l+8Y+SZ1UqEWk1ukdylgmLdERMbLKCOa0mNTM1kUqHn8pU2WY9jBvcM1hAt4
jz4pIXRiiqRY9CqMnfe2GlggtueY2VhApkpD0gxQIfZs5FZae8FuVAVblawF5Ay1LED5S7gzjSU1
FyuPy3t2VzTJxpSqtUeOiNA/5mh251VvGjE1uT4y6T5rZhUi5GMQcV8s3VDhDSWEqOf0tsJ8ocRq
zXbsjpmZS+mtVlBFO2YdEAZvqgxc1makR5ZIHEpvml/kFqbqBpgsvA5uPmk128M4KxnGI6aZOLBy
uA5YBLuR/d3s9os0jOqrxEpQbiNqY1QIRZPjYxwmbAR0qaQYGFGBbVN5RmEnUuS2Xa67VmBQzGpD
EeQbhIhjdDZQ0C6s/rQRRq8ccg0nTRFK05uqINRG6DCN/WPX5xzOc2EORLPoIbCdACtW7IziMhlr
K4gRQ+DwIJV90uSYqlss4niNJ6UanQE3C4okZWkE6aUxe2zPQV9a3Gcl3vnsThmp9/zJ5UxNDqLR
oMnzGLKbc+7KukTgKqMddGcUX4iBIhcYxNQY+D6rZCkhcfWt+p/UncmO3TjXZd+l5vohiRQlTW/f
RR/hiPBECHcS1VF99/S1blahYPsz0vgLqEEhc2IknIp7gyJ5ztl7bUGs7sRWsEpM64Wv4QAsYFrh
7NLzdz+ZjPel8+XIRJ3488x2VmmTERi4suvB67Y6NZX3qQpQDJBbP4dBRjGdqci/SbAWWbClQrKu
d1VxVY+fdH+NCT/1lq8KBAzIWLwntehg2kPxbcTnSsxUMyJE87j2bcZKz1HhgBXEb0uyeleEQ/4y
IP0j+7gUrd7m2DuIAVy66DGyPe4C0o1kgSvIRoUbCfR055BsdmrE2dOUksLyw/vYkCi2HtOg+kbC
MH7ubpYWWq7EKhD2YqVdt2Sa1PSBpXwurDLg7Sl1yqUaTgUmDr/V4k0FZmZj9HRTw4TEVPg2hsoy
m2ywJXVMVM1vSlu93tcT9tDn2swzV1QksOOq7o18K8yQb+rJmY4yS8LmHGVFf2mnlmhpQZbWZfT4
pTZpTe1Txjr29soMTgfSzrGtmouCHh7JfzNvdRwvt8IAXHOwSp69XA53bWgQUl51IXcSPTL1P62F
tS71pNa9w8U6qTCNIiGx3uPF6t6zlhKAwZ4I6Tw0vjiMgOe/2UU2Uw7zd1fw0lMuk215UqNDX6HC
bRI4VXRXLyEyHDS4MVARP+a6ljN4iOa23uppyR5GuNffM3TVb5GjEZSTizxXOyTkE8L1pUELErGI
BQIut0JwlUzI4OaZ+Tp1Q+PdYI43X4D12W/ZhESUTleN/l1P2fzkIg27UYzSVzh45+o4l6hhkJBL
e8b21ZM+vs70EHS43tqEFnQVWeomsuze3KlO90/GCd38aMbW5n/licdZ1MkuctEy90S40ZcoKzLp
Z1NQsdhk297bS/6cZT1fyWzhTIk7J0BM8k8KJVCCaZUS/jeuk8ZqX2LXItdSoRDoXud6zD7F3tDQ
r5oiwHNhrv11HEtolJUzvxflXB9HaNB3sR2wL8TMbovYSR6nLrdOue7jC4Ib9h8CsM5YQ5roScrB
Os/xwhupLL6Q2Gv0uMZGlR/HyHHbPc5Yir2s9BaAV8J6R49Gd6yX4T3R4Gjr8i64GcdkPjUZopak
zdG6O6zJAO0p9oq5bs4Ywhc+Qdu+DPizV6qZLSDRVrJ2R889K9k9tSjRWWRuRt7LHDiMXFoU0UQp
0oLqG5u1jL5hdAv9TVkAylKLlPA2zh4av02fMtxWB1OldDeERTuub+gAoSYP3hDE5e/ujIzDDiRr
h+CgUzRX8bu9oNeBmzfeulM+n6NxqPB7jzlJBRwgox/rU+AjM9WEnDB2c7F82X7eGwzlDb0tPfiP
all6sqgUyEtsjGrVNj0zIB9x3CqTU/oh00DigyTrewUk1CJ3oepZobkdPiEqT/HCIjMifzQ4j+lS
H/pypjHaLdmLtgbYOkVE49FPw1s14pElMMj5iJAIQpV0qYsRCoyrbMjCNzdOkTwnsXPrYwU5EpDb
rWW3QEY1IryNMGV/gFX5nuUkgVdR5z9gioXm4iA1qgqXkYRvhw+NHWaPkabOBtVIG2twLXE3CFPc
5rpONlWZ39da4gzlqknlF+kN9m1qEQc+RF/6IY7YpDyzGVsbgWp0jzLG3mG9ImYOK8o5dTyBZr+o
g3NoEg3Pd/CfWycu1hmCy8skC//BSqPi1UVncwpZlmyXtMHNkt3LkiDnqvCWnTJSvsZLB4LCJpx0
3dJfWduu82zMcjtPkkoatzATN1LTb1TIlbTDWZg6FXnltXz3uuFrQqz3PlZEAPh5isjdoUdBiC5B
l3b8tQP68Bw0WD40x+ohLdKc/XZ2t22FIxM51SnvtH2pOiYJoSju52XU+LuotAAq3Pqi6ABVMJFa
gqjat/5oLrhNr86K5NrLretY37MmBMNCDUl970eOEvcG5uGt7KP4u/TD9LMwvXn0C0T/renMYVDJ
fEmjqaIs57SY2OwCzJgFHr9v5eI0n2qJTd72ZMiXb9+XZHrxiaf2KXCvqa7sNJuulDsVLMmB4HtI
UQUdp2KBqomhovgsFjFeqRho7oBbShBNQZQAxe9k91BxJ7yISHlns/QYCPmKGFkuzdarc7h/+IaG
gC5RE54Rpi3HEgEvJb564d6b3nctCV3Z0OfJQUxwPVbwNuZzUfXu1u0GcyORwSE9ZMWuhYXYAG3V
IEhanSJohGBsY+OXQCWTH5aluv1C5lXMH2fvqUvbhIjWwbI+enQFYE/b/rYR5NoRC1f1O85XWrMq
M1+TmcG5DOyCNLmmfmFZB+tmCq6obXQB5UxwQYG6mnKoZQw8+e5tq9J2u0w01LspNjfG4+7mcR3a
m5RUVTehBtBZmGLdcJkWCqqWPVh2fv1q4FboXR3aCf7FJumxCyQ6OLdVpl8H8p25YYfRDpNeeTPx
zjUToDC/lO3RSqxoh560xTgkaMvYC3471KQRFQiFxcpylfc5HuoIb0PWn8k2snfTMLjvGA6Go92W
nB2qLDb4MsofJM/fkv04Iyuem5uizLtN4jcglGRf7IK6nc7OUt910nEeKw/Vocwz/1iES/Cmkval
TMjzQH2JijHJaUAvgR1taqu8GK5ex1iUSO/ssNybkP6VsiJcmEuQ7ENGyE+OrN/6rIC34HKz79sG
g3PRs+FMZcr72JQgtiexotZqHuM4zQ9eDbm1vLJBIQu0tzUGc76kMZo3DXH16xHdLzmfyt66cTic
2orZVBcV01s/dp/rMMnPXqZJGoGIyktevneYDbgVwioNc8PwJCA2fdyIybc3nVgAeashuHRT4ZwT
jQRxcJg3E5ZHYzxjEbup+5SFQfVcavSmMaLiN7bfzyUeqX2sC1wRiruN5QSbuob0rLoAC71qP1hg
88HmdrhVszSPs6n8jcn5rhtB03RSUXbvhEBp+qEsbmSfyA2XAeKDp+pJYiNHXS3nk9eBT7Wba/1b
SPkjFwwCFwdX5bzQYLRn2k8g+p1VT2bQoz/RuOY+vBIBG9iKnKL0XOa5dehSsRzmhaZ6OyOMXwm3
GJmkF9EtgizyXDGkRbtg8fqTQ9geg6cFk16OK9Ff9X6Tr70O67E/VQStjNmxbNW4FXlYP1Hlo9Di
mnFd1mNBacRwaUrmB5FW8UNsAuuJ6De5X1Arnzsb6jKJqFerJHspPvjmpbWS8CPsx+pBG+pEKlRK
ZMyZZh3MnvWOlSPDhO7T4LK75Knyo4xhTd4/wbD/2soQ35JbgbhJ49r0K7hgxcaLR6K5q8bO7ogH
pNsZxtNjvlSE/AUiPS5JUb5Q7A7vcwDtPyI98JzJSmzpsBd3bULiAHQDCKG9oC2A7HXfllN/68M0
ofk6vUrqgtfQ6ORz4OLRZNrsb3k1Gd1yxGxj1eYnYkLlgzH9s8EI5UAug2iRTufQnuqPTA3LiWMG
wKpdyXfdM0S7Jm3fxYOZPlW8LK/VIEJKjoZbXZL0/ZnLwafaOM5We21+g7A4uTTU0R8q4UIQzKjw
kXHeDL4c9mZW8VktE71Zm0K7DJLsJHwfy1zhPRRTKhkBddluKtyZHFiUH60w6o0KZbqZBkfhhyKR
ed+xD58qO5jR7zfPS8jMZPFc9s4YcI+e8GuEXXKelCUvHY7PY59VdDsMmPQItMGmikW0CUvndnDa
aJv4y0slynrblbHLLkU7QTfdHRv2+H1pFFlkTlxhr4hFcMRQ3a9Ju4IpID3n6E/dvcx7Z++7cvik
SZHdOtX1UFGkYKVR12510Nf7CHvRswnVQyqgkyalGx/dmTsywJVgTZJcwXwC9gaeZ+cmxHa2MiN1
vWXb/X3j+2Q6pqnHcH+cw2KdOI1C0RzXzTGgXbqfQ3HrG1J/G1HxGjv2R21H8SEONKn1/CZWbjqo
Q9ro5oAViilvjS4Lj0l55DzvYaO288MCZ+EhCrLmDOOD2tMRDReNxDvx4ctTAcp/5Ymq5uLpPuO5
EdvQ7k/ayXxkvHb/jGucALVRW8+4+otH28Z4SVw6mcdxLT+P2bysywqumC4j6B/SbQmFsZU+1EEc
37V5RE4CQHIcjskZE+68dbwK0jHl7vfMF+JqA8ywItMgPOVFM6J65tK2MX4Sb2laAuriXSRVBDkz
mHL55gZL9ZEvNbOwgE4jClHV7mcwovdNUzHFpQwi5dbPrtM3Lck+iTH5xDQ+v5C55THNsLwtIZiK
6w32R6VHdNP13Awn7In2uiNudGPj01lTupYn7Db9a5E215jlUd23Se3scwejr+170SeO5Ihxq8o+
UhEh8VpwKBr0h9zlTXpGNQ0CyY4Qh2m03HUgsPDZPQIIbsAUjF6ZX6BZDWc5KsBV4I7QSSwkMjnp
DXPcYVt2KkL1tEBvdHVZIUjKl+/wTWy9JugetOUyYQPu4ystI9614JvA0dKxQ2cQFvd60g7TvCvF
I22xhSvhfTRJBb18DPWunipqaLMI9Nkh761O6/JtTvHP2lWfHdzGtnCd1d29h8XpZibxZ9dORPYs
5VxiR8Jp2WIT/DzLZA5XjvGZKnXBfDf5i/vaCY3Dxk3Ms9SUiSsIPM1Njp4Po4P27upZzHsOECRT
KPy+KTI8o1VXFMQTtkxSS5Djj20afIt8d7kU0zIe3YS2zKoKXDJ+izjY6XxmtBboa7aQ8G9Uw5wX
sMews8pi3KoYHCX9nLG+pgyWpDoIy3qgZ0ofDK/7g5fO+ikZ6PnQdfb2dicXGB+l0uu0sJcNIBV4
Xe01IrRZurNFXORjAvDpEmaqIs8YGf+I63hVhQMmbivOGH2XnIZhOuK4pm7fTdUQrgtlrqq3FGtv
B2apTXFUuVAz1n1UC04+VzBLUaWTUZ8ScEx3vt9nQTe+OOj/8TgIgRkyCnpCufskesDEPG+tLgHL
bsJrmzMj9ZIzCfvTN2Ox/117u/QmaOhgycDRkGzGiK7r3Ju+WQtE3ZvBu6IHwJc90Yaf6kNLhNC0
4fXNt6C4870bU9YubgEUOk1iiqOk2bpFr5fd7A/tF1Wo6/156p0Pq+2SZ5LLJRMmsYwvSUs5K10T
7GHUYbdwkAPaXmWQS+IrQaqnaP5Ek2dzUygYhsb1/DHGuXvbj9w33Vlyo7SC6Sno7XyLUjv/brDv
fbO1I/kxfOczOlnCIegwP0hVhRcgXJZD4Y7rJlCJ9yk2VOpkF4s7u/YHJupTfFTKoj3eSxrGjt1a
ADcWsSc2G0d1q5pVadqHIDf+TrI6qVO9aYWoG6M6MWGFivS60lw6htguX9thwrmB6W9d1BPR3PVy
wRlKfQJVhjaj+Jal6Xjgavs90P3FSsFc0TX6GjT9LUnxGV4/v3HuF1FJBIEOxLxsXHZJmtnInZZs
Q9fZPWV4rnaK9bjiXoBYau7VNRmZ1kLwSU5s6BOHK3eW6kFqc6r09aDIrQcXY+WKy+vzoNCeoL2N
Y+u9NYKb07J47wWJbzEMKZoVgcMNJK12iJ+Lu9mpGAtLvnGuEaSi0MxkVi+6JxzSjLNDE+TQgDNU
UUTV7yzTUfKqjLpKFdWPLnfy1yXVB9dj0yTGB/I9rLLjUCTIXo3WlP2laJj6e87HXLNdUJh7e7bt
p0nSjxCqQWRVRTdLV3MPtFtCm6c2e9ADfp8MvyUr2X5rynj6VCei2zQYDq4N82StGjodjbXo+2ZM
qksMbPVGBUJta0c+0kN/qZn17irLevEIMLmNgprBPtxD3ifCI/QU3FspFG9lT7e0bQJWGrXo1A83
md/mXzvJhtj71bT1UzoK2KIogzA8HauYitSdLRtA2jhsuykvHoM0I7jMmbhYuSE3N6ABxymb2s9i
cNFGR65Lqe3B7xZt+SSyRp2XOWuPdlOPO0mxd4gWY12JNO6OkUl4r2IHGZNfRCsnyfy70gsxS6ZD
+2hjpmY8n46PRvJSjkvgrBLw/Z+iFPEHpVD+OmbXTVZm0I8KZ6S75hWEtxFjT+K0tniJa9dtD/ZM
/PJUReM+rWCJrUiQI44lkZ8BxnMhmZFAjF1Os8EprS8tLYEHUF8NLA0WcA9m6mTsqr2PZbHs23hO
b4LIG59jUnr2V88bSlmh6aLBld+B8PxnP08OcR2m92OQ9FtcbM2BIHLvmUGU2Vc07E6d8PWhCxUm
oNbzjoVDMzgy2WVUbbyfAjrS0uC9dkg5uzT5uJz6gctkycf6vgQ+ejzMv6Rm++2KSRNUUScOt5Nl
pY+TSdjX0l7tgB5GLyi/6dSmNVKfOUHt4izN+OwjDkUkRYjzuc1FRy0x8CZgdERZVTnsx5H0bobc
m20OuhHJULGkM8ppB39oOyhUb2mluNtBT3QZ1twwBKPpUpTBbZ55brytcDujCWzf/U4A1QEXIPDE
E7oZcKpsCfksT/Yw0eZue//eFgGbAzaEchXFYUqMenVTNijRI8CC0s2eIlBg914bOWcaEgTKhVgH
D1lm9C193WTt171+7ioYmA2EKDYxS2dbQdQNHnG66ytR6mc9EIoR5cWdgQKEg93hftQ6EXftfIJr
GHt0N2GBGE792ewH3ctV2OXm5upjI7ICVVfMnOomGIryPuwC+eEmFh1PWh7TYyr1shq6oEZINpJR
1Uf+halLwQ2wF3Rmw+SLNfcfZVbDG3VF0nyiMZXG61Co5A5DDRQKqG+nquIoXIUVVKHMgMzAed+w
kVXhZrFdsWlcD90GzV+yE8YUVteAZCPmJkSoj/sAO2X8WhfleDsPoUX3rHkLXYqRle3VNW339suS
+COpdYge64RLkh/mD7Vi7lt55sb1uO0vmY/iigD5fk2xSrauuyQjojMeRPOmaYhl3y7puCDFLq9B
4Bx+UVU9MFQuHtM65v4fZlI8U9grCUPOqNc5xZqp13U8XCNdODYdtEWTp9euC1D3a9H1dFQsd2QG
E3ipD8rFB+H6VtZ9yUx2bmR9SHVeUWDBLmu3Xq/drzAUQoa0nRsN9xKoV7VKIvcRPqIL06rwR3Ab
xhmr3eSBwiJQxyOMhVHGmOI16Gkmja54bLs6N7vW6syLaTjh6VQaEGXTXN4ziSt3ZlLxyWIMFh91
XeoOuQ1gtc2cJMFnzJIFrIZ55M9lP7JgFJfp6y/6te9i5KWLFZzojvUPbJn0F5wARZ4FrAHFTp0/
WXObfPW98AE6p/9lZji0dRO4TE0Z3DcspBVpM0G+aZl1POpCgeSI7Gi+OGapmIU7rXi2XLdsd0vE
sKPKG9lfvDwy300pxwd78HjrByq28WhFvvfQZLF808ko7GOfVulDSgGLZmgaEdqqPEiC7RKa4VbC
cVtONg2m8DmTBObwM7E3fAgJIXc99lHbbmVYLv1apYwV2H8pXyH78iX2dNASjm6ZEeSUdBYdKVyO
T369eGqX+tIeXpKwbaxj3sk4+dpZkkyw3GL1eHBiKFGIeAe9JtODknyvi3CHu2GONcAirmYHZyDR
CX79tINriJis6DyUeqbEmVKOvTaM3PVA59TCkqssb8cXBgPaIuI1S0DuqNz9Jkc29OuW6DXhuKPu
qw+BVXu3HqXCcerG/gtX3myNffo6ZcZzJ0eiwKBdIJciFQnuEd1is4z2AbDPcmN0KteNK4u1PYj5
R8hB8FS4EJfWyArUS+D58iHjUv3Vhp/0vIxj8GrXkQGwrH0FOYJJblTK5NK7EFXAPEZfjUe00JyW
mFJUL0iZrhnVMnr3gFi0eX0hJyKg61XT+SVVhRaQP4zi29DWxWGoGU5lY/sqh57NVNQnz9TwiNui
rZ+7qapWUBymH3Q97U3bXq9Xo+u+GzN9xFWLWVA5DjJNr0PpGAz3c5TQ59Ext112aHudJVw23bSj
JdyM6mRHQ7CvS17ZceDWW7CK1oSEmId5nshNs5S5gbbJEram2QE50hHn5CBbcLkZ3GjeymPhO6/5
lLifa+U6X1LF+skskzxPkHJvwwb9WhUyS6lLwtEHOYM7XNLs2c+G5chs5olrt4sYngAXgCoRv2K9
BDfY8Jli9cMcnLFEBwdWv//UE8H0ohCmPgQGRKQpZ45ZXQqz6a0KbkA8oGHQNaQktij7FtWMwAZl
htegarPnuEmmGxub9wbZg7mBLvvCjuQ+dzUQub5gPouYjZrVzaD6z0aU0PPS0GUo040INmhPL8oz
eKv6kz36/pOV9956HpbHqLa/Qfse41WnaTqQz96cSnvpKdG8kPGidraemaPNQotizbtbogqhEVcz
dVvZjn1uaYtuMpLRDq2tkmMGLIKKW9Rqt7B5rSc23U/ZGC27zjdfl9hly2BzjFfBoNxH3TnkFEla
NcDufMBKA7YErjbXly7Lb2uDGECppIKxJXi9YsFlPx6FYv6SEL3s1O6WxtKXRsSg6pDHOOs8aKZ1
3A0Md2e8ARAE2gOvl3tgVO1B1uISn7MQ73p3CYidhTYHeOYhlgrrlej7T0Tt6R+dmRygfWJovoXD
5N50VW2+TPUinka2AOR8ofM8lN3wA53C9KMOjX8orJTcZEbiUvTQke1oulgur1kYu4+x69ynfu+9
6DDacioAJXZFfsyiELkj2sbArVEc8jPofWk11R2jKIAdHvoTYYmMENDFfUzTGXdOPn2FYv0x+JAF
17kbloclz56VBGM0YDy/p28JSQOEvH6OWucSBxAKtrJS0TmcJlTEtTRid+3CriyfEavm/Dw0bgkc
YPBbpsETs4BpIpfQliDAMmGScxanb0GSJEDes7T7lGEix/OUec8sDeSItcwAGit1yGJ2jJocl8My
LP6lRz9G089zAYkvCOALNJ2kVhqCowpAXqs6hJXqUpXfhDIU93WR7oOOPMlZ2OMHq57sIG5oT6kZ
iD4NUZwkI383SKLx4BmuH07fyY+JmcFBiZb71TA5OPYZmT/FVpY8MSoanz169EfdRgjuu4EbQp3h
eMGFjJISCaL7ahglHNI8fLNbEsj9KJTnxoC5trI4+U73g35sUliZs+YQKhmumNFLvhlZYI2IdLGU
l2CQ0R5AwNE4vLOXhS+DcKl4aS+ocNQu1mbOdi10J9h9mhBU5qwbVhnjqnapn1gt0TvwT4sP1yXi
rulVRztPugzuLRiXVD55f4Cb4R+dKzY4s6Q6WGpJ15B8u4tSutefCvBpJ3uJ8dcEDREmVdxu29DF
L9Z1zU3pDPDfG8Yt80bXdumcyCRMpOZCPcagwDKJxZKBaUp6k2tb02mpUW7smJAgA1f+csndFKWz
A/Vs2HWLEvo9telm4xa0Jj3uu1I75OcFPZa/yEHdtBrnvE4f1BC7HT7B2nv2Dao8QoOW3uG3RFFj
fyIRKwoeHB9C/cWCUkKlznB30NuwsKGP0rYKZwyf8eRZz6PQXnDTZ6iOzrIQwKeFleNXaLKk6L50
syutO7RkefzAKHcEAlJL2X2dZThkyMA0mNy3xaojXBVOAHgUZTd9ebtcDU258pOPsLKd7EdijVa0
ZejLHDbPloPHDfbUe/UCeaOirSGHugBP0i63pTstaztAea1pLj/Rj1nQQiMtPOdNOd9CywoOSdA2
yXGOirDedA7qmSmsiJOrwYtHPar3Qdvhprdl9NQh/i2h2OLpwEDvZJeUUfkPeknNZx8++odneblP
88xV2aZM5+k7HYr521KNzqnDbv0xOKLzT2NhKoiKM8XWrrSGVJ4mU7Pm5taD56kTa10ZjAk+yihG
NhFEZKRqlr0vvHH+oRLKpUnKiO16LhoBEWcIvS3ocKwcU+A5uy6gJirivjp4nCXTtjAN+adDz7jh
sbMj90cAR/fYwDw7ZBOpHqtUN3NEiwIhplktkjbbg1ctU3eOFVyBfs1QwpvvPF2ZeNMVBGS4l2Qa
tfvW1wAu4ZQ52aS/IfpM6Ka5Km364dnKCLq7A55sx4jixOz39X0F3NTCJpfLHCVXHtS9f9tp6DOn
IAyzcEdwneaKHQRd/yjdyhYp8kLbQ7OPTiSm5Z/0Eaq4rZ9os5/jKX/1G7e9Ruj2U7vxgaDd0tIe
W6IGy6LCryOabq2i+DODhOG9NAsUozGOUBaIkC7SvAGbzKB5a2ZZxK9sjnn22rYUX7Yt2/wQTjMc
mI6y0RzGIYRpS1nvd8g0chNzZlpCEN43BKYZ7tKRbJtnNESCqDfoWYN1/z+uSuT/B3Lsu+p7+dQ1
3793gAv+fxBlK4TM/yLK/si/6eH7r2k217/yv0TZPqwCz0dXbTO2EXRf/w+swHf/C9aAQmHthD4D
9J9E2f5/oVMVEjSHUDTrlM9f+t+wAsv+L9gGHkxkkkP4i1eCx39Hl/0rhAMuiB8Ci1dhYId+EITy
Ktr+yT6r52nWqu3sDTeNUD0a7mMgarAOOKSXrf2m0WcnvPz0Bf0BVXC1HP8kBJd+4AgU4LS7A6p/
V/6WJhWFE+mnYcxUvAZn5+QMDebS7bb//hT/j4+Rnmc7Pjdt9Q+o4aeP5kRVIeCd2hvQ7yvXF1sR
HVr2Juz8M6Er7yZ7zfJDhTQyP9XLtg7XpL/aGTM7ok6O9QtGU8s/qfy2sjaRWYOE7XBUYTThgiUZ
16zBJVPwtv2GGoEbbM5l0dmiEQguzi1OdN9sx+F8le02K4V/h7TRYp1+ZN/EB0gFb1lbhFu6UHF3
KVbxr/PXekSjvaEbK7EOK3ejl7MfXkqk3yBdp5F7F0jlrT/QNNlE63//tv5jHfA7YbOEgwE9Q3r/
BPz+9GWNDae5M7AOapdZlE3wUDKC60rT4THz8nTtLQT4zot6+PfH/ul3JH0HFA0PV1JcXes/PTYv
K282MY8Fc0qwOmf6qgzb6i/md/GrUZtVzqfzXZcPBuHjaj749TFD685TLZnSJf5xaDbk8cpyn7Q3
Y0gq8wAwcVWBklXNR1F+avNbx7srDAwp9nqW/4yCfT2tGnl00LyCQr5vwtcM305p3/nQTn2uvXd6
YGS0RMdpfJ/Fiypokw3vcX87ZV+G8i/vzx8/TgCcR/LVude36NeP08yJT7ZIam/iYO2oO9QeQDDS
XRJfRkKlDYgzbtY4t/M1LrnNZMKVN96nHn9kJSNSDPZ9dVfYu6Q+58uHp39YyXGo5Sb3ocC21JSX
vGm31XjM6i2Jq356GxLeKCAgNtdh0oPqEadxivXHf18NV0TK7xtDoHybvZBFSPzXr58Lo0aERFsR
do1jYUUI1Y6GPuTv4AqT7gfellr+Zd07V6/+788MmZqFHps0VMLfvkvhEdhUut5C+w3rvP7IdRbd
Jp5ErVxxhtZorHTWH0zIdthXItkHi7/59499XeS//QjSl0opz1Mhn/s3aAJxFJXflGra9KixyGW9
CICLxVR+Jd/H/ku83Z+eFYCC4k2/vu6/J4BKy+9tFE/LJtDInKZ+ZQe+j+CKuNFqtIfdv3+yP7x3
nGIcffiLXIr36+v/0+s9VwJiHpi/jduJC4RstNcow1aF60EQyJtPme+v06xlNhn85ZX/w8bCk33S
uJTHIev9dq5N01RndefxEQlZYQ7Wpft5UPFfzpg/PIWDPSS12XFsB7vUr58PHRyRSHzGTdLRJ+/L
mna+FPNf1odz/d/8tkCIDAlDzjJcXPY/J91PX2MGt7EUPXNrvALbgCETuqFkK3oHVzctebjid6WV
oYacmDdb3fiXTfoPZ4OHMUtKNk7JdeX63396/BKO9DVRFG2oUa9j5I+6QxpjzwOS8naeT7GnN6zg
vzz1D5uB53A7cCAz8dTfbyb0yJCn5fGCcm/KCG1w6GCHCNcBsTAGp0kbVat/X61/fCK7qm+7DPxt
+7pV/PQ5M6fO4pEUr01qmIxI5mxUdBGe3aVw1pXFqG1JCUb/94f+4YX8B1nlXd1x/HP9oX56aBUV
2HCGad4Uzp3XgLuIFeyfITQ/5kD8Zbn+8VkoeK/vPS/jFZz187NIjk4IhOFZjDR246ytrZkgB6kU
wMhsOX95Bf/0NJ5khx53XHab377OqNN5nLNANln/MszuyAzaMBUBA4208G/Zq396ExWZNJwc/MtG
+utHE3Y8Me2jZnI1QlcXHxMcFRQs/91fFlnTviMwQ0qIjeFvO3UfL2NshzwFB63cevnnYci+zB5D
Rlfov5xM/7F3gjfzpAxl4EklOZ1+/US6DkU/tmhHQ8nxh7VnPPR9DCgisz/NLYFNjbMcW/jTrUpO
//4x/0Hv/bLh8GxF39D1r1w+drZfn53MmCUZMlwvGPrr0pQvbYpLc0I2uWkNwhYb2jaS9B4x5m4g
+HDTLO0LEoC/vRz/8Ubyc4S257uEVQXcTH/7rUYTsuJ2bOzNuHTfXN6ObWXL/RyR8u4iqdMW05r/
i4/OdZSLgKIa8uRvv+K0DpZiGnp7IzL6aldtzliHDwoTCC1GCYhZuw+6N+Mq9OqA1rL8AaeaLtGc
/e0nuT7pt18C2nGP6i+Eyi/D3w4XUpocx/+f7J1Zb9zomYX/SpB7Nrgvg0kuiqxdKu2WpRtClmXu
+85fPw/l7raLklXj3A0wQOCk05ZYRX78lvc95zkGCnYUJs0ySOrJESfsxLBAqWlqF1OFgSqFYq4s
EeAQYblLMkd2muUfBLX1T2w63ywCHDg5JNIkVUSV+Xi2CIBco4cohVPCJOGfke9Ps7FdgD0tulLH
nOLvktz/9vHTUN+81haVYUsmP4rDAafd2UCUPb2X48AcHFHKMMt+azkgeN7nLH/hnYFdoC1wUbi4
0P1lpa+s8VOiH9ToIFaPcfupabay8OgDZZqiwPLFVTABobqNBwuZ4CMjXU+pINoLMniIGSp0m/jG
9XGWLHN5m3mfwuGh9SlGXnXReV9dfPzVpNf57/j5stOdNn54ttk8a7ORNgq6FOK+YbkpN6q4Ezh9
GtrXwbxM6O+W1UORIvfVQbneZvHeNTm13kI2oeub+BxhtEPZfZJQJnvFlYp2Iag/6826Nsjg3qQc
a7M1tt3BWhXFGt0Frv7WyWMbO2Au2N6y0C+9blnW26xaAcp1w22sEM1ylTZXAgE78Xkr75X8KUvP
YU499NFGoaylO41O0h+MBEf53D/E8qqp71v/Jo4PSGG05gwaga5BLdD8z33wuR0R6NOWuxnVrQLs
JrAhUaHO79zlcD0JuseF2CEhrlERXdblXiYSorjLLOrxjKvb7jnEYxJcp+4y8NZRbLswvu8IE0vF
S388sB3HS0RXqBqXVu6gFOWYrSl7BOEmARMp3CDqzN2d4d4UjW0aZ8QqsX0RzO20FUVgUBh7JISm
uGkfsPb1ODJQRdWg5BxIg2dkZOnNhSivkgimxCLHwSbs8EGF+JulS9+NVkG9Hdsvif+lT5eDsUDO
QXabSjRnAukCHocEB95UnkT9vNhGSCdxf7ZLt98DXZQIsVa3/SSdPrHCv50wGVMG7zylJVHkyHs8
cZusTkkKtd7xM4XemwTHo/TCpSck920YExzCvH5iTXzvFdXZ/2pwXBXVlGYHKPTOWVn20x6f/2En
Lf0OM8bvcuJ1ea0KzV8XdmYi5ABWJkmcTQWTpqLApjg4XXuB/Ao/pS5fkdOHNWF8Boxoio95eTs0
1736VVFfQDrTFdmY2NtkcetXDmaLlOYzlr3WacwlBr6aPFRr3U3Kb9+WKkc3P4f4pdNm2baf/aup
U3Yt7BPCDOlpLP0rDi2qvCDrYQQS5O0MIoAXvr7y9/V5rTkYWUm2HInnXCOQOBQ3MmSq2NYBuQQk
tC+yK0oKmYXvd+0d2vgsbzYEFYFR3oJpSgkCeW7rWzO4SYF5DN/IqxSXdO0A4uDA5aWn5L4YCtrS
xD2L2n0+PuPM0tx9BQekdczhEODjqXDxfC7LQ+5vZAlltdO3N1QETGNR0/Xq183otN25AumKvCts
ksVKNXdV9UDntr5yx/ssvkvUfqHylrXSo4l/uk66XU0yTwuNURee0J2r+YVSUQ5DjVgWl22yy5qN
QbNz+PrxE3+zfeTMSCGbGgdT5PTfx0O5zurYKPBrOZ1O3IAWtM9aCT5L0NT96NI//v2rSRJrDHiM
iWw8G13kX6lthW7IIfvRDlWqeF0B+sZAj+WkOIU/vtrbEx0lX2pRpgUGgzfWmu2Ny6iaqvPDgE3P
pNGeIIb3FNTDaEnx6DDy9MjocUtFNm3XG1QD2onlZ7p7s7eJbTJ7WU2CJ44E4vjuhkae+U3E9+2J
PbOjOECRJlvVibf2vavQG6G+zGaZLfPsKqVYjWZkFshSMvNrgIxsgd391CH8nYHCL1dkHT3+9ORm
66gcW62iold0yMhexWNpTFYn7BUSuTWGOconnt3bjdB0LYpFeFA1ChuzbVlYZFbStBAVy0xHuiXs
LJEyGqcdwGLQ81ME2Ybp5ycm9vmXJIWBfGRo3TpVf5Qa84k9d8dCw3NHdnP3kGcdvlTzXB6/FGRB
nPiC84MHl+IyMvtuhW03LqDZ0Gj71EMGTllbsgijGvG0oBzRC+tu6iHL7q4NSsdQgmH18UsxX7um
roDJV6M3oLC/fD2U/HQSJrBLkRGvVphumGnB1IcLMBk6zTJM6EbniKNgnLjkm/fQlFgtLY3TDtts
jv6zAar4IsSJ1qCwruV0aIXyHEeTY3QDonohWo7oBMhNkddNU8AnHqUT78fbpwp5hwtT12F3y0Hv
+FYHsYCsPbIyx8JaY4QD2v6MbVM5UGuoR+v64xs8H7l8Wd5FFmmKVeyl55sDyku6SxZd7oj9RdVh
kRQRo5oFbfS8NvwV1ILHOv328TXfPFSZQyzFK4XnKdO2mn1DTKn1yEYWgqHZl4h8IB8aKF2dAp+D
XebNtyjJghMD+LU09PPkZspTtZ+iA4cAwEba7GXBwSZIWeMmTmZejsGK3i0RK2dmeWcUMN5KYSHm
7BhRKJWIjyxQbuiBkjP+gbbo2D1G0YpMHZ9MUvHRb+9o49N8XgXoFjSScLNz/hyycNlZHHmJ8IU7
yN+18stGuuN3YBvhF2hTOlS1IkCWHxUSgrzcszG7+/jmvhk+fE/DpBDBhm8qXc++JwkiNL7NKHWG
vLxxu1Kwi1zF29YD0NN0Aio+vtybiYEaDiNnaqNYFpWJ6Vn/9IL2XT7oPbH1iBA4BqIRYwNhIfvM
5WUcx99GMlDtSgwu21S9/A+uLHF5NrfKVC47vvIoIeKrsyJwSIZ9IbCDsJZOg+HX+sIa4PuK5A0y
8dDyWicu/PYO85W/hyewOVDl2fzQyEFUKWTu0KUU14M4BQwFBoetobbsPDm1kr1pRpjcW+6rpE61
F2qus7cl1oCua/XYY+CtaFRVDim4+iap+q3W6QN52v0qtdr0QKPMc/S4yhzsdyfentfS+PHbQ8OM
fijVZj4LzZjjm63khtYnZU/4IHKJBFSTKKAlvJNadqMy5G81WIooIzei5N22At1TOqzBVgVKmMZb
BvyYgWsUIxSqyyFCegUki1wvD2sL0jRekPTGpzNl1itRv7SKLQd7zqEYcIkyQliCxIW8rOKJ5gus
Tl4m/uQllKBRlBQ4IFKN8acuWNVYwdjxEI/Lxc5cfjX4LpAiJ8b8e49Eo1/C8Z0uhkwv4fhutKFk
egk2OMrQh0Dq0RlqSb2POYjgC5LsLhUX0BI0p/S0q6yusP6QTnTikbyZuKdmOTICCqnw06CbHX8G
0dUCHEkcBaQ2FhYjWKveBILZfjJ6w8PoCsTUE1Yfv3JvRz4rsWZq8mtfmHn0+JqxieyqLovGGevR
aRqAo/iBwB+olEVUcfHxxWhi8OuOBp1CqYtiMRIJLssqdXy5Lm3wQApd7YhXynN2zdwifoKBohNE
5l3hhnCHJf8oPKeYRWhnlk5GljhFn2rRR7YcLSp1Id6Ne2/bp46UOAkcH+0rfzb9fWNdINEJi7Up
gWSsmbBxBSpPk92aISTYskaJdQtPH69hXC5T+TobHnrQn/6wwG6S0RMV7ES0ORjxJ3JTvErYd8Nm
QfwmMbuh7yDMKjSqD0tNtkkiNFPHaAgHcSpA/MpGIOuRUoa/wiJfaGs3tDFMTLtuF0/GIr1ULsbL
GtsloUa3xj28XxQIPkxiYSOlG8jGlrpWva+pielwTe15PFgc6Vqb/gdFLflmCiXXN9hXY+uQa6uy
XJWhXRPEI27zalVL61TElH8AcVkjr7Sw9qz5PwE0gFEY5fVQb2HiTXzNbhU+VuGF4u1A3wYLKLf+
mXzoP3ffCJN9lNfCWfoCcK2NtKWnXUCY6YazTKnRJa8iqJ7DM4CLPHoOkqsEYylw40tkap60Q50G
xJzUNeurfz6emKHfLErTwJm4gZbItpUu3PHAEWLSRhN3ZOBUA8PAynFjGxR1FDLjpV7xdyMwPjsw
ZM+BMqVvTwzcd8ct3Q0G71QtnxdpAy3rsaxKtUPc6DIrwwV+f6cb2rWAvZWnpdHLabEBIvNFINAm
ye+eC/j6OlIAaj6GalKsP/76El841EuPoSZUu4RILlSpzQ3WaaoiaX/iYm/mIfblFHo01iZxmo5m
c4IZ+EZtVPj1QqK6N9XgnlOhX+WYABfKED95NYMhHIr2xOwgTye42eTAdRELmayLJq2A4y+ZREFR
Is6vnSREfSq1hF2rKapWCIvqmlk7IRFImTQQko1+oL+oYx1sdUusDz3S0UnYpi2z2N8TFFA5aSO/
oLU1d+zbZLD1WksycCBQXwxq164nquzHY+TtXWMLweCcdviqiMjq+NPjayIh3SJXohWKfak1mLpQ
e3bsGUmLm0zM2X0XnjjeT0/i+I5xTRk81ySlIAJqtmrh4TQriHMF27QCHq7Wr3W92bWFvKeRIzCt
JqfkVm/WCwUNBbVsS5YMmVPq7Fu2LqJqtUUSReGj3sXClxg6ltk1wqEbitvfvaNTLwhRzzQMJeKt
ju9okGVtRX5j5gisRetCpBoHk4R5Bqi70TipZ1k7tsXpiSXx7U1l7IkSK7Bs6pQ6ZwdjK5iMjGmG
UVRuC4x11RK5jbiOXZnMTgmgW0i058ff9O32Q2HATDVPWuG0Hs3p1fhpz51qlQSlJiI6rW+hP9dU
GbuWmqY+Nu42ldEf13rcwYJLiFBp5AL0UOfbrRT99jQLA3ZSaXFWtVR5fo7DAQUCoVASRySKt68x
o5J1DRYxSGy3ICqhYAj3Ovxkbbz6+Ba8HVjHV57ddbx4jQHrhisbjtGb7rIllByDpmYsvfDE7X67
mBxfa/ba5NSfDaazxKkK4ZFAX0AfjYIMkiTC+jDWZ6ocFiuQvP6J66pvXleuy7TKVECVDMXn8VNO
AszAeeNTBAS9ajdDhTtRSL0Te9n37iTbeo4YLBSoImevqDdqoSf4cupgHp7SQ3TMER3EOC/Ameif
Ehu8M3QtFZURA1cxXpm/x18qRC5ujRm+6rCPnwM9+oYxAYeQ5J53rByZWywz9tR+bBhbOo/ehlbo
9uOhI79dnaePoDEBKkCOUTYefwSvpFnJ4ghppH3M/amcnho+ffswPcNvDamjbIN9BnFvUavSkzoI
+LBpBEASI7cdqf0Z5EjT5hLlsmk0qLohe05iInPbF5BpQ2H87RWWDwxohoHG0YvbdvyBG0ULFQlZ
rOOHwkXeAkT11HyllxE5nsOKclVH9hPhTR/fpzcDQ6W/TEkIMS4ld02f7aFMwcWBVYWRM/l0VzAM
H4Wuty3VuFeSyPxPLgaMAko1J3lqNMdfMXNNDGeVH+HWLz1W74ieRiQ9NDm4Ovq2v/vN0EeCt+bw
BnT6jdQY3ZLYlT4ND8iNX8qiSje5aa2x0DqpBI/x9y82Kc7YiypTZX/2zdyqwRuK4dShfrnBwrTW
XLVdgL4gjDvQv318sTeLEbYdgy4C+zHWW3W+8RuEHlEbPloHSCZFpxBGf2GZT5PBUkqMdpv4nX5i
lpJOXXO2GAmgwYw2oBpiumgfYDmssxyOfpQ24uemguA/9rSxiVKIJJK6JZ/0Z1+2dhFbd+LJ78eR
w5neC+recE2YFopxQrfyZqfFPUEsQJ2GhpEuzoVq/YApnXIkIIjcFAjmUeILuf5SZGTTZw35rJF/
acZdfmKWmR7r0V4LcY861eW57HSGne9Oex27oByDmONF2sbC+AW//qn6/2sb9cdVTKpBig4paTIT
TAN5rqYy0R55sgzzMop9MjKDDGGvT3laTLor/FP5F4y5V3jgpM0gQOtqLOlrFTWfB3Xc+z70JqEb
8wmy88TEm287cYLtSMpNVeJi+XhkHi+i3z8pfm82CZTrGOaz2QQScNm5gh9SldTPFSs51IULdaPy
wm3OGddSHvzAOwv0QT3x+Kdo0p+eBFeWKaFTUZ+Q9RhE5+V0P/XUhnYQ70RQb0L87UQVDpuyiF+D
qOW1iCq60lAUu5JHKHnvLwNwkNk21cry0evGTx/fiFl34fXz6Bb1k2lZRzupzRbcPhQ6Q4Qs7QBH
0R2lIMfDJDjdKJdWRT6Il2XrsbY+o7wRFwlkyxPv6/Hr+uflKRqpuDvYJc8VlIHbkIkRcvm2QtWA
gflWAMo5CuIlpjz8063Qn7ji8Qv41xU5pWk0bZU3B7W8h9RHU2GiLYYo1LTRIL/YHjMTYJ4/KJui
hZaCZ//7iPt/89E/X2t9vzYfXT6VT88v8T+2VfyUfq2OAlOnKuFfwRDyH4iwcQpxipAYj/yb78EQ
kiT9gdYNceG02ZgSU/8OhpCMP1D+sb1h78SOlu3I3x4kScO5RMvqVV49GWx+Kwd4tqoIxLJSb2ZC
mzZvPx1tBBc7a+S21U4rw0MYJbbsJrtooodmKu5wnBqK8DkySClk5yWXCvIcijiBwk7R1ZtFp5AM
2ru2kCubj99b7XgY//2JxPn7qtVy1hlDtQtzcQc/AXp/luNjR1Ozh3CzaoguX7glMHplqM+geZjY
lSve3bH5WoQyqjy8kL067qSW3aRBr0uClOsYlazZQWIkKymlwmfVxiquB8JeMP7behZey4aXXUsq
xzrg27u4CR5UZdyNY3Y7JuGBVeLTAGd6QYAxeqm48jbAGrXlSPY6wXh8QEJZXzTT3XpJ5oSjdylm
2a2PJpAe6sFIQPz5gE8XnRZ+VsimtwtBekZU+Ulqep2avXgzaCSuZ1PselPrF+NYOR/f0Fcbz4/F
68cNnW70T49YqnOdDPO+3Vkhheu2MO1G4jt7vok3t5PgqxH3MZl/A2kRuLTV8vAhSw3Ed+As1d5j
5qrWmdbJHLKzTeLpLyXgmKR9bAyMQkJ/WYeaAKeQuCkz7ZJt5+VsYmVi1q1QbpflQB25G1syd9Q+
tsdiQDCp6reGRAxWa7RXRWGc2AzI2tEa9OOrTpPxT19V72uxjQQwsYNLEhfFpjLFtlwq59zkTd3S
JmhVEKi+5hr3rsL4HYzuQQ3icNmOXr3Q6mKD0AWIpHeDWXNNevZzY9bueqxgGxCZTooSAjkGe3rl
D95l4xEb+/FTmpXZfnz02aEjyqx2CAWx2JVAJ/G5Y+TdBTjTLFZKtBBrnMXXJtoUkHETUeeBtJNP
OswUqLJOVHZo/yGuxhHDF750jFYXClViSWeWUtmWkV17fXfz8UeVjk8sPz7qdPd/ust+mvtaZPjl
jo6ELQUA0ajQR7D1hraBMt17z6XG8DGz21gJb8ayokzue+JGbXW7zPIzsjgA/5WnNp6/euizHb8e
8qJrGoALkyCAJoD30vBmnVpVXxvz770+s/126lt66IklCb1DflZASalqksYKnWq31soWxucUbI8I
U61UKfO/dmR9uNWxnNyQl5LQAvAvXK/eN1UFximO1opGppcRBw9iHN1IIMOy0Hj5+Nkc7zp+PBr5
+NEYxIX0Q5aVuz4FL+O9WICdopCwT1oLnPFPTCmzvdWPy8x2lwA1qyAJGnJsM6CRwGR14j/VwVu3
MlEZUuYYZX5oVILNiFD7+Ju9dnvfew6zlcoFSZv2cVrsOmuEBGHuIcMBsSJceFF1+rcIKKpTDr1w
F3kNGTPhJtS1VU9ujCOUNf2RANN13xJiE3vi57BA2FKV7Rcr65jLzKG02fOf0kvK7z8GZKDHj0HX
BkF3BzPf1V1LF2eQFzLgX9apZlyY6ihDgo/XumfdyXK18rWxx8ya3JcyaYFTGg9Wdm85iPXnpMEr
6HkHqiBOYqGCVzVU3/q+64PnIpCvuyEHpMwp2MklYVkl4vmJmz0N7rc3G2fy8RcYzarowDwWuzGo
QkIMoHanyI4U/VaEO6rRIixghCZqBLkRvEdOAidd4kajXmJV50Mc2JyirtjpggFvrrtMRMFpPDPR
btyErCHFK051L5VffdTZnJ+Cth8S1yp2YQXdS2hk82ys824xwqclMHfUl97ADsXvMRy3OIsWnhRd
Z3ouXmiSp9NbN0cMXKBeIVgtrEQmSdslWZEkHmVZR1W1iWX3TujCT4or3cHgebQk+rBdFK+bKngS
K8lnJ8IGO+hFCsTGsDcTyt8Yx28n+vXHz+PVhfje85itDi48NzNTpXwnh+AZ02Cv6+4u0a0XWKOb
LCXqr/zM49pro7JSy3ovpvoqjdNTqrTXY+N7159N+alZl43MyNxBioFRMw6J3SZsenSp8i9zthQW
WETUvXi0BLH7Einqcy4UtR00RsZyBWkadw1y4cFz4kHjtW2+9gm54vAxmkVdgahTE6nx7LxEMez3
gDnykdyBPCL93LMNEpKUvNwnMQxfSrILNfU7J/VNbWmZNEPpJp2Z0MrXluBt6AQ8jbIAcAxpjl2Q
G84GkN0UnJq70Yy3cK8h2pd0JoEkXWel3K1av3zU3JB4Xg3634BjScmEAyyguyg27n0lemiZxEkl
zs4ST9nkAJP7Ti9Xha8+fPyAZ8XSv2ZUXC/HLxyZRJ2ptzIcp54NbeUVt1WrFk7e0l1uFBG8lk9i
ukK8ATFgNUmDXSovdSZFh5U4WlGZIAM7Up8oerA9z9UE/pjnL12ykcquJ/GnZyP88WdV39+hIys9
/qxtBjS7VZp256r+oWyhhB0UAjRVJd5PdeyF2mg7rTNkpzekZcm+wJSwf1pli/egsSsSUPtEIQBo
/Bam5UXUPwC6OTcEkF95a+dmsckx7ncBOSqGuimhycaqx3d1d65VssXRHRQRyyh7dE0L9bYs2YNR
Xke6sYfHutbbxB5caSnIV7F+xty7EISzpP3ay5CodIjkfrz8+D788pnNFlt3ZJ7zu7bcaSTQresm
IMgnjQyUWWWwlUw0sK4ZTDGS0GUyncQql4laGCl9Str4FAi0b1XyXhYB+QzLCqIu1QkT8LlMpKmi
+irN3X489WGnD/XeGzxbsgWidETPS+pdmMDNtDMLvEKgh4Qapb7LXtm88OKic7LpBRSVxrAhKpFu
bRFdMhECCapCg+9rfnBpBmFz0yWmYI+jWp4jhcLSkGa1nY4iVJocep5endjP6L+a3Wer/kD6RgA7
NNtVmlg7o4rwP6ojwFRVIK1aC1K74pP2TQGNHFI164iDTU3odlpE2lFxFo7BtVG4F3kzbDRCy+xc
Y8+cx6G/pEyiEsLuaosAOZitJGGNgs6IV7ohiwtZDuERGAkRoIjA7UoKHhrLu6yzxLNlT1Y3eH0x
5MiFvCiEVsYGw78oJMwIgQhAK6/rZFEO4bXmsumbdo1uFWeEPlSbdogfzNK/DPA85EBuznmLtoXr
HUwhXcIcBeNsNJQuPUVMbQyC1dYdooj3aNrVi2m/hop6X0c1m2oj80DL8JjkOJ7UeIRRnBjavxgt
83Y5Jly94fCa71wB5Eaec5gAepOz7iVub7c1jkfPQxhvZM1Lr8owNAWkLVJf5UsLVuUyUyptSZLB
vVRpu2hUrtpQOVNGv+B0omgXvdyeqWkKcQQn08cf+RenEn2uz8q6PFWNMI93UWTe+239CA2crG+x
Q5kjk6dn6fdUCO8T2b8g2q5ex1nJTKkLKRoN1LeFHFxWCSDlMLj+Dz/RbGeiMOWCwEqpZBRScCEN
IRX4AHTfDbkYE8Ww+6TJiJZkmp1LX1Ih7Idpt4kLYVeqmW+smWA0zCzUjM49dwzW5ZQNdOKz/WKH
OtcmyO0ApKgW853nT6gRBQ2ppiBKUl5VG43co0dSFoagX9Qex2aSIUQkVxoGtERqSWrp1Qu/yYjX
7RqZeoKYMXGH9eLEpztuHf69Gs6b/NIImjRvpHaXqtFWHqV1B1UKL+a5YWZbnVfdbMaVppHmJvlX
J675/qkWBvDxqpbIiSjJ8dDtgCOCfyORNNGQo5Hd47vEXajiurIspyDvMepbEiHcu6py13IwFFRQ
PN0B0H5p+vX+xMf5xSI71xzw0LWuAHy9g6F2p4QxDOSaNM4s6i/dsOdUV1FHIUj1JRGM/ZQfhPD3
RuXUj3Fm1JZKLQAxlbznLFDJYCnDJ90UTnjL5emWvLOWzEkujEsxBxXX7BqfVGJqON6jy575mzRI
1g5OZ7WRvUJagFYk2rDdR1TD4qp6FDWS7QOqARDOEIeZbb6iYhDs2F12ZJHpAWLX+FprleWohw+G
wYEuFQcMWPUJYc6vVmxztggivMdsUZtE3xTtnVZb5rIKSaSsBXORl8mDFNWPnccCodIWUdX6yWB+
JgUIHKrW+IdEF86rKaNdbQxl5Y2Md26CbPtF8OKl7GpPPPrplPje7Z2teXoujLDrCOiRSTlcWGJ4
LhUILAMx/aqQQsHm1LtgB0ms9FicmWoGs5flziALYwGjjKw8RbsdTRaswgV+xuas6Rwhl+v16+f7
rYL/bZbwnzlA7Ln/r+csH8rA8+t/nwfPZQZbt57/relCf/+16m/MmfNUPx39A/EbQT1cNS/lcP1S
NXH97//mJ72XbPqb/9t/+Y+X199yO+Qv//rnc9ak9fTbKG6nP9frURD+9Iym3//nzx2eEn7uJki9
pzwrmWS//7rt13/98/Vn/qzxi+of6BBUCY0Z0ijM63/X+EUQZIggcJvhhFDUSVr7Z/iz9IfKZKNM
Bi0dbRE/+qPG/4c0/X+WRUvNNNEXyr9DGXtVC/8YT5DF2Ljg3rZolJIphYjveIbrg0AdhlJIQeu6
0fOE/E/KFtZNMBKXJ8n6JxlJ2lNtGAp4OkshwL4H8lHTFSuxMlQVVDtSmUhxcTnHIYYvkf5G1pjb
vdHgK4kHw7TbopUgIhoNa3yukS7licS8xCGa9TIXPPCjspBelHE5IjsvOM10nurdROzYNxWORmjy
kXA5GZCKBacCD5ulNV6IGQky7NokJOuuO66JvUDNGeqBfh83KkJfhO0ep7fGIn6CzMsIx6TOi43X
iVpKVIzbti3EE178V7P98e1UaDgjStdoeOPbmR2DCBNBEgVZeN2PJEa7YrYvKYxvTVi7ROqRzNUm
A2lCzDg2rqJyJ/fVgV3jl7InYDPxuifmHW+DDjs9lKqy192amJopksODqlpZypUyuhosWSzVKgzv
87FFQmGEwQROi8u2WlgQeBcunY6fxvTl92/wD+qQl4S31tW//nm84kzDhO+lIa2j5YTMbD5MwCBg
cRC7bJ3Cs7Ya8uiMWDmPNfZrki/chml0wHpdXH581eNl98+rToMd5QZN2jlpA71+iJC0z9aC8prD
FrJ2RK5ARQYRszuK0vfZ6/vM8M63PN74fL+egWp5Uu0iTJr3ZcukVcgw0GBEqvJwKRBAciYDsHek
zvMxv43ludHL/Ylby2zy04z+9qKzMg6mRUUneDBbk6olLlydwkmFd3s5jOFJV917N9SAFgS6B+4T
rKnjt51UsNwzSyvnMQ5slpRyWcrKrkJYPlohsaoephWIqt5qtOJDVJP85adt+GzApXYSX8BjjR7p
PB0nz3HRnCrXvffpXtEeWJlYq+aisNLz4sYzkmzdmPd6WQX7uhzHrUy2z6YsM/vjsXW8T/l+2y24
YkhGJxvznENFHngPk543lcBgf8sIJN8jjosT6/V7IwqVk0znHZcdvd7jGw4etVLLpiLTYQAsUIZe
bY96PqzjJGptrTfYysOaWP4HX82YrJrGRFh87YT91IsBF5xFNXj8dddBaiBCqnYyMWxWH1/lVSRx
PNepoJheJT1woHCIHn+3ussIzhv0bA27z2toRG1dgDBhgDMjk6Dk5ssuue7SjSDcN7hy1dywyQV3
LOGbKKyk0sJ9VyHrvkPyTCKQshpJJJe+dhwc3Yy0npjdjYrkMlyJXe6UHH0UzBTKMvaqPSRz0myW
g0vzpHrCZbDthJ0ZG2tVfSTdy7e2bnyeazg/8PfHqbTO3CvFSxfslnET1ota7uyEjOcIvlLnNQuj
7mCfBytvCr0usZt8fKtmfaJpsLFAKq/mR1WTaOsf36rSqiySc6JiHcIpXtEuhRZE//4qDfVwGebG
AIIcqF6mMPkjiqOFikB7U5uisZy6WFuxi4MDISKk3QlE1BYhwlfBK56KwDfhMqr+nrD7ADJeHOzb
zjw1D8/2xt8/P2pNHH6IdybA4fHn1wn6HgKpLNcDVV2CvQh8mrgIxp3yLTmj1ZMvdbu/V4ZFBRqd
CvBav77Sv58sfmtr+SGi9uet4/+pHebHHFsnQ2UcPD+l/7h+yZsvcfD8807zB9BW0M0/FNRo2NBF
BGlAP3ghv6tJBJC2oogqHxSIbGiQm3iAf201rT8swEEwcEE84/OeJAJ/Im1RmuA3lMH1sVwwUSIk
/mub/ediyg79l4srgmlGyY8JA8cDc+0EHcCJgJ8STd7xKMrBeYeDQlVKqxG+7MOmFIdVVus9/O4o
Dm9lAq27palWnbce3SpsV5WB023RVAVVZOoJMkjwyJvqfpzJl8jzW8qmgNJoKfjB00g3QgHrnSlf
STbNE7QFDVzvPFebO1406rxG5/JuybVH/A6m1TLdqnRGdfCapXkXpFLG1nJIy4FiloIlK0hNFecS
iVSJnRoD9PZIr8zoPCVXAIty24HNsRpQ0DapHDQ6K3q2GNKGSDlEcq19kvSwzm187ECrpaQnJg0a
l0FYXGa0L1ajGdBrhLS/LcWAuJ6ILUnv5Din20PhJ/hIkeDkhS1YvvjFtyz3a5j6pKOqfg0XqZW7
+oayeayDfq9yC/RX1oBNbYl9COtRHuCZVwQf4hdNkhVB05S6K9YDn11mRadGIkWlxINmBsmBExF4
28pqvJsk7ASNbNK4WUtG31qkFzXlZQtkdkqoGsMnqU8jeOo6P22XxCZWS5o4pDEouivIdicGuHRg
1zX+o1+DYRVcnT4FSRlZZSeqmbSYThq1W1dBV95XidZW/cJKa6ldEtNYWJuCUvGtbPURZVhy1s6U
wIff6gY9JVEack+dYYYXRqQZX8gVU6uFqw2RaPdZg4lL8kJVWgysGBexatWfcpIH8JzlpgiaqEfw
7PiuoHwZjd5jourD8c6ztI4sNsPtRahAZROsisLPpEUojPg3hqySW6zwcg7zRaHIcwW0PROQ542t
RqRtVigUBHxfhrzauS3lfGPS+mpSdS2QWVuscK26rEJtLbP4lcaLGedjfFCRDV/XrSKaZ6Hayvom
bxQ5oow9miBqejdKHDPpEc6QrmUk+wxFZ7clLaIs7FaG1ke3wK2wlRGwQv++9gaCsqWiDmx8wJa6
EovBR2KbaHEElFiJ3bVQmOo5MUlT6b6uRp6bgE6TIFJRTgDnD9lo+1nVXNO1NBoCt4yOmKOOepbO
lKMuPJEo77O0toqHUK6HgsA5IrunDNg8XxhyCdRJmDJSGrWqKPvpHXaQUldaiZ5HSpZf06eF5Zhl
lOGEHymbFETtEtHoZRJwwxh95gM9YjBakk4MzULrI+G+hqtPC1/rhU9l0HYdgEtD+2R2nXhvtZSb
KXlhGOCJJxpuxsQtl1JgGAvF7ItnKyumbmAois2CpB5KcZxovxhp1F4K0EfJ2msHJGvEnyTfptQV
yx4ieYocQTF609XJC7uKsln3OiFUnIPZii9aywzXEoGIDpNoSWJ43GsRTXeveq4huxFSFI/mWe5Z
xHECU+W1gTTf38Jx0Q6q4iINGVKrkBy4mQkYqkQJ7dEjAo0Ud2zTScy3daS6ps3c1H0DHSGPBEB+
oZBnjkxwELFuUh3ldsJEzcKvlhZdac57HtPPWA04YWPjvBTb/6HuzJYsVa40/Sr1AshwZm73PMY8
ZdxgkRmZzLgDDjg8fX9bXSbTUVWXrC7bZLrRMZ2I2Bvc1/pHNlsr9Ok+i00cjOtmzClPXIJ6cs8Q
tURI17b9q3YS2sA6L1i2/pRRtht5leetZoxLYm/ysHj1iqLp107ji2fanUJ1F1BX3mzt1B/e6RVy
+1Wq0TSuO8KbIX6F6ytSynl0V5OXFUwA3kToas5XINjC0/RnmmTe1dalD6o8OC5r/1jG9To1gd2u
ImlJkrXH2JFQlm5Z/Jul7r/eOq4A3WDSR4VMQsFt//rnaZisfeoYGfCSRYlt4iRUpnb1svmfR7x/
kb3cLjeXwQ7vJZFb3G1/x0X/6cc4nZ0NPTrArcE1phEjdlZAYDsvwzAsxTUr7I5crCKhsjfzaVpv
omHjacrH/+ff46/b5O3XAHlAjI7Mm7s++tcNLyMUYWoDt90GshanaCjGH74qbhmQjcdg8Q9F63+z
Lf8Virz9qIhU8uAmRAUTQG361w+2aZJY9FWutpUccJuNnvH7bSkmvuVYq0hc0HeDjme0j2WrweY/
676QeOT//mv8r+bC/yee+JeZ8H783emh+/0f9Bv0/8Gl9/2lAfv+f8Agb0DTP76b/4JBvnwVeZn3
+uuvwOXt//SfZQf+3wRjHxrj6GYoCm4r4f8dDYPwby6bCRZl4q3tm1P0H5OhJ/6GNN2Obl6WG3B5
Y8/+czJ0g7/dkuUE/yOBI5hog//VZOj8ZTBESeTxG6Bx9rCpcoLeChf++RWVY+WE9I7F+znABzwY
j2asJKw+qnn0XsOgn+pDEkHed21CT7aPnG1LtYtFxkQv64Nl53HGFkWNMDXx1Eg3zpScRCbcei3T
7Dt1tDmMOq1WKpjil5mG+42tizb/N6+eg33gX/8QIkE5Bti5b34tMvf++ockTkvNdWHE3gFxPIi8
V698gOFwNmGSCPIwlmabcIbMmyAJ9LirVHKeAzrgDbqBX30HbCkH230cIsSekYnDtzhb0mesLT0J
jSSgdTe6Pdp5Tp4+ZnQRHygUHB8jTtOb0srHgJZpVAK7ZjHjg6Cv5WeSTMWm4DUdOW+TiyJFdTUk
CLcQGaJqzrqfgWf0wSBi2d2irr5M5aBgJayaOlca3qCs2Qw130o9FaeYxFsK1ky5ikpDt86tJi7r
vfx51Il75ou7VWr1lT7qtBasi1wEctM7Q/3oadmtOlSqFzUl6VVYnVxRrBU0QMkOyXW4QpDhDYoL
HEPMcykx+m4G0Wa/ZNnEH21BHUxYzXoT9YKIBo+2Q2RbvjeguyH0VzA5+yGarLH/8KrJKXYl5ZU9
JaMFcss0gWZFuY7EeSrq+g2agjFoZtBcUdpIdcNcR9dI0ttOrhzCX9KTDyk1Rtz3LlR3R+JDKcvi
gUwfuU+GNN9xkxZ/0BdZ24aG6DuC8DtqSVOHQsQhdK6Odq0NUKO5ijhRL1WYW9TH2t2hTMrygQJE
7EI99rBWAuCupsn80H5e0W9hKOU2pak+liQV59kevOs4piMNfW775g212Ln+mL5q2uc3Ksd5tJox
5q+MKOwdZpaIFt9Otd/4of37BNXXhucHmNxKyY1YMhjTyho8if60O1lkNd2pGzg1V4mBPkVMlFOd
+qWjeKOGjjQL5irPo2C+nuShcU1/DCK7fdTKce+x6ZlNnaakOav0m8PHOlWhLNftItJdRnjoucGW
tsuUax2LphJvkBk9tYuu3sscurggivKz9HT42Ifz/KfOKXReeyXt4Gqhmnnd5/OwLnNPI2Ocx8sC
LjGcGmnPP8JSE1C6RGlItmpcipVLMs/WdSn/rptUHftlPi6e80u7I921KTMULwZms2peBTUKdNcF
iSKHl43Bmh/8wIp+u5Hmhu7WWsRy649mh+jL2vpIru5TasnUwkeWIA99mCJBabRp/HNrxBatYLfP
suSkU/Gkek9hJli+A+kdGZG3SqrhUmAo2jV1w8AHbs1auBLkMLxPjkC55PzqYEE2ZGT/tsRzq6y7
JaQZuaJhfB6zR1Plb1LPL13QQUC7LxaRrWVePzkZ8XaDj2GLVaGgjnDIqQkkFDNBW5kVKTue/rv7
L9y6affSNN2XVUxvXWhaZCRYvhLCYDGkod1/nWN/45fjz8z1XrLS+ZyzmTov2hTvrS6mYcHX7kPv
FN9zRvHgShtzp7R1KefgNBIjIHpxILsc6dzv2qWQvPKsk3JFANCWbtqlZ+Sp+hc7bij8QriSNDyE
A9OAp6ILKeTJyiq6F2+uLpKJ1rUN3SYMl1AnNpUrHd4DPlSKrbtMu4xv7q8qCChXw9p4HdwsO1ay
Lg906L14ZeKfOuMTHZoV7S8XE/CmqNNyZ0h0Lcv5npCqD6vIot9W7FqHoPNPxTS9TH7ubW1fy2fh
j1unqdJ3x6B16lkKyAZGo5OdxhozffE+Sa33gRi2iLaWdcn5WbF4LurTH9FEzC7al7L43TjtU1G7
aq1jTnsd3M3UO22XPEV0Ur9CwL1k0V2WZy+FS1NlXTbfrHvo3lsHwYCTXDULmKeFtS6G6SkkkrcJ
6n3O4CRa7sTIz0/V6GxQ4Xwu0r43xr6GqiPZZLxQH21dx4CK7DlXj3y5G0OjaDaSwmQbrNUq6580
+VWFHWIwk/3WCeivsqDvaGw8Wl5+bTsfDFSsfRbxdUgV0IqEijtCnuHf5CMlikgGJLijk3CyBflH
mgcfjlJXL+a7yjv3vaA9PI+bxyGr78tOPIqBNmUa1E5doKuVbcWXwuqzdU2j76qlfadMWcbsIr8v
XIud/laADlQQ8m9Lg6Bf5/FRlNW0wnbCkmDIRV2ceqtH/36MEGrmSt1P43hR1vBDTQ2F4z5gcvql
yXsnz9JgL4jpx7TzM8JlCwtuv8f3fBVoXHhcg6d0GAiHVHfNgvelsMg0ai5islY02S+rrB4fy5sH
CEiIeIN522doXVLpYmSZyHNY8NApB2UvtpVEbxtjDtp/dbTVrAmg6tD9DvHW71o41DRODoj/Lqb2
r0YFxd5Tv3m/CGRIbw4814TnRA/N2k+Lkk6XWlwEort1MbM8OYBDmZq8TWn3s15Jx6YiWGoDkx9Y
pybwniqQGegwcp90w09bCjou4rpCAVoSwc0JTMCeb3MNhjysqY4OxWKPfP+UpxgGDdwkzbwfDRrz
fpi3hC8pvC5QQJQF+jELTBzP4brNk/KcR9Y1TGeLB4c83R5ZEnlDbfps4fvq+rUyy9cYDk+JrN/E
zavk1u6bCSsTXeYker3hP2VU7cYpJAAvPNG2zRbtQ2kWu5rIy1VdmGvkXnT7FtHpiyWHr6m38ofa
vr3TEE9yvvPoPpwa8RZa4as3t+tlBN+JveKHg6ea0w/Nq19jdgmpIiVqRmZY0frPMOgeFgPu0Mxq
PXfBKV24kRZxCIV+i1rWQfwzX6RccWo50U736pvkRTAuml9X+URgaeeTKhIq73tswlc509NOKOW4
6VX1MyR9P9aWBqAoyJzS5rgg4eSBahm30up5SJ2jsgLKe1GSleo5K7JXfBLnBFn6HGL5yJoHQ5vG
XdM9Dza6coMjnibiNDGrKmteqGhGHidjyZMS77MpO5V+1nKPIW0nmmwlE/+V3/hHjAZyTOSRNXRX
TiQ4LqP9YTIqenJ5mkv9h1KOa6xxEnn1Pu7iHwZJmyJVIVQAL4VP+FWqn1xZEaAw0eWTqfwzi2jD
lR5Ua0DdVoqKXVAs2tcTZ5XmyZ+tOtlL2z60WYKJh0wOZWcbumA3KVGEMYWsiACaS28oyw2tZFkr
HtSVNx1zk7XbtkCJGQ0UdHKCkWFKJTSJIggnuwfHa352NtDp7DX5PlUdUctFi/RyNsjvzXPaoS5l
xlf8wADMQJ0pOQQDDpy31A8dAsDyp2LU4yaPJkU9c8pvLZ31iJx65dDSN9p0Stl56+28WjI3L7Zm
ew3SvRTFq/EJeQgq+uQHsUVwsxW9Xe0jmVAR5lBnakWoClD4O4e8Bm9xmL239Zx9aKH2VMqerKp5
9DJGsokTBTwn/Iw7lJId2ewUPVYoh+J8bTFebMYgb+FgGcNlnv4sE+XTis1JKYSzRQdhr0mYfEP7
Qv7zcgV7AFgN6UKLk4DPvk1+G+VvrHp+lGCpSJVCa0+G6K6ZaUI1hjOx2GBa2GZz81H3eX6aXAZw
nq2z8Of+rWZ0O6RpdEzy3F6PZJPZCrAvk5Q/L6i2YjwFaUMRkDU8qNB5I7rkQAPiOkk7Tg6nXOvb
QxmU9Zk+d/xMcYiCMlpLmRHLjrVw5fj21fKDaOfW6tMxzLasZvHaJkJ1RfZICsEHWiprYjFTCWck
k+5x0flbobODzUENKL32g3ad65t7MHxvE7otIP5dGmcMqRvSPvSmfA0XXBquMtvypgkQs34Lqvnq
OX93Yx2qcHyniPnG9T04Q3zIW/M6GexIhbWXmkz/4JymfbEb+9nDCLKcl9Gcc9f+3fbRuEkz1Gd2
enYS/cPtGXPipT4vLgVjvR+Xm7YdD27v919qSLaYm8yWGKdgPXTzZ9NiNpmK5Yvf9Sua0g/MqHeQ
dcDMtMrimbHwgjXjz6iuHt05u3RAnRuLI3ODQUmVWCAgikVHdFYaOvnJWsQmidKj9sQlt21gzXbf
1+bS9MiBvTZ9aYI52ys/N6tyKgk9hTSZvPlapKNCiCjQDXOxlzkN6kR2rVJv07tPFGOeOqoDRJAv
u6EYMm8blBw7dhdw0BcvbqkJu8GkvvjuH9JHwVnHS4E1P3DmF8smALAN9d6V+Vvndk8oapjrOXIH
XW4gbMaVZ+kdmV9QNAUl25Wb2hiGKh+FURDEFGMSADMQ7T+wMNbRRxzW/VGAmO4rlH87iYsO9/8Y
4AQdim1nQhLbEynM0Z6T5mhneHadnPoBAG33tyL26D2SGUCrmMLl0Mj0gBdxxRlCYXBhjCBxzk7u
i94rW6aYtsM70dvWKfPi5JdfBe6H7Y+5vo0ZDTCBSvIHNiqRrhvTssX22QjU3swhECzQ+Qt+Ata5
sWKzjI1wf5dsGpwZuagw1pXdnykYbvtENrm3dV0cpWe120kpYXZ+21n3dOxW33JK5HlEyX6wkGvg
lSymIxTLcGgXbd2FKNGbFWQLOYqJqZ4ATlwkVLeCc/Dt4CN3CBr0y4ACwlpMchNkdkQEaR/uUFy1
3z5n/QXSv/FXhHwmr0HXjr8c4tlPEUDyR+AEwQbQOi7pJKWBF8P5WK6zMJRwZGQbOhjnngsto1ud
nHsYbGAU+nD1TF5fV1or10Lrf8jtOudAi1GstLU0f3SZWfd1UuFsC5MTneBovuOm3o+5v3CBUvVL
Fzg9yQaRMfPZ4JkHJosBIFlm3l16Y8hXrDD+yZQ5B1fAnIys30VCH+iDJmvlbcIh/SVdvgeT17+X
Jg6fl2bRW6cvO71qDa441z1WWfkW5fBOsCL23vS9In83ks6Wlmt5JfHN7Lt2iFi25Lgv+v6GM1jx
YfItytkHGVjPOoXqIT+rnNakjJIomjaxf0rU4GR7kkw6+r2j7DcG5vGzCIx77Px63HU13Rm+11rX
Zaitq50M3IrJpE9ZLGhajhHxx+z7ezMS9lFxuLcsYjOj2zJWIdLXsHwoIRvJXfX7M2Sc2c1T5h+7
CX8i0L45TFGSrHiF5Hub1tNX0Ov33vAKyOmcslbtm87159WAaPYnFbgcsYo0iZLFCXh25dnJjeno
ghnHYwVo4g3FLy+TxdmTHiyYcpkfbRJwNwVxiqvCLZKHwB6WNRiEOo392F5bj3ZiIp7v+bXNSxE0
wb4Tut2FaIrWfeDftS5rncR3P9WOudPNgJu6JGrj0KejPkuyy3dL3y8/Lc+qNhDZ2YcchSFqqKge
2zFNIJh89xikDPv813ki47++tsM4szoXYfYac5IcujmnzkQHbWGvwQsRvs19yBoW+nQ6TvVM8QxO
p8ABS8v8Ll9LxxpXknag33XuFz/YJqLvIVXzDj94cpHKI9I8zeb3cnbSl2QKyfiFX7z39BRtM7jD
rXJ1v/XGkrpJp8MtHxnRMuKk5QndY35v07N9Yffsd11nineYx+ahdOz6Pkwx2N5YkHtPhtNj2U/j
JQuX5bMUXHpBNviPmYjmvVOK+Qz/MdzHcl4+uSo8huSoCTbkLQzbKSs1YbtIO65qhOAnYU4230Ov
mCYZXy8qbpsHUsq8ddO7zmsrmOrwhSn6Mbv5xQ57LhyWvh7Ld5MS/7lYao0T0dktedKvpd2PZxaX
/BiHKriPg0xtHKJyNjBr2TpabOdFQTsfskQWu9YG4Q9MXByGGfpixDFL34Qt1JfFe73hVrW3PdVI
mzTkX01RRLJGEZlQc2HX7zNCq3MtpLsV0H3n0NH3aqqfgzbM93EyGsYd5gtyncWqG2rveQlRhZPZ
C1YK+cCSTPYA9uVFf2TLAvFO2hwl7vjx6LL3TiK5VYcQ/MAKGTGLgVrO4iWx7LhlkDbiIKZoeLBI
iHpLTedfEifsULHQpX1YJFXQI6q5YN0UMrzmpQ+EAuNhfjSm6VuKtNIfbp3XzP6iti6LKOdq3TQy
a/Y57+9z5JA8YU/a3eipbpwDptBwPJVDSlaXjdzope5k+ZonFOdR/BNXJODOzY3Vvq2FLi/kZFqQ
AaHaR4KuaQ0s+eeruZyjbRBn3TkkUvtpXIz6rEAA3xzRHh0MgUth0bLEl3jgniTroiqvPsarTRSL
gsAIXBik16uaq8RyLuDd4jGWg6JYhLCnPm/n+2UYoMZHabGU+v2wiyfkT5FFjxjsvtcf6jawtlUo
dsGQsDXGEolXVdZUD7WGOlxcNB8+XoduNWbVaB3GwCLcyr2tCHbyIDKV7OCFm304RwVvhLZfRrf7
jYRiWUmt8l+ZYw17WU97iUcH7BQVbGe522AZG9A1CwRj4UncDob95aSi3Doh7tU2/rMFcjiy4obF
AexX7doqN29hXOcjzmiOePAUSt+dSdAn7w3sq3k75STABrH1GVWp/OqLrPqZCKBS3FVVdxjjVKKY
IGeUPXKK80NWVvFLVVvLTpuwzx8a2xDM44W4BZGitZyf40zXxM1ymRy9uObMs1OMTiBK6bBlv3Z5
Ksy0nywqlOBEo5cQaJMryh2GSzPkzm6CB/ZJE6ZggBu8Kw7dmMZvAc6yra5csVvA4gP43dZwAik1
nha/Ia1eellLxOUgE2c7AgadpyXqDmaoDFrrZto7vet9Jrp0fnjWOKAzFM3JWwrfWasxIViPo7v+
TsXQk8cskvtJFd6bxfBzT55lStYH/34qk/PoiJiFW0Mo5b72Ldj0Lm6X/OWmt97DBlO3Wy9FsK5u
z2BViHUbpNae9A7v2LQe98es/O6ZfKdxCyNlFzT8zPN9tyjrmlOo+it1MwdMbJHPuVEy2lQmde4G
1UwP6Vw7dL2EPWkkdYmFqKo6sltiq0GM4pTZS2vF1tFGofLqzNo6QkGH/SoCqv2IiuE7HWeqgwda
rGlvoQZ+2gQXC2WKKOjiGZsHnPPqYKU23VRyYVURqt+3wyE1HpyGoPMBeD8h6SZQ4dkzdtWA4OTd
pe2Ec06G3uYbFSgUeSbk2m6Nt7GxmK84Er/TQQF3S+FeXd90L0h31Ct178BSGDcIjdFAffT80u2I
pSTaRmTd0VpN7MU9ApQQAC8bqTia5LLvHPIHYo/ZreloLumXMtuMAM+vLIzJeQxGeWZ57XZOo9Xz
FFviZKrWQabguf4j0Jw8ucpFxES2yhnpIcuS9m67YtbMa2QPPBUuuGem2vA5lUnKPmHlw4uSbvBe
pFG/t8pGvnaxlWV7FzT5C4GsZV3l5If11c/qcCFcvfiourlBadl2m6yC5Fp5Xh7fBpWoXRGQTxR1
lw8OuRZ9aih8a4N7thbRXGfHd9wNdqGFFg+VmF09dbK990iNvY9sNaDiwDDLpGjJ7kcv/eJX20YV
6ECTZedc9frNKazocajIGK161fxaCtX8qZ1e7RhphtepVrwKVez9GPvh1gKBO/25zwJ5MG4dHttU
AO6SdWNdGyet7vtqGO4ST1rH3i+GdZV72b30W/fSDj1mGnt0VmVlq3uAKx4oZA9feVQ4zZ6cIIZF
x/M1Oejj+ArS1mMxyNN+mzalu45m6W1ZOetdag3ZMecwOpfMTq88Ft/kJjBgAFgROR7rJ0vH+mXp
R/Ac41nqseaEQRCyuDwBFSXIj1EMk2EDhuKmZwYfZTfegsqab4iJdj81c22gYcS8tehGoeqhHWIb
HetUX6oGIgDnxWNHVusK+1j1ojNlb70mdk4Qjz1h+ZFbbcOerzwrh3DHGdftCS5ryUaj0HbjawQc
/hQ51dbJKQFAZbRF5JOdZKu7X3yvLlue0r/Dyak2WpNhFsRmudMo+ncic5xNOAfDtZls9jEv7Anc
sCtSj0VLwXc4dQ9JgrmjsJcXwmNfuiIxT3Wo6q1vBdqs+FVplsJB2u5S6S+vlY05hj1lmgZC4euO
GX3yom7ljJF1XBY4V6sXyUbISD11UQce0YXdporS5rPOo/6Ts2XCuzwvV7uAr8xYlS4II1CCOdxb
OgzUZ5l1DteaHawnaMWfVSHFS5P033VMUYKWWbJToDQXx4OWW9mtW41rvollPYz1eBZeUt+PhXG/
5iE9LOiRTk7H71qVckCqPPbtEZDbPAQoCzWJHoCKa6DBsmJnL+pLwtK2BKaiEtzm4PFqda7tUNHr
2TSaWcBSv6wmGF85fMBP2Hr3bGtMac5ynkUkN/ZN45w17ndZzRU5kPhaIVxKF8kSnHl+cLmCdsGS
FyWC60q+WZ0nfgch2KQjIf9MUs07Nubpiu5+3BY3ebWu++ZkOudchUXHYxK8u14XHjBkuLu5FAmW
5VYxQedesm9dy9JUJdr13dDDaDgEJlR5G/xKA/urjLLsLZZAaR32ar+26UFHuLVhdcOSX8bhlRfu
XZYD9WdROntriVqrXwV82cDpMxDTwigXKZfazTZ6S2OQ0rRcwrXRBQV+w9G1abkrp+Y6VWIDpWA9
jWQonscSiI+NelplyQ0SGMS96tX8Tg6e2BERf6ui4s8Ob0aasm34qIduH3ZT8Gyc9KhcF/gzdheW
Wwz7ZCc6Yf2aJt1ri+TriOzTPjJbnGbXfFqjvv3ulbYe0yK6rwp1NxXNFhj44kr7M2nIKmvtFb2Z
RyPip8I0j8XUXZdiqfko3OoQxcljOnThm3AXAqmaMVmnEVGAVhccC+bZYGVPBgVcDWI6WB4Ikn6a
glatRt+yd51lXlhaQApQ/gcTk3mFHvHXAoJ9WtDdlisn6MZpVYyh9zM3U0TvbxqHdFPnct97fl2h
XRsbtQNem0/GcrtNPvXqfeLo2y8ZCTRLHrnvcY4XEoNwgguruaFXanrSvNL1uhx8iFUUWODjfemm
q34uXvo5iifQ/aS4GDK6wUtIA9PSh1mOovoT3pzdHAHcrnUJDAP1gNQ33p3NjrrX1awOMfsfQj7X
+VMowx+B7ytcyYXRcXItTsk+qx5LrjrSTgLw4y6em70IkuVu5Czcm7A+cWGN78UgF6S8fbJZSg07
wIZ/dEyWvNltwIA7xZCR2vNYPkobJGflDLxiVN9OO0HE0K620OI+4ruS04EoatS/bVfyIUn4uqkW
+yIqlq3B0EfKy43yXVMAqkGsbd29ouul4WFcyvPs9vOFrdPbKgKZ1g0rd0X5yjSQNNn536XMgNzm
NtWfNslvT1XiGmgoMazdpZ7PoMsNjS6+9I/1UuUk15EzerUtSxDz4fcXrurptbL67tIj4/kKrKEH
NmS4iNe+0P13q7Q5mSLI3hFF9WczhxIOec79Ywx/vW9sb3TJPwrYWsecjiJV2QR3NJSoIO6aIu7b
Ja+qYW0zbADUzJN4Bs4bXwcsQgsLeh24296Lm8tshCW3qTZUkrWpa6FhJhSi3iENIJu5gN99rqKx
OEVL6OHenvAWpaV1tOZygKgy4gk6sgWWaJY9o2hyzgLHCgA00/qU2DllqWOM7btKWNty2o7zbVl6
0ZufhWxN8JySN6bJ5Fu1BOVulBzEY9s2j8IIQcepdtgMllhcmRO9I1i4lRE9JB0+Cmkzl2X2jDWl
rqZgCyAst97koUuoYqfbBDoKT7YKX0jGAPPys7Qg6iRJKDlATJRYAmqLLTmftccFSwB9kJThH6cr
84el8ido40659+7AC7gmQhGtbRhU57AR5Fekur0vFCcgPN64o/XA2gRl7qy5sfn74CpRFPDn5ZM3
Po7JrWMhS1trG4XT/NL4g3wlC4WMOIQaK/R6ercEfnJni0Qdkuwxc+Sn2+TvfhuAbkR4RkiRHJ9r
sciDzcj6QQG481A5pd4we42fPVYv7O6FdVFNTzYe2vKAwIe4elh0lj+Tgq4ex2j56eQAgVsQRAWI
Vfo2VS9irtyVlRcQaPXk09zqkKV4bpoyeGg9clDCvG7DNZWK8a8p96tjMUsqILDPQlxwiFmtbf0h
k6OnSrPIKA02847zwD2mnWeTxlSj3K3IjIByFcE17mWGrIFsPzXUrCyqEz+VRSkNLLF/seEhTnKk
lWmu2+gI/Zju0rD5mSXqucKaiTWAPRHElp/Rlj7RvELyAQyuz/kVZWuvI3ilE/GfvlyWl8LJUDdH
+W9Xtf0Z+2O1ZZWfr4j7i3uQ6OgFOt5+yqJheJxhiq55VQKpUoACXwLbtsrsMn52rZACkCEs4q/q
Vl7ftrnNlqfr4NE4DeDVsnTdmqARFsowmomEmMpoS5eY/5vnHxWJ0t5bnzbpYaDVC8zKinfsoYe4
yJfDQHw8Ha/o0OlLW7KdS+yGWlVKJKuWZN+fvu4ymrPnOrtrYp1sAN+DR3u88aIsdMs+rPNwnZfE
pqyq1id5SQwOKGIlUv8IGiYeiFGRD0ORDaj4K3ktpsydeBkRDthhJI55VcNaTOSA5FXb/6ntPHsf
LB+BOp8gzoN4IoFJVjWRS0a8A+uBwbXSu6SskqtmUeTOT0iOqpQYdwjU8JK7lb7HkUAbUIf8OdKk
+CWthxssj0ZSxMrmMi6SaOe4guWkhhzdRaifBn9p7lxCOzatRhdv140Yb9kIARKTGvLDYZKbFsII
cBw8uhlNpnlcuU+oruerpSh3nlTUvoUTYSUM/YnSD8GtJGZAAWErRdMQeqmtHEKPiJcAsTfGPz4y
5pPk3Cwegt/ZNiRYuWF+xjhVnanamzeDmxfII26rcoqvMnE9c7rlnr8DUiK7SYnmRT51bgB87kWo
ctqA2vJ1WVx9P/sTNr7ZJoyA7W6fyqX9SPoMk2RuBd9e3d0GCixzqN4IjSM+ixgsUb12Sr5O1CAZ
Fon7aO7bk12P4d1AXSOfcetdHU+b3ZAP7XnupbWH5qc8ohrlAzwCf6twjRg2IdKBIwB18hYWttmX
pa2yDWOYxfXcqvth4XjshAtE69MVdd+3YfyVpVl4EG6rySUAOyIzpCye3Y7vawV9FlzhSKZDrEWN
8y7qpgvhOSR6Sc4OZONx7n7b6Po2EAgECdUeiIuXhggsQGuUc2PlrXL2T8PInKn7CS5n8tWwwjHq
vwiBFIE4sO1odcnPsja3s9XOzbdEEvQwsMBHt8a4qlihim63zWyvEF3+1mjt19kyv4w2xasdISP8
HPdcAtltE/w2iFUC2X72SGNw4KULWKrnZE9lT9Yma/NWQEZfTQOGuMFS4H/7JEp5wBvFcte5orgb
0ZRtgwhZttt2x7YKF3gT5h/4d89DR0nMHFoAeuWnNS8MRqN/UgP/N0rtfxGnI7ANAe5tF1Ota5N3
/a81Frq2Tc7BlB+GWx/bZHWNPOaFw1GjIdp26F66rYd6YStZ2y5RNGQAiB1iv3+TXPJXLT6mtJAA
8P9D3Xf0OM5kW/4iPtCbLT0pyiuVZkNkZlXSe89fP4d6jW4lWxQHHzCL2RRQBZSCDEbcuHHvMSwP
4wkOMjb4y298bBBQXp+RHQT4/Z6ZvOprLWCqfyH+/18gwvO/6bku//6tAQn//wEHzoBg/AwHHnQz
DPj0H/4lREFPJEDYBgrU/4K2/00PRN7zPxPjGqsDFFWQAfF//sUOpPn/AcQVBEFceGmkuxOk/F8Y
cJr8H7jQSTwJIxzQBifk+IwN+IwdCC7hPTnw37I+c++T1qNEguxJyskdat874iExaVSLZX5Tv6xZ
5+E97giI/xkDL3GPL2e9kux9YOIc/tjs/Kvc6cSKRt9sh/3np6ch72gfghSB0TvipxlHOLlO+5o5
mU5+eT/sirAOCJkLTw+C5v0QHepuIPRVpFP6bXSohQFoAw+XcfAnS60WAF+EDmjZ23FHmANdVVYz
BK7ZVWSvx3QD7FRYsEbS9IIMxUrAAOLpvs5Vglq4UYD7NyMCV5Fw5lCUPJJa8JSgwhPrdSiKWsfS
lTrSYa41HVWi9B6ShkRCaFHgWUHjc1dEnKgKQBJRLKQQMV5FKuZ0uha9b4qss59OinhFyDmIoxVg
NhEBAj0Cd6JKA+ryIHwBDQpeHLQgUVxMgRvGzemEe7QJG8lcmzgNQAo3PlCekShHMOqywOWXNK9P
4gMZk9+1CEgxQHtNeKaDggMaSBIBEGJYo0XpX66Lrv4DZiTCOMopRhJCVRLqAxnw5CIDZcIyN+is
TjUuEqOdWyHrziYBgiqiP6O+wxlXi4GKez21bX0ecKxyYDXCC7pNLJW5E6F9L0MunVG8oZIwBEpW
dZKI30LUAHXMQhYzaYtO6XzCsyJSQL+I4YoN7bsdNNW7AQhe11OSEIX3jMHpFrsUYwHo/Z5QQbuF
PoqopVRSGHcx4cFpMK32/9Bw/7NUZ0QowL6FphmwVNltYPIq2cmMQQNauHLYzMji//n9Kfjfb4VB
8Iph2golLrGJjGO+0frDpAhKNLbUquHJTzesHMhAIAMf4qkU2AxQeoJxZnt6/oo3k5VH7zg7YEKi
ad2yLyhHoBwC7ylsytGcOiY9LosQxeL5Ywc5FgmCBcHKey9NK/37tSUYi/sZETNOwnQdKiMQ/quH
KFTKZtJChRggOgo9+K0+bMmevyW9FBFmNBOwcgqgM6XREQvItXvVpRMSbYSnpV+EW9ThtTSRdpBU
QFMK3kGRILxzLBVqfjlmdjlC3QegYrCPO+rVn+4GACwCOQbMoJC9d0S+QURZmZvfVLH/LIkZRUyo
4YHGptXo4D6gAlOL9pjMqkICDbVqw/1paHNlRhZOkUlk6X7t8QDl8T7tjU7YGmV5QZnLjXH1bOQ3
AUZavM4A1IuLVAahBLuLlQDmogAhvwjEoW7MMjnna7ZsC6uBn/79bhNUNTLpEUYvDmugrQWRrZRx
+PwLCBDo6lvP3/Zmgv5glc+FUigKVFUqjgaHkXFh3exbnXBgpKpyu2jbWpxeyYGSWI2aKbidayDD
yqTeKzvg5wzpWOjnRE6tQTuXirizUdaXm83aSTtpZD0KMvzssBLJJm3CCo9GiQZJ4oos456eAN/c
VWr2A22nEV32zkbvRga8v/h6PiNLWcSkinA/7WDxpy1c1EYHlmkNSNgVCN7QIYGkLFftshd008cN
D+r4ynDT3n70AWahrmqIpEYRBBvQgGCHQskA3ikSoilje/raXC4F1Jv+6d1aaj0u9kXImTq84RrN
NbVQ2VPQETXds/SSmq0t6rniav7W1YBoVlbebfpSj95tHs84BtQ2vh4dUkRVh/tEeSNktFKEPI5e
+7sOd1GBu/hgSAQoQ5NA+3GAdcksvbK6paUlNItuvIDyJDgCowNLOKVu4itoqDtcK3T4esgiCTFD
OJBIwH58VJ6kZgUMqyJWjznBKHzA2kIv1gJ8F66zYCv0GZeMKNfwJEyiTZS+Q3YaAIkBpIjRyYcP
SOIpSH1VXFZ0v2x1pq21orLExiJCp8pO4JbQQgsiyAbChUqT2UR+rchTE2ILMceAew2HBoSVK+oW
ULI+0njCDCboEViuLu2dqGHPdLjYATc1BN8CYCOVa7njWyMacURvqDg7hJlnD3W48QkXmIAaF0Sj
HkVVRKGL8Q8eW1t9Bf57KuhUYHnVtk55s4euYN+dkO50/RZgQyV3SQv6NfhQ7ADU7JlHfaWWmo++
xTFXdWBH1dyO6fxvn2q2Rb5GfqYXwi4323aSGMR1MyLsikawgfUkuY03lBltmkBJD5RZa+On+E06
/QvUabfdmXaqlYC/FGe42Q6E4FnbJD5G9ogDjbpPJ6eARkKCKNb4a0Z7CtTyx8SeZmootiTz0dPH
5xtkwYyGn19iKQEakXVSjk4fN1vA8pWRZDUJjVq58TujFNsD8BaWhEos215TIBCg/YNWAmq5osE2
F68q3irpNPabtKw+/GiQUbvTeuGCyr7chK5OUoUewn96JCFT0RgFqcVwS8lLLEjATHu2NXKo7EI8
Ra5B9xE9X8+6cIuYC01ZGE4A3kWhZixEu9FzKNf2SggqRe9l75D83m0AZzv78FVMMnNgQRP3G6eh
kbDScg6NvOdTtPR15ix0El0rsa0RQ5oKcusUMI8gpoI510E2tkq2VPJeRyZmSpZ4W0QBR+DA8wF6
lkhWBPkWYsjc4MvtkgBq7tjjgCUqSQ9AicNQxMrr3comD0LkXM4JJnoSoJUF7QRlQX70oT+aJTD8
Wt2mrhyWUot2osvpGQVsehn2tC34DGXHVAT32xKg4Igd4Y0eY9GKcCTQ4ZoEiKTbtHLOQs0899Ax
BhkwUao2iyDFxgMEWFPViUY/GUuojevvqO1AeXn+tRYCPje7wo4JZD5qD3OFhGVoTRGHpj8KctR/
P//9JRVmbpYT9GLcpGyJDTPY3U7SgevXCIVQSsQHSvsh/gS6b6drx9fvUtO/U05udnyB/UaxXRUP
ju9BHMj9gCqnRiZH3L1cVLu6E4C8clurKNuy5SYL96DtPn/NpWmcHVtQfafyGKA9p0iNFGV39Hcy
Yl/Czu/57zPTGzxadbNkWuraLPZScXASrfggNfH9u7I61YLt/VVPbOgp6YCuy70mmql8QF1TodVv
SqkNFKS/oi+c2n+ePwi9kNXPHaX5Nq8l0hUGJ6K2bPc9ZDqVmQB4Bx/JtTq2gc4bAE8BkCTKpUHY
gEYHl3BLkEaJOgTU7sEb/UneW8+EWphvNys1xiUF4ps1wa90qfSIlg0HB8B9tCM/IvFag102tsb4
Aw8cpfOgWgNy6K7oDLhWjI0a+AYNYXZQwOAPWfUqV9loLQ2AgKIQzq0li9P3efDdpurafW5aeABj
NyG+2wh3SIX4bPRWS1T6lUfWtvJFFhY9O9thsP0ex6TlseidSqud7lRtgQtCU2UTqqkpbfm34hCa
qQYLY5k2kiunMrKnU4eV4ac3efSGszQABUQyBY0AGzx+lXyjpnsI9JQyx6JFjSuwMaYEziSV8XnU
+1U//47N0L2CjYr2N2uJALUD+Rq8o2AM5SC5+hILBe/SrOQKzNLsTP9+tzA4fvSTXuTQendJAIu2
9b7m4Bo9bMBbbNsXIGUASmZgzeC3et3angFXYQDp/dwggx0kF3pfF8FaSK9pZnKQy+RVApxfNOOt
uN2CrtAlkCqsDxU8k0sQ3ECCfz6vSzueZX4/eCqkYF9MD17q4OdroYLQpXIyuqjyqCKGqcDHKHBG
VqHzpXgWQHIWrxqRFSgg29m4G8gAGa1Uj5b8i9hZYG2pihtiKkXaE/ibku8NQXxPQB0WjgFpDh2p
NMyuzCQ57QC7BLR1AGqygjZVTQOADZZqX+te+DE2OF3Q14RdFAA58NXhcaNoIZR+7AhBIdG2WQmX
Cy6G6CD/nryIECZ82bTtkHsoSPkpXJM9dfwqdmj1wmKaUVFSTHek8AJoAySqoKv+/LstFYXZWaSu
CRcKFA2BovDefcnV5hPer+8ZjcHWLF2ZhQSHmWLz3Zp2S+DtpAhDDOgk7YIroxenXK3s1BhM9Eet
UU8+4wO1Aan1Smz5Q2YELzBpuEq2K/s7T0EupntbXJms7CyurdeFODAJWt8/FExxYP3H46Gy3uTB
RynszFUoSUfNOFdzEJiR5moD8UMfSB0CWgQYmp7ayCJnsDCF2ULwT2p/SPoARAjPoll6FHsZJmJ5
DhIh8kNIdcpgB3rgaSXy+L7ysRZOs6lhcv/QTIICHgBUlNMonA5svkHpuMBpzYunveIUNXoDomo6
ZVeb+O/zIZcu9pPk4v2QAqBaXtliyNBiY7l3sg3sb/TWYtRqGwDXpdcy7tfg3FrDgdIA7U6+no+8
9K6zQA3JhnhMp4F5m3NQEVF7LTTHrbCSdS8t/FsEvluVNElmZAaOlgOCPgHAjCKd8itUKigt3Abq
83eYmQr/O8NjZlGxTiGzNsYYRDoTMJLCpWnHKyi/gA3wRqqZ5R2i/drZsVRYuoXmuzcC4NpvoYKD
wQDWvvRnELVeib88ylrbiED9bOWdFpJHZhasfECuu3zEMN41++xO0LP96R3B5M/kd3YhjEofr815
bf0tHYjMLD75TTDyVI7RaIPANXQ7QpjlO242ta+NQJZQodIdiF1r9TCFHtWSk0ezPbWw44LfgExf
KSuK3xlwDiOVPLi40elpir25E7tDg02+6vgxhY0HacUt/7yb+wRAfIJhXcrp7AGqHBmtVyOvet5b
12joquPU/m7aQ8ClVsZv4gaer8yhsXLY1id6tpJVLq22qQF6v1fBreyrgMZc+a1BSirbH2mcXmcO
VO6GQ115Hzh9sRFAfAoQVVf26e1q9OjVZ0Eph4mUGJYe7ZDSrolQFoBtlFrgu4C9R8gpKCHJFs47
daNDOhK0rXJLZIeOlwtks1e6O8N8E90V4BTTKyg/9LGHIRYciAoNspQdQahVpAeJzobvgGF78EEL
IaJzGFHIk8y+MvuJPQ3hR7QP/jYudFMRDmFMw6hJc/Bq9M723ikrNJEB63/luL7N56M3nsVEkWIJ
HhqplNOqkZbYkk5rmRHruQ5CkzGqvMrL/mmw6g2rFg7MNbe1QW64w2B8xFr+8nwb3kLIo4eYxUeY
rYGcmWDaOdisAVfyNhAWgIuD0fzQucJQGupuWs/JxRnsW+n9E6UVcV++IMMJlYSW2yswkrscYie4
xQcI7KygVCKUYS7Pn2+prjIXGQzQkBeAuUOYCEDlhnaV2pVXaBJse+DBNNoC9a7eoBjBA7SsPR9z
8cPMwi0slH0Yz2DMvjF8fYAqU6K1lR4KKjfdOYFgLwiZP4/iSwRDP5nrX1EOz5XuLyw3abOzMnAp
qmPG7wmQHnfpWpl4KTmm6d8bc+qnCRGJ5wJNxspk37hSOoKX1qpwX8F54Ovoicl/KbQ8KjXX4OZi
FFqtvvRablBKZfny+fkM3dKbR6tmFryTPC5AlMWTZInamIAU8spo05DxBNwZWCkrQ99XBlXhWr1G
O9YMDRQfAGmGjxi59zRmMJNRD9+ojVdr/XnQ+HNyTH7cHU8c8vCVqShtLUGjliLqLPB7cQ8Q4nSa
+e5XLoKMu0XBKlAqla4V3GwYX43tmjj7cNeTAYL2t8RoSP/w3KZmKSvJ5GB5TokWDD60ZBfZmWJx
R41WY+286vY8ff0H3+L25ndnxhhHZcROq7XEYmidRmuM0cy1yCDRCXNVaVvuggP7BmeSrW/whqis
qQAu7c3bPeRu5ASKtyJUCinUwqFCrUKBQAf2TGFsrId9pKa2r3ErU7nUAL5V2u7GYgFyCNPpghHs
aou1OTW+5I5oJ6iqQYD6ApywwcrIHw+R5V0gCruR1DWf34UU8vb6d0PTHQmdFXDOHPFIqZdeZveQ
slhfodNKfPT92N+7mvZKvi3BsXMYPTJJ7a9ggOpkENba1C1dC6lZOOtosomraYHUOugkOFkqg1fF
S6DkMqlSCoy0VUL/469Fz4XE7gZUuJsuzwUBomQxHPwQDd6+nKCmh27hicUfo0rpe4hM7T0FwjRq
olbaFarfirgy+MJ17JbT3o0dwpZilEqMDVMDLVFwFdTWEtbbVeXRd5pFknqoQpGfvlOtQ8iRNUZd
RL0RzohaaSVacorVSvF0sMUVzoSwpAy4Ek7yAy+Xn7Sa6S5CH/SwNuhLo1akkisb43b9ffBY5CzG
sEww1uH/ZhGkluq901xbubUpGd0+KzDBItJYo4FMh1ZdQZiU+5/McfeNnji9Vhsmyn4WGGsGrQ9Y
1J3pW56+FpqWgu/cQycvAtDNp8Ob2o9Op/EGq+T7QgHPWaatSgUu0xKOxSHfhiuOzUuFd3KWRUZE
D4mmacTcg2KisA8Je5QPjGv4FeBIKqwzKKSXYHcokQbPMHV1ky2cM5CH/ZU0w/wNYig9JIDHb+Jt
vKCxhSpQ+QfZwidYc+we4vz+KA8Wc+4s9qt4fX4QL87wLH2DMUJel9P7lmpyGn5GNUfo96dVB9S1
2mCHhSiAemq5NsHTDz9abrNoFSY1Kn7A3joj7mp/XebcFEdwHrDAjlyjIu1Au0GuS5X1Vemy8pJL
Y84CGA3ZmTBmMLfDUdojT03gFv6nBctAbsAfrWXmo0SqHwmngd8GwUoRe2nQWbLVgQ02KbMAO9Z/
UNxVCkB9D4eV3H/pkk3OEijYEkbwpMM0cjDBgqX41jvlerRlz+QbVO+p6/OZW1qUs5DV9yAa8zGP
/AOq87jIERFoEeRbXkMfTxKh/pW7uCL14cpwC11Cbm747gog7JMhxgOXAHTVHXjG12Ib7iFBBGTQ
pTQrZ7QDC5D3n8qkTfh462hZqfWLj5vN81deiADc3LMdnIMRVDkslu6HU90tqk3MW3iAzP5o9BAN
+2Hs/FTu/CN/+ocDzkKO1ENNCeI4uKHspG/JvUDgDQPxjNzBTPQv/Uqfg0b1Q4X/47m5Sr0/H3Yh
IQIq+XfA8VMhBjsRK2jfnrNTPc1x9RLvOzWxxh/J9s6p0WJhbTItGmUeVdJiD3a++Xz0x5uDuwFZ
7s7Z2oWeixtDm0sg4evTnvzi2lSrHkKPM6KbQPd9AaLopKLuMywj3qDt2go0ELzlqfA/oujvf35+
kuaojdp0XOUrx+itUP3fcQ3ugL+nE6xxb2h7vBHm0vFDhwWI0pUT1JmhhnZIPgpWRmapdHvyFXaS
di0qaX4NLO7UdWabykDcjGhmwyRMCbb9D3OFkGBui18QIeheQUinN/4xWVniS5M/i0xZOHpgMuJR
AUDRokuwcpY8TnM5aRaSiKYBl7PCz/Lcm5vrsfDR1yfvnYRxeaRQg/F85Sy0UmEQ9nuiQUdLIFk9
Rb7v4ETvKIvRaU4OLfDFXC29MLTMX7ituIcNxwt8amQcKagN7wCfRb6yzXQC/dVwrW0x7dEHX31u
8DxC8YEtKqy0QQNAGOvLV2DvoEMbUubVv4xS7X0NFikru2YBPATzyd/vTgxBJUIRFdtGDrQA17NR
93XwPHVePeQyo4CBLksqhIZVTMXWW1nbC8VPGA39HjYeKpYQBnzZxp4qaLRMk2YQKDAwhNznRjq1
G3jfbOh3+gKtkgOhssfyu9r4H9BlsGjciXmd43TyrbaTbbnvNXfDeivn4NL8z4IYW7V8DbM2LIb6
LYb4Sw3YDw24XUiS6Iz5K6PwS8NMO+kuXDXg63mw5qCcGMYypA8juhHarhBb1SLh2+VHWQjFLdlb
HJDrNYTrQuC1xRrVguy9bM81DQlYQCwhN8BHjUkGWKwAENfRl5Dkst9CmScGC7DewXWuDl9ylEOg
vHAkAGZiINc6+l8sqSfgGKeoa7p92qjFwOlQpjBDUZ9UOyKtSyFLSdKfMZqwEJDhGDP0rpIg8wDx
AnrYDx9leCkhoM2T17SjDD/i5bFpcxmaFpAkMML4NSr2sGdRoAmgu3ypEmyLbhMXKM+37e2y+Gin
zPK+HGp7VNNVSOW/WbDdc5X4gsRzea5tujGSb9JVRmjfva6MtvTBZtE4aWKKZKEB6ZTEVw85C6LX
AHOB/moJBRStTw98b1bbmJcJ9BkLq4ExAgqTMXAWIa0/f4ZpCT564VmUJetS4DIXj9BMYjwRzgRd
oMHJK9KVAW5VoEcjzAJu32XwwRkwpaXeqoMWmVDw39Zm+0VorPUdnqaCXWzQG+IC2NTzl1oo2cDY
7vdOYJPOL1Po/AOsDYnnXb+hNuHZs6EqYPN6bYArMmxS4/lgS+FuTnSK/Ri+BgKoCR09XLjBtRiv
vwxjoHcDp0rhVFkPYfzFGpQIqYWB0Xo3AAfzzyCOMlMzZt41SoCWS11+sACHBjxat6CvPH+6W7fz
wfTPey08XUPHP0VUDEVrlCyO/qFTBaY/bKRlnEJCPCGGGg0s12WIZMgFa9OjSUZW7ssZlNohe4ub
PRzXSidAH46LwAGn7KzzoVwAW3QBDr9qAUAUfCA1n3CA9Qjrd5b5TDDt6OwU+dvz15j8TB6tU2F2
piQpW7DNwKDkgRxpy7wLJnNu9yFK1CqTfPCZI6B2DWlwB0/tclpzBrKYgrqDMr64QM0DkAixipV9
OwWDB1MqTNv5Ls4WaR1GjYvVJQ6fpXhpoPv7/C0XchNhdk4EYpaFvZvjYjEoLmWXKKxT6bXlrEp6
4YJMS0rt+UDTrD16g9lJkcCDs6x7vEEVgKoD9VpIbmihsIH2kRH726r/eT7OUjwVZvEU8ix86GbY
G2jp7rPPwu5evKOgxZ/i23htP6KVL3LrDTx6oVkkBZC8KhIOM8ca1a50YstXYlVUR0VCtsEDToOb
EXzPZHKTv8Qm2puva2nHUqwRZhG0BTAigSYe4tuBgfwDsNKoT3kfwik1IRL0zXxOplHsOox/6dvN
4ilVBn3ITa/aKcQeN11tVHvT12NUmyDyYwTqO2QYlF5ba8svjTeLpRAgHzp3wHgM2jGSfIHWnbNG
LVvAFXBzeg8rEg0HFS5UG1FZH3bQJJBDswdzZa05Me3JBwtjTtvxoUMKuhYWYBx/MN0f7lhYHan6
7Ur5ZCn433Kxu1gQsHBY9KaTptUzuzfLfWJDwV0NdbTZN+2m1uByvoc6v+bbkOvsNuGaEfGtp//o
zWbBgoPqeR0yiIj4Km8Q4Cdl4PRH14g4yIGZI8TwKIiUyjFsesGJP6WxVkGC592DC0OjDRtIuhSQ
UQCqaJicEBRBDfbMYWXbT8/w6Nlm8UXowiJ3O8x6Acy6zitI+/5AA5g4gb22kY602m5bI1HhYrMy
4NJnnsUZ6D6XYkGRuNdeRyf6gGBnALSNsB0N94y2rWSh6cXvaiN4T/SVIaf1/+gdZyFnwH0joqYh
C809Rub0tSFYboO38Q+DGj+LLEUEwSaXxgixhcJjd6ytxGZe0RFWIwcEYTM3B7VUODv+TFEjIA3h
slrSXnq5WZARAiixFVNayDHQU7xkxiQYBPmUTR/a/sZfuZguHKT/xSaIBpeQClySo55WBigTxZ35
/OssFTrmPIFwJOg6DJD2wOcjfIdSfHRiKKXcu8x7MhgQKA8ztWkhoaxwcI0uzx57kqgjbirCS9td
aBOKH/Gu2YNl2TBKeKRqY2Q176f6C+l4uJ8Ero5WuB2iZGNyk7T6+flzLwXEOQOB9VxvGKZoCyMF
FIM8I9RpC3hfQzz9wxGmLXQXsZKQyWGgmk5FrW83UVkmh6BPATkotYVmYNUAoXZdpSYvdOW4OUUg
Lro4ErMO3wE8Vq19E/a4yp1qK9Ujazz6V/dc7wAmzT+zlX25cFzNmUsDBz1n6JJOtY7CpmA7qnFA
4v1drYNOO+DBtp/zkyC+OlKQNpokB7CkXn10vPItqSKoyX9WvtBCMJvzkEI3YFOWQGSfzM+w1UOt
ahM55o0U9+YclULJoc9Q46Q7G6ezzh5gvQD8j1mubMul8WdxB4rxLFlANNZBxar7ic+t7UKaa621
snA2cLPQQnnkAIVSgnTGfb93P1urg6DdgX/pTp7dQeffgF4rOLzhqPBfzyd0Ia2e+1m60B0nRTiJ
OG0DVRcY6qBxmFkQEILm0T8rVs6ZEyHEEXwix5Th2v4Vb3xWfv7oC5M1pz6IA1xp3RK/C4ddeG9V
ckvs/AJ+Y2sH59IAs2iQk1Iu5b0IDQrYVu3Si3j0UL1xpGOruA5lE0aqJXvi4q7hIRdC/pzQUME3
JxgiiXSgdq9W/bFgChWKbHDUCnxIJ6gjcGoUOJ+77OJzl7Q5Pp/HhSXNzhISih7hVTDNI9AHL9gw
22L1/r/Q5OLY6VXvAio8l+mkdzGF3m64hofsyqA9CZne8TPar13jl+LonDEQl9D+BrQeAB+L1cBv
3whvvRXZdA6LHZSPYdHmb4o9zk/Rg/HOyupbiKVzZgDESMaGJDFrtYW+S/YCYzmz+RLWfn7po8wi
weBCUJXskN8IEkpsJKeAr8N+NcLK0y9dPm+5wd2HqSDt2PPRMDVUh1KG2mLbQepSBmgGamwnF+ri
ekOpTb0SAxYQpZAw+b0QoGNbwFgCR49AbKkvbtuBgB/KnuUf3QRYWlRBHQCYV0abVu6Dc2gOyR/q
FLbpFc6h6foHIPFK4rTwTeageZHsq5IiXERnvpLr4UrAdou7chwMw1aw5Dfo86Mnn0LR3WfJkraU
ukjA8WLngPJx4LgFdn1JD8IGGH2bO6ZqvofSJp/JuUKC7cLrgeoD6wJE+1XcVBrExaw1KM1SM/fG
w7h7GnSZxE4Kp64BIC2pTtq0EaEw6V7yTeOgJaOgsKXD6mPHm53ZmISK/E9lgS/j3p+HpoUIPIfW
By4HW4MON8hygC+HAoZ110LwGXvi+e8vbOI5qh52UVVQEBlKMDLjEDuIpMjEwT09//EFXRaYWv3+
mE3W1jhA8Otj/BE4fr3pXUP4aIurS6uw8IgBT2l8ea2ttlRsmcPpB4KHeyXR40oEns+oiccwhCME
ZY2+gh5kgPQyElUSHColvvprndqlQDKH1RM1T0bV1DUtuq9PptQ7Wm95vbBCWGpAIMFsylf3A9f7
53O6wHeEufnvOa0JwWUyyKU6oTMChtXDe/4k6JAhUstNp/dyfkFTFJUt/tD/eO/9Z7CvoEpzrdZu
7wv5Ej3LCXoPfroeZKGcXievzbXZeTazQ6tS5bTMCW1UXL95YG3TE6nG/zArvG3Pu23IV5LEC1Md
ZcL6cpvMFvTomG8CtChrhXgnN/WxNlxtZYanO/qDEHSrMt+NRsNuTcxbBE9Kv7Y6cvltfSmM8BRs
ua/eca3M8c3MAo4evR/DU8Ld/wVUd+FqPYd6S1XHjGyAkxywUpOCBHJjjbAnjuUxU/xBSyCfVAz/
LJO/oSru3pOCnqxExci2fAbGSlp7duP3XrrSr8/nceGwmCO186JxharCQnE7+ObAAgWqHidw7oa1
xulSdL6V3e5eABpTUEgrOXwolX0ZLfqFjOTEcA/M65SdooIEBOkAdCfA19gXdjh9LOMjxdWhWdmN
Cwnrjep19wRwuitaGGaxEIYPWxmyqdusaleOwqUqxa1ndvfjicuFLMfh9eBxBt13K72QtI47EWsx
klpLeiu+uMWBL65dqo6AAOdacRIHKMu/ZvDThOF3msAcw+oFu3Fhm9lBOrqF4Krdot6B2xTntJwc
sFZvdHCeJEwaPUQh2eQlfJxhWdWurLKFE2YOzc74NMD9B3nWuK+9F6Y+TcKwgQ7/ayJc+QpLSfYt
L76bKT4nOoaCzKRDXv0LY9YogvW4FsvxFnmB8nw5LyXZN7DV3SBZxTdC1dRIshvh2DDsN+W/0GjX
c2YiQaf1h5UiCNHDXreg3iv4NUOPFjZYsFEGrZnL9rm0dqzeJBoeBKjb+Xf3JE0qclAnRWpMRhtu
AKOShOD1pWhOcPfhoeZK+LBVemX3NEhRQQipNaMcRj3b8bnBAMDgQwZrrNQ0noRqauxM8CdIM9wn
7N88jHVI9YWwW4bxLaQEJRhTZyTM3p2ReG0kuBMYAQWoY61KeK1Y8WAfSP8lQWqgYLXDxttQQN2s
C2SGtdNgWxa92ngqOG4aDdaDWDsk+/H8eyycQ7c8+24S4mqUuDxH55hUyjNv/23t1Iavm/H81xc2
9u2wv/v1gYVrEOWWiMPcN1m/u97Kpl7I5+bAcCgJekXi4dONyR6FeBibwf1L9lYlqhbOj9sOuXvu
kYeXWsriutmFFueqyUtrMzalIWOHPPpaCrBwQN7Kk3eDND38f4QWRcJWh+aJHMm5RZmJFequjmqd
dIhXttzCLWYO6+bhg0aVEOd3RgZ4+fgd3l0yLB+ef+GlruAcmC1lXkViFWEB4fq3p6AaCZU6pFGJ
WVpAJW1QPtew4kszvQK3bNfX0oguq6irhbA4B2nTYln7bOaj9AmzFwVZHHuFUYQTgMc/NSYkJTBG
zdcAK5behZXLxBIudA7QziIItIscVnVstbprVAasPS/BJtFElTNEHVI84vfgCP9wnZCzusowkKiq
pNiind3vRTvaAlLEHogTzG4VGFochtPzT7mwWclZjcUvszZMRCx6Nob0NCBTIXd5/stLQZ+ctsDd
Uu/rqmZED0GfapptxFSopPrAv7h7gYGaGNdrTCUomfvSk7xWjGghu4zKEaBMJhWuqLWTswxMBH9W
nmZh45H076dxobkKdWncp2q106pTs022f+HvAwqGaLZbfyXdXlqas8pL5Bd5VtH4bCUVOSQNp5s+
09oCNn5w4IWTtJVW/comXLohklMcu5vfjoVwNdrzE32KtcHfs4H7kR3Y9IItwq0MsgAPYeeQbLjc
UJIwIexSi9YqYxrE06ItzNJUIA4N0GDLDViUhneOjfBFOBCWL8kDrhTSyhMsNG7go/T7NYEAAtBh
ek1gNkCRgb8xAAfgrCtrMVnCD/13SsBKs1vZIIYtWcK71ongqZLg6DZhAFbpFBiQtd34K6fiQhGL
nQOuyxGKuUKPmSTMSnZvnww8EhvMGmiPDGq0X8NNLb3PLHSMxBhLDI3gXFcacBs5CLaBFRzK4xpM
5/HthIWM9a+Fx7ku3EcEDMDblYzs+Nhv14DhSz89ixl1C0ucMMNPM8ILw15bV2ciqIDsc3+lXv14
g7LSLAwUjNAIRI8BBspoTi40VSQgsgpQsxXeXTl7F5B57BwK3Y9pSOB+hclPNAjrNdmnHysiaqQ2
A+X6YUfhglFBbsiDSy5ox8UPLalQQw6gK7/WrVuodbBznDRsYZmxo/AMcGGCrBAcfITYAexRgN5d
JHfkVVQz4gondDXsjaZ+EweTh7BIshX1Fu123H3yLeFAfOrPSgCeZvjBNptjpQc3gEtFhwcaz61K
bLIdrQVHgzI4TgafYqUAsTT1c4h06fNEQHa4MtXDK5dZ5f/h7Dx2I8aWbPtFBOjNlDZ9pqSUnRCy
9N7z63vpvjdp3VIJ6FEBhSpJyeSJE7EjYq9lL0K36fETXPWXxlxsddgkcUV956b0L2N5V5mbRdgb
81V8LSc7yf6alfzFs0T9OTYtlIYRyRYagTbJlyFq/eQ5gSdoGfpm1PxEmY6pckwU2CdQ7Ldj+oC7
XyFtxZ5S4liIWAvswzL+45385WCZP7Thoa5iK2z4Y4SldIaedScZm3ODhWqsOOM/hnb+OUNXzR+R
h2oVXEZMiKuNzbrS7tJumxit54+r4PvH/NMb9CPuDGuG3XfNZygHtpEkuOS448baXx20f84QVPNH
7IEiBFbw+6JhBzOoD6s97pXT6LBw6THmgvzx7wfhl/Bs/ohAgsXkaGHya0Z/eMVZ2v5eTxAPfzW0
fsnNVfNHCsLs6KjC6KQLgCHXJbpbnPyc7XTXeCpex0f5ycCBAXun6Cg5OVxHcD5uhDPHX82h396B
H1lJItV5OYzfH4+xkGzeYstuxYVbp3+0Z34J4P81FAynDprq98djObg5kQ44Jq3nP47JL0mr+nMc
tlsjMIoCab6ZERzs6aH0zTus3z1zsgd33UHruy5ImNpNvvn39+GXHUyWH//3dTqs8VpV3/WyPLkm
gWEjbSrBzvGNSe2ZHo28aVNXB6AWZBfYse1p+eM3/zJjp/4ci4WGKiaVzG+e39m3y1sX9otOt9iL
AvWc+4KTPuAbwie1jtk1Yzef1Mv7K035ZZNHNX5ECyuJrCVjs5x2VfQCgG+3+qoTEiDvok3oLs9Z
sByHI8OlLss75a1ws7Y2LtjHdK/71WYAeGTHn398B9+H4x9Cy89x2ii21FhWiFyTU7qlP+7Xm84H
6BZ0u7+cpH79nn/El1ZSITpqzO4VJ+uphK+UOOOBo/gQuo2DXfIh9DVP9bEH0ph++uO4/BIzfw7R
yuXaiSk8o4OZyF9Cz9CeuWA1DAX235/cL8fd+BFtFhT/uNJ5cNY5ZhmzO/w16vhbAmP8CCTZhA9s
qlKwlQf5FRGck/HYvys+ell9GC/NMbnnFfWSoLpUB7nd5ImT77Rn+bD88eh+KbDUnzO0RoNL8H8G
glvMe15xCwZbwfYB9OLXZHLmTxOi3F+C/C/6gvpznnbp1iZuNTonI0O0ICedmqn7D/ECqhkUMjrX
O07Z3eO0m3b6n7rs9835D6/9zyHb2RDEcPl+Jfun4qFhjYN09F13oQ1ve0/cZ/6fa7Xf39o//aYf
+cdYK9LazEw8DLcCfg22EUB698tjQ5j7o/b+7cP8iCeDuYzSmvT0Ys1i2Jgy+MAua9o/ru3f6lD9
R/ZhNkCjUon3MXrFeE7wRgdbo8i5l/6a2vgtHP90r4f2ssTD0IgHKNO3tF/T6/SlPjDKA6YgSVi9
ZpdQuiw7gK0ufOfFhSv/V/LzS3b+cyQ2U9P/Pw+1UgTsWn81zkVgeSVGBJlvpF7rNn8cq18ihv4j
YnTSnOarOjCohBi+ih2Q+ZM5SBAo/7JB+yXD+jn9aqRGGy3yd+s89DHtbgV3ifG3LRjlEUqnxSco
vfn36PfbS/FzGnYBJrT2BuHPmO7mxA3bVyB3joEB/hA9C0/C/JT85W36S+LzXwOsoaXlasQAa5m4
Cpum9bYvPgbLnw1/7nL33z/QL1/OT2drtZBMTQyBeYdSLL3qaV04+ZxiS9JO8WDXhTXa//6Lfot3
P+dXx1gOI6ke1kPspBPzuFkK4eQpD92BWcLCxfrbVXB2qhq7Krfq6o7jc9nGrvLXafvtOv45z2qY
Zpcb6bgexnA3VXsQhHaJ5VXpiSwKYvoLynnFS36XzNsi3C7vhP0h+izyQ12If7w+/3FW/Yeo+HPm
NeyNwsKXH7va9sqeoC3VqTutz6Lhxcohnb01xKfRXE9Dfcr6l6UJSRpUR6qeCuipTeWMeXM/zaWj
imxugmKuF+M2zTcKzszWHHnt0HiF0jhFuEHpwLw1pyQLdMyGpWIv17VXpK8TnahSxilUhFZ+7YyP
ZfD/j1/xj4QnEZWkmTOesLAPd/JXeWW6Ymc4i5+f2o10U13LzL5L7//4bb+ceu1HXZVYUymVI+yP
wYk2Ig5Ok0ff14++fXzwuIxf0Xqx+MbV2v7jsPxiqKb+nLitpNCUAFBhk8z2t3ztOpSksjzLEQZP
+X2ns6MRXVQNj5/1WqZaAJbX1svMy5PyoBvruWmu2JIAKuAIYEis616kMK0QQ3+eHfzfhsWt1coe
pRIiwmwbsacOpwVK8r8/sv9EqX96/X6kWKaR9auhTDCAwh67Cdopq+qv2iZLDZSIq8nqS9dxLpFo
BnkJ5PgjE0511X5gDm5H+fuavQ6VFCzRp5k/lhKC1nZSBbtVN336KKTnAXdwPKOtuzALMlT9BCcL
LZ32Badcx9u7Y3IqzN1GetRp5IhaeVaroK4FWxChjH7icuIAtnXlWLCL8mlu8+MoBLnldYAyFn4c
jjiWUh4Ny3SM1tNZ4Z2qP1qkv4wmqT8Hj4XEaLJewwxZRAuQXOFW2pQugu1Ds40ZWBP+aGr+EtV/
ziGnMMqHRlOXg8kkuooRtR2BwYgqVrOXqzU+//s3/cuyqqr+qDETXqh80vDFHt3pCDfF8rOvNmB4
U9vIAXdvZ9MfXCXTGYL0YDyNkgfRSjNs2amm2pYPGeKlfyt8o4+6zRg7Q4eYiY/GeOpxDDH/eCF/
uxR+DjEPkqTChuBAEZCz8g0r9r16Xj3x24ooezKcvmcRniUTR0rdvwqNX/a91J8jzFqo92I0pyKS
cM2gfHejrjQX2PXTz8ljbbpRfV6l61S/D50v3jShs5j2bD6p0mx3ffUos5vI6tf7EK6uQtdKTPxx
Oi6LE+dugeinHdNY/6Ni/60k+TkSncrsQwsKKaLUAQpffSvlmWCUhs2C5HXRs8XWPpPS7bPY/CWJ
/PaG/oji8JPrORP5lViD3eZ+tNU33eWv8vS3Ku/nJHS6lF1Wfs/3j2wmBFTf8kmrecLb8U29IpNj
go+n4n7Za1frpvwab9vcWS8S1uNBtf+ry/WbavzT+XzRFavKu+/DfqPv0mdYQ0F6lLaSm+3GfX4u
jigfAraYxYfKn/LvZ1KT//Na/0P8/a85alNlrANW7iEu0qsqWjfi8lQL2Vs5DjdAcnuDqZBYsqWM
qaIVjwJpeFKk20SLdm3SuW1XHqsmcmWiYHmzhBcz8av2ZqzuUg2OXpk5DW0H0InQ2i03mudLiPUo
/PePOBx2fbScWq3YmBXd+bSG/pNi2Ctj05x1JEAtxaYVOkUDhjJp92vYo8JMXpRH3oTnZR57SsiO
rNjfCpK12K2lYz9S+ZYsuc2suvADbFPelsUhH5rjZN01bEkq4paZNq8vzZidt7MUev1sOoL8ypXn
9uHkD2b1OiRbURsdiY+rmc9pqjKSA3NCtMPhraigwOT582LVTml8RZ21MefOyVa5cblust6v50ex
8IUeTb0y29TJI2wRsjGx5eUSq3lhK1J9igoouuYyMeeUTLW/9pnXD/OOZMlst+Cydqqmv4RRvofb
+TimuWtl5T383aBW1efYyp25K97ieTr3c7yVrGCocQLtS3HT95bNpoDcpYc6aTFSUjmFi5yWOCip
SQm+vgKaroA/Lld4Dlhcyc9ZFhTyLo0+qm5wVRyARFO149Qk+pa2MbLjqo6scgy12N80k/7SmcrJ
aq00aI1BLzyj0NP3sZCbt6FqCmxZGggRpTXzBHHTAuokzKUbQVfcChFEj6LpDJunuNhja/BfjrLu
LepoawrBiw15r7RwhRbap1hvoyetKh/T4qXP+/GgZVogzZpbjZm5ydXlReqWfFMpWvcUx1jTW2r5
tVZNsE4dxsle2t+F8Xka7lv9HAOnBzCNKf2CE0UzbmAJkNEbZXyJWycLLU+Jgkxy0nC3lAWIiALE
omkNdGi2bQyw9SZrFna0PkLVlpOLwh5uvE+jbZFu+no3t+eOVDjOQkcZajfE7mm28cyLJ1vsXdxa
eXVj4rDuFkIwwxbok4M6wLp3BvUGQ+pc3VCIYgBnCrfjfIg7RlrALbcOArbhQfJVnDB7ENcjjI1i
YkqyFd1WskNh2edicwwxDSnoo2CFdjHX+NYC2LiwyVHVpym7q3lvjadFBDHWQPG808zhULWfRfM5
c+bUFqiI/FrPvCTKeNv1cWBm6iPtOlarDEoSYXYTNWXcT4zxrx4cqnQn5oxL9bVUL2t4rSa52hql
eMZs5Jy30rGVW6+B8rVd+uhxkEw/0tET19tMOhVshM3Ty5pVez7GMtGbFDDu6R7CZnVGq98vYoTX
hLWblNDa9qV8pyzqLUxb5WqGU7cpQOEKsSsoc77XUkQJDm9dlACbSoyseDVUGlgtXk+pXVeio+aP
ShO785Jecd+eFr7zGDRtY/hVcxrXtXFMOOmG4hVj4c3A6ofWL+b1cWzY7Ab1NloCuag9R6fhOV90
HmpxHicYugJ+UvGIVJ5gpQEaRohoZPWewKui5YlPeca2JSCd6TpLqd8aq1tpilMZHV+S2Gylxi1l
T/xeksL1pTqUQhlhzH0UDHdEVREx1fagRrnfP0eFCjkfSg2TaNkK0kSz/Ebsqo0S495h6fVzU6uX
Wl7CQxHdTdN5aD77tLUhD/dLkDVXk29dT1CLepeBfU5HoVeOMYhOp+x1YZOYZeiWw2nFm9xMmoMQ
59sCsT8Ss8JpE+saAhd2R25DRdDv5L7DQlvIdjzgKWjyI8qTFXlDb7cHg8h2FpGujcvYY+/Myk+c
34iA3/MX1otN6w7iiji+6Vao2QLjGi+5FYjLBvIIa7qp7vS5I73xfzbrNu2dGiCJacNWlxhlpCGg
2CNO7npymuAXVQdxtaPitpIuCZ5XpddTwESNb0r7PrwR1q+4YLetfJcKfC9ghhi4sGdDdD+28UZI
860e5/d92uC0nlVy0BW7mEZH0xWBOcaGr7C+plkQgGc96LivBkWGeZE53dDOToYNLbacGleaRhT8
tnLcR8qVSJ4s4JQWLIteNFoJkba3qK/UcsK7wagdTdvE4to7ZVXzG6K+PzalkbxJd23iz5oX5izJ
6Y783Z5l3rIIFMMI2KLC4HY2HElPbF4eL+pUR6iYQElY4Ikukya7q9HDoAelaBw7AEVmRBBdt8VX
vmKKwr7EbQ3xIMPce9vrmdNXMOrScnpWu+E897ilY0iO9LF4ZX4AJZfJ2JVBshu9QdrViifEXqPQ
M8bVpuf3mpYTT0mPnQxP7TXJTh1O3Rll0cTy4rFct0pGLal+KiIr+qq7VKdUvC9Wwa5QAvqdoXtS
R4ulvcc6KtC6Q6S6UcxCXTPcaNWpHr0Oyy4VIQAwagEWq79bb0YGfNL+lh3GMmwh55UeLt2m4Q0J
kBH1flmIR+Xs6+xsd/Lg9MsMsNodxBcz/TDgP/SUMX7yOZgECVZQK+IUAy8MzWIQL20rS3Fk2Zck
z2qvbXSvVTvlO1TY+nisyj3dqKg46YvX4vuLQq3aleHUNXHuWZjvivVaUbSogzuGW5llsCEo+40F
+RON72mN9vQfVQ7HGr9C3/JN2TpYenMky4PbO6HkG1LvDU1BHEqX23rRthHfaB2JZ5UqNK+T/pCC
OyrblnYU7TlHbVbPWuddimuHF4kdV8ySnXUT3UiKvVTXX82XuPWScuWlTR1FlzdRl++xotqN3w8f
RdecMn+AENqsOL1X/kigr/kuUG76ed5heOFIzeCWyymnSz82xqXtHavf5XHvynMTLMNYOk3bHDR0
AB2Stqo056Y/yMJdqOT7Tn4FIF0uIWvt/XhREuHCyonTYBCKy+R1MNCUhJ0ugD9tsJicJ8lWZyc1
0+M0NwrhqdRhdFbtfpCNyrHWhcxK2sjR02AgGQ2qQVIldiR7JGWxbPhLMRdv68iFnxqKmxY+w8v4
xFtVoEa6vwATV/rOHVbFHlD/ES3Fo1FzfrMtl4Chsn1drTt1MX25pKyU9SBupvM8PdEvthu1c0S8
A9ticmUYjEulOrF2sHKNuexy2VtrA54YLw4utkS/q6fOZyMRfiQ0WbQASyjAJ4vxUxkagRC+ikgG
qG32au0s4wbKaWBFMuDT75eZRaCwVG3zpm0DrQh3tWV+LUqkuGMqXIpyG9biq5TCr0r4qrWxCeR6
4omhzN/3tJ3WwLxjkFzTTNsy9gx8N2Qha/uyLHNgtfgjjQ+F9SKLD/36oC6kdV6d36zgAKTeX+D3
YDUdbmM8K0kFHFlPbydZ+RxZjHJEABr4vg1MpRXnJqmP1WjJtlIKW73mjRXajTH6chWIRfquGo0X
Wz0Wut9txWoFHg+ctS11b8r11GbtfIYzFe2bspgOk94BEyz7eBsv824E6GOzBXs7VtJR75d4o4jj
c8UdvmFp0Qqq9lVaU69Mrc95hrFapc6oP6Q66Tsj++jsyQW0O1BOqXjLUgqTsQAaOGGVMjZulzO+
tQw7stltEwr7Uko3cR0GYEYfsO/bq6oQLBMpzlgmX4oFDCWC0acBtTfMF3ExSNJ47XQo7ERLpiSq
8sTlvFeYLu7aw5q+JNazqBEqTkZmxXbGgS9HoJ6Y9mdejcjUaZ0nNISSccafhnb3vltn8M6sYtmJ
NcSHuTc3baica6M9aDTdorrYr7OFXRfFQBv6eZS6lVTy+Gpxo/YVjfJ1OcxR4Sdr4mjLo6jqL/VM
mSaV+0LiQKG4ptpn2j3HZEh9UYNTZxPAazTNW4fuLCe9Iyp+LL919HpNpbwTpNsa15F2uoeJeijU
/DL3EZsGJj8JnM5p4DfI3QLGJF9I2pTHrq2eF8XaVF32UMbTg4w+M8uXZjjMZfwJGQRmKMQ42GLj
EnIv0r8pBHxp7LC+RhBFJd7Aux6uFWch87L6RIStKk/u9hlNaMlfrKDI7yzKAXKN77Or1rvekjdS
CfON27+ZeEsgiF+Nodk2CWG30dxFYDJUep3Eq764Q8rmkCp9yvnwpE0fvIQu9RjxwwmLwmvj1A2z
2Q2bd90AN658VqO3Gs1hIZHrpuQgKaIt9J+6KdgSVOryXjFvisQtDFy4kbor/BtmtFSlfFa09GKF
EkgPIdsurJM0+kKMo4U6Va6sP61xvlvM6r5JmB7oio0sOoWIoTVLNLnmGtbOIE9U3tPIJbb22Ytq
8JCchDWMlCc3bOrEU5NryFpq+RQrronzhSgcTHFTvNFgbDUnAvZTPk/Kk2ZuyRLWOcg6lAxpl0yw
Pbp4Z1i+1nBTU6bstXm4rJN5jHCaYN9I7EpXoN3b96S0GKaOujNiA9VneKaSE/Uf8wo5CdyF8hQu
QYpvfMuedVJEnpye1OZVZ33JHFOAkpR2oy/qxwzlFhNMOG195jfGTq9ORM+WG2ZMDwq+dOKNjLHk
zPmpe9cUAZHAeFRN1zJfIrxoWsjY8lajBxm+LvcxgwnNt/9wIfvG+jCz0tflTo/oBAVA2tYcqOYU
Kr4WHk0LTplDpVOT8fWCOxinXimIRfu8x+12tU4mWbCaNZ6EkRKC8NBmrpQNAMwI2WTZXRFtIyou
xcq8iGpBzjjWIj2126VE9O3deomOOMQFXU9FMfc7oY99S8IzM/kWEhLgQo0X9Z8hNNYkX/xmrIhx
lZ20wRgFrZbjBHnfqpjTBIXkGXnIh2j3aR65VaqQGyeuLs7nqTK2WkS/XVU+xAgXp6LdcLVfhEn1
hdwPcVicn0L2N9oy3y6ip+i7qvgyCD1zSdnhScilYbqVmay0Tfad6eRsh+bFULcjw/XV8trVF5Wt
j9Kmv9RDnSMC5DbZdzZ6+WKXnyCM7KbSH4puK8enXniC7h0IE5AKk+16XNh4+mbvwr81raOUkxmF
e4urdqxYUkvrCp2s0pKPb2tIqmXDGG7iapqetUacn9Ww6ZAqzUHdCULlK9McpGXvoU80Thxnvg4d
OuypfGV2pdPqy+SsRWWLIfuk7vJ23k1REsgWTCR9vaySzMZU5vfLuC2l9mPV9eRICny1xKjcMGri
YHV07ZX6timmryiicFPxIQjD2Aj6uLytTfanQtO6FRdLt2c9pnpZQui/wk0lL04HjprP5YrL8Gbm
YxxEofQlmJJXDeHHMt1mzWntnPpFad7pEQ6sflDzDK6SO/m7jjNXOrbeMnwncEa/rx4FGU4FNm54
u5nBd7PFpCJTj3XCgp9nCEDzXGmyl9KTZr+vXquEv95Wpava2XntxOr3esKWE6tWXpLvTMnXusgJ
Wx+mEBLDUjzhT0kiWDLy6/biXkKxqxtg8FtIYZZ1KSqsIb/0N+msPijPwuID95YCaXAl3a07P0/u
hvQ4aJ1D51i79FzWWuQiVrDJii92HAdZdWr5tzkfb0Zts7v8OKTbEuvN0SnToMHx0joraaADz2ao
uDS8BswQVXC0E0h0qnsdN6bwdmxkbyjsMXtPdD9k6lzaqkeFScRqxabwzUgzOw9peT40bK11m1TZ
F0W9TfUACDyrrlP/Fg+unGzD9FOIX8P1GvXvY7Zua8lvsXGqXUq/EpkwajEJtiH5do1n1efKWAmn
jLNFaGDZjkRurSs/NV+tMT3lGp7COv8Zx0MDdFDDGVZLZ055NbJtdqfUERXobZN63CVL6sol3lFp
fGSaOGi6+KCaB/2s1QccM00caBibqV3rXRgbqmwvMh4KlIny3I1baYUIn9Gqx2+r0anD9226I00Q
2HcX4RywVGndF9a21p5iiQXEfLrV1XcDg94UgQlI/UQwK5/UFiamoHtqcyhKNxY/Ohm73/LNYn6u
+KrHi0b3X2G3vPJwyJQ0BI6jXDyjM/XxOay3jXZXZsdWO1Q4hTICXuAUynCTKHhceku7leQtCcFa
fZShl8MtzwvXQLTrPexQbRmtKp377zVEHOHjUXfjL66kEDThrN6XnUqY9QcBoQV283AkHanZMnsn
x3ObeiPhZfZYVLb5xqXSPVSfWuNHzTXXtyr+o3DuIXz0bHZgadwr1ngOi+oG8qut1DxMQPXirRUG
gD9j857PYlQ35Z0aP0TzGa9hYb1vFTKbOHHSpDzVPXU8RbUeF4wyDYEu8uHWY/hYCisr08BbtK2K
yVpWo9zscysPjDLlxOOtZ7lSfBF2Kh7SJc7hh6KpHnRuyZwkTI4pZvMHrbpEi10VN2HPK3/UKWdK
lW+AkUBRxf4ZXuniROZlye6sdSXtO9JZH9sz42q2YRyW6lIq90140khoK7pgua+E7ihvinyfsGc9
KIiHmY9ulZbb7rYiDmLO3Mm8stQ1d3XpG/rLsO4KAY03aF66bDOx+Gu8KrDfRC5N1gbnFz6XEQeT
COZMei/VDeKmnVc7LfFxLwEeaBn+8MkpEyyvVzd0QCcykPWSGPd1+Tnkr3rT3aC3M4WgdIe6d9SM
7+6Jv7VMn2eltZuWlqFxy7CoxdfXWeImRouoq5u5eF6S04q1RvTUlZFdKDdpGJTU45FtWPfq7CK7
Wae0RQdTAqXcMp3lGESqkUIMESiHXGg8Ss1eZ+woi/cjqSxxRHfajvf9kHLvDzrlvERMWQUXaYiU
oi23ZEAUywnnEaoe70I4s1Ft48yO6mWxyGb5IXdd9KpW71P+1LWOyk4R7i3WuaxKB4teHa1E2ncV
Oop+ZohhLKH1BUZ6oXYqZa5NPbcN5cEkrQidanVEJmK7mwYTxoLL4yvTLkp1KXJHj4JI+dCs3NX0
axY5ebqN22BQNzQ5uIZHw5nAOdT3+AanOX5fwnEp7zoY5PVpSC9x96iVCLj7Tpi8kZ2BNH+Zra0i
fpHRNULk6GQpMnlMvM9WVtgyV5iZwXGaBiqGXfLOk72I5CN23JrbKVTv+iqif8Lnw+EEvplmdx9T
teGk1LGbtoGZbtqW5OXaAYbros9Q3+vhbmUINnaNPBg/mpRUDesj1vQ1L36Y4RfPrtyd2RsmF+wo
8OSrheJ+UMBHm5QoiEsiZznhCgx0VBIh3TZR7ubtQ6ZDkS9oeOzTgaTR2Ard62oajp7sCowCu8oR
jU3JiDOkDZnrNDBO2eyp8sP6qSSPMih6geL3MWRNnrisl45Y8O0DRnSj0jWIWMWRURJB++iQW6+L
aqJt28U3zIY4mgMU7n2BhUkosXQE5o9Z9fo9buSLxAgQ8uKVG8gIsX6TN7L+ns1P7aXiYok3CYYn
pGnhp54/TkwCI2XlhFrVUfrQZUZn1EnPkR3RP+yp2y5MS2rGc6QcOxWrmcyfYh7SfC9Pe96EvEEj
dBTW8RrX6k5iz2gnYq8rq48J4oNxGWcX2ySFOlJ6EOh3qyjJQqO744wkxjCGYRvNZxWeJmylra36
rKPnxKTNm8U8VwAjB1s38R14mITKZe7RXpePbz3wmbFfQzyI883MSBGlf10FS+fVqS9OTiW4Yed1
/RbbajF5McdtlpbuPNEJE4cbZQzt1TCDKMJnvrspZ04Y5acG2YApvXNa30aj19abZtq19w0sYBzm
v6g9Q0Yh1ceIaUXTC+8GBsqfja8hc2PJqUQc6jeyZbPlY06bcdfTPxg8mTv6U0l30meh4tyPC18U
qt4QvZj90yzdqFcFGwJ5vOmelCWo+IsUb11WpMrbMpI25CCgOB2q+DB5WRXRURjZwjxBK40tVzK6
DNUCzyHIviU7Qu850l6lhEjp9cUesd6SP+PIzbu3JA9QWiGLm/O9JOy71s3mTSgGFHz6l5oZTvuc
qh/18IrIC2rbTl9wzu/vstLkJau/ZxqUKihQ3vNTODfbVj/Sx7bz5aBy6woDKqxfK+iDM2jS1wEH
APNG/KqqW0qJXN+oUWU3816ruKZn6tatkb030oei3X7r/zgoEdnk4vIfYen7lVPt9JDEG6xjLEer
NvQHmOISEYbi9U1PtyJIQ/E+5yuf+J9XFqSzO/Rmm16rEd6Jd/RNOiCH+hw0872W36W8U3GNCzce
r9Otuu3rU60ExuKGs49awkAYMADcqwumG6llOF0YAwWtuG0kn/fNmF8GroXo0GueETpDFIR16UKG
rqa7NcbyYG81d0jF0/sQNU71pKp3fO1i5+ZYfOvB2PpI1RMrD2+rvk9DsAY6WsLgNCQ1QsO3tjxo
tGeSh074XFtH5sUxFvoe+28Qgfo9x+ZYUeEotWdJlTsUH7g9GJGXXtb2UVHRVyRuQqz3nzBZE7IN
WXS9eCPzUgLXf9CqjAAA6mvfoFhb2j7XgjTb5JJjkbuCyDGx5eoD0yRG+zmlL1EI3LxQbLIh4Gjq
hY/CLUAxRE7KfdF6iF+Xnkq9oDclO2O80YyTxJiffOybjSW/T/zLdTsa2zqzS+ExrO/r11IOd2F6
T+fku+ixBob0W/yxuqfuqCLpt7PiKPlNq++lkctcYm353gof55ihkMrhSyBXk0i0V81NaYkRiTsy
Z50O+WiL47fZe+JmFbPd/NNayajqqzoX+1mnaFP9iXcrYw3VFq46yw7Fp6pIz5XE7m2OljfTyGC7
qpUVbo79Urq9Xh+N/3e9Q2yoIEAt0+TEUJqq6lWFf8Dmin5jNPKTgABhC9rw3cOuCqdr6dpzDZko
z1qRoRJBq4m6a6s0u26Jt3JZOfpQb9o6/BLT+sUazTdBToKG1rKd6Ymjdhs9y/xiUj3D9GR95GKx
y8hXqWYvDDIxQGqbklvFH3L8JjONIO9DM6AEh6LbKlup3n/LcLEr6l+07IsPS1A2iYJbNTt71bm5
G5rIG5avYVRcJlA6Li40543KT/4fws5juXElW9dPhAh4JKYECDrRifIThGzCe//052Pfybkd3WeP
qkIllQiTmWv9bqnGWluMfjN1deSRexYM1rrRgkUEBVSL1cd/k73XoU4m0b8X5ppmvG49U4zHtCa8
uBsOc8cizsHEdOw1gNR6fCof3fZdWmqQjOSh1WkgnfQKBBCk/X18l/44DPfGHqB2YpB21dzrZJVc
fI6gqZnWsmZ7rZYjmFq4DO+auMVGci3DXcJ3W5byaCo3QjmblGOChPhLFB05N8c5WFxqrAfrT46/
I0prCQKwosAngsLxNfMwIl00mAwgmR7gsdXei16Y4e6OPswA391llNti2M8gsZBVUAmGvLoF/AU8
z87SDosN5K6vq5RdcNmXMzDRbllg446cwnHvCTswp1tBUHWzCu11iUEzZIrJZlDbXTmfyh8HzVXq
DBfAZVCKYbgo/V55XLoHxlngoRycd0tI7q6f6Zvc2bqVRNvwaxOVUp7122Ts8pTQux1D7lYpY+HZ
9YY+oOE2myfTfUTtQg4zcgJFv+m8+tTJPKPR9Cd5SKgyVAoE8loEGWQQRpIgKaZnD3wj4HX7lTnv
/bh19N1MUhHjuqafAU1gDoF3HtjLzZ5qLV+n0MThRFC3EW3b4ZwnL659nMdTCssK0GvtzQ69HeBu
fR/fPdVB1seg/W9E48Ce3CjyKFE0gg2fh/lca7fuz/3JYnvVx2s7/K4mAKw4vk12/65xMsz8cB+9
ltVnhhLMHQ/Dv+b+jnEAKWp0voK9qxs88VAPGqXEe0r1SBmZBeB3xrRyty6TqsJzlm6y4uYOD82w
VrKzCrfcpwcGFwtDvM5vNajnr0qvDe65qX7K8NcSXurS9KNVTlWP+65ap2XyLe735BE5a3uzSeHq
FS/xyLQkLV9H8XtVH9Uvwff06XrKf8LypScK1UwvtICQkLBHpnlcysTvTM5PHIOttpdlezAbOEAS
iaAYc3W3DHQSIMdAfQFruaN2OtrZS7pApyNn6REHZG1gcnuzV6JvJnM+1NRxuu273cOinbPam0bS
kjcEbQTmIXTus7vN9Vy/Tyo8v2cav/NdToGixl3TfRjIVmqKjXt/k+oUFqhIMq8E8aNkQOnjYvRN
3tsnjdak8jpjOy1r49G9DM1L/Zq4Hu8DIChghSYht5S/rPgglazKA/e9oNDU3hpgFpls1cL152Il
UcjmvuGsqkj19UtcQIf799rtfZ6DMNziBFLFV80g8TPoORZrmKKzy3FQatz0cWN2+6qno3EZmqEf
6v4LS+6DQ1i2uQQKNObyFQ6oJYqn8V25J8F0DwoqjaZioGYXxGwa6m6iVSoXEvKO0kAVez9nYBX0
ah32x0We0vm9jt9ktHbVDxWKLjZf7dTdWA+Tup5suMdDBgLvQv8w8UKN7WdXU7/6XDnImpMmJCHx
RYDtK9WbnbDN+lH/qZEePnySNR+lPr1GgcpQPMwWEVc2Dwehvvk7hfs8UTYq/HUU7tSRG5Tc+qEO
3Dzd1A4cDsTdcq7Q0kkIUITYw0MVsk9I32ZpV+V3Ep1ikGkpvQYRiWy2osm9melsNAxR82UpT0Y+
Ig4a0eRj92SFSIfiHeljEQXJUlBDgGvbnFK1vXbScT1b6HEyCfBgpOcuG1eV5hx7GH2CkRXP0K+9
vDFiEq5bugikVtTbg9PQ3qePUUUiwJBZDRooEBO92qY2w20EXXieBRG9IswziEn3KqpPoW14L2nG
gRSV8diUn5nLOxEDuFCdiqg8aUL3CnFVWv9+q4er2Z1zfqHMPvnfnAQZo7hm5k9YETP9mqjI8zUa
cP1JYX58ZAXT0hFzRLNLnRyiCmeryLfanw5o70YByEg9L8ghQ930C/tVYd66e6jYCpfP0v1qpbz/
yIH3P0EVY0vahKPpUHfHnm4+jlOE8it/58gWGnCiY68GJNq5k360NhBqNpFp8woOgk0HARnEwJva
PhTRXwsPP9PtDn+L2fr/EqqcF+vUQ61LerSaPVEV4q2kJIqbtyFL94ZAkxUle50PLoVzYCzmIZ+0
W08mwbgvzKcwvZhoGWX4orZj6y+udu67IVw3+r3aLN+jLNnkB2V6dzXwa4RuXs+l9C+x+6jrQzBl
+3aBpwqvhQRRMq6d3Jc6zOGjpmwtsV7c0LeH36ZcR7ArtrMzc49q1yp2sfIc6wOV9rddfplATHG3
s0zollXSMHGyAHlPiVLNH7uxOyW5/piR67FifFmU7y1iFPNvs0Eu0c0qrDPj7Ivlc2w5SCP3Rv4z
a25qvuwpflZcuPZqsYJCG+CfUD4aTbmre1Z411vsa85334GUcAJroyK2fSo+w2jeM6fvSfb7SX92
kBWXWAji+tVS5LUF1G5oMGJHGY4x7D5wmlC9IobYTSlaAstQo6DSrUfHlvHNMBEI1ZKavljKnenK
W+kw9cZEOFp+6zJd65axU2rUjPnyuqh3CIgtR6pMXddPWQSTixDKDO/KQPpG021ec5dReooY9uY4
4AUgV21lFvq2d6PQqxMn9Xq1HjZRZ37JxpEBTCiqhTk6ihABiWkMzA7VqO6Lc6gEXbY1NRd/m4/v
YDTGF4XzPbQu8/BE+9kkB1fgnahjv0CRVHxZtuk7TBBYVlZDO5WSQi9wwniN/IuVR4PpPjShWGVc
Y7wy2wgSTkPYkGp4zKbOYExgXT5mQjnUmjJ6QjHWFrkcOgvV9UV3663Y14rtbHxaAv5L32Qdb4P+
2Uy0+DlqiqqAK4GzFHeCjvje0vAcgoyWqj41UfVq29pNcm7KTl8jZjf3iWadB4I3gQlmqlgBhMVM
d8rgbWzDFRjvZkRGZRQNu6bNH4axN2G1QtguknkjsalrlYeJYc5zRB56odKaq6Y2tXUkud+OC03S
68nsQ/Ac26K55LrrCXYRZapORvvhJgw5J2ikHvqS0UeWP7noUC2j+rGUB6fMd7Hs8cb1Mfh+vlHD
szUECeNDXGxZBiOpZ+VsCJJgSQooTolB4exRRTralukNBqfFJI/4lGKqzjl/nu290gS6uy+tjZxu
gziY/V0ItWK1dVV35bWWQcekC+gscwGrTxTwSAMNmIY0S1snkwHurznPmOQ55gtCmuLlo52aPfgK
3WjZeXnzVDFuQtLdnKG3FedgRo+2tW6Jmmh9NwZnguiNOVl6Oots2dIBuBiksLQKse5xNBhr5A9B
ybCufnZ8Q3K51U7WYtfPUdCjQOh1Gsv6JRrXdd9v68zY1WZnwr1RMiVoDhE9s/++1I8lcGovvh32
bYrfbvjMOpfAGuO9an4AzsKmOHUyPmnlNtPHh8X9NQVgd06H0uj72WqD2eY+VMpORF+GybQTxcd+
RlrUPtPaynML9VN1N4x89JsK+YvbhJ9NUTN5JgkRkaDGmzTTV0r7M3a0hcqHwYBt/9pp6lZPotsc
pl5YC6bdmZ4VxighSgUd7tDOm7ZxiPucyt79GZpKXffqLHxFk/Fas8JfrUSPyqI2+paBklWHbDhR
GVSQW0bJP0AfRBUn+ZKrSDpbRmk50j0gwTZ8GEBWR9vnQZok2752D9E0weQxNQYV0wghX04SbKyy
Ji9qywCorSxNJGcD8I0YiuSQTDW4VHSpMbXVwCN9WhwVyDhj0LYLSsSpL99HzQ1ikZ6R557SOLmG
d4OiAe7UU94v+FZyVDe2batrtS/6wK7uCrHTZB1UMxGPC9LOcrTdoLiLdtG5e2NEvnwY7exhtYh8
6yL1tyioTLqTBG9SiUrBuHUs+Rp6KcwbSrZOXdvD57B8mPVWp+80kJM1KG0iyhM8eoov7cdWP02O
S61T+Uy2DnVrpXd8xL+2IvovtB9SFAgNhXLhUKXbn6lS08Eotj/lr0WVPmtits8zNDdYQkZrfldv
a6nhZ8PZqS529KI0oNR7tSjvC66IyZ3M7a/K5kUz3tC0BH2KHU1FQRwZ9V+FlD/1BvEWS7kxYsiK
GhQuVU3XmzuxY94OI4v+WjJh2okax70h4WiG81D8pOFXNAB3soTF/IvIYKTCzhP8+B0oxaxq68YO
lj5ocUeol8HcOOE11E5G2EWXFOemgQrxZk3LT1wN4z5pX0S26TL718pj5pMMGwu5GLP8ApTypXG2
RwL3hwxixe8qL+2eYlv3bPJhndHLUOOmRrft7so7gqLRhkwuml+xjrsMiOFS1sc5QvCEelXoOSx/
7ttRs7UjlNhr4u2cmREIvF2rkXCpe1FbwE+oMHvK1s0UzJNvHL7ITpBwNahAVLru6iMm2S/X2F7N
dVOMp2XcxeFBF+fWSjzJFpMOL0PzCOkEtTzmEKmBW4C8ITp1seV6imYFg8qxBkMTDenHoETnlGrc
bA6T8tGPbsCmfY3NOlDGZ9MwiV4d8SYYfpEq1tWi1ssz5AxDy06bXaUtrG3XLGSAUP6vy7CHN9Wu
/P+DHnmImCiQWbRl2j3EdGJ5vhylxlRCcAoDEKgbEmjV+Swy+65i0ja5us3Kz2Um8WMyvWbRPU17
78Jy704Z14ELNv10HLRT/GB7hwPhIbW/vEcAq7crB0y+w6tRGlnsA4Yvs43lFKQjW/Yu86v1xc+r
CIKEoYW5kCO6AtreRPnNhY2CFHUjQvs42UQyqMiHKQGw03g7VLOgv9vVYrhM6oy7ZWjjilBVCO0i
g7g2O9rPmkAUu53BHIxgGP6i2hGPKAPq1RAV/aWPQPTZ9id4LRlps6+q+DxcgKrkQe2T2hsq88VB
hoLBo7StS1UYmxify77BlYxxRSm2ImcOokLh3c+CBbsgopz0MPLviU5vVUXu77y8psugIN7Yap1a
cACCjjRxt9HlcWIEUuWYYlXryblQ1hkCkb4kYM4waBcdBWZBFbges2arDwqS1gkMkELs2ivyJofM
nydDPHTT/Dkp4IaGpTa+0FEPl477WGvMHHOnRxDXtHlt7p1yq8u/0iWePdYuBoWoWY2pV7rORW9h
lbOzHj6hUs/WafJRM6ljeu0bDs2qvoXiahBgjZ6wV4ngFy9T+h3SfDX1azS+a2xukXjq7NfJAtXV
nlVAw+SuCHpNTMhig9/j89qc3BHvQBjV9YMzQzKFVqZtnTjSP0PcqjnEqVzg5Mow9F2KK3UIjHtz
10Och0vtgqQ6u7FJzc9uqdejXmNoDp+meNgaoePn6aQ9qeIn7BWPY8Gq4/gFiRQDDWwEGY1ROSiC
R+WrUSUOlOSzbfNfuUSgZK/V0u7qJHxRgBfU/imegGQjG8FNa2XpNnImneWDqrdU/ZzXb8U+JCxH
wwggH0x7m6nfc8R0PmGgKza+81gcAS/6RajQydQm2HKQvrGPWyUbprMpij+jsCEYOyKJJq0/qFOk
ERb8XY6vdo9PCEwepynnXbpp53xrg+LJ/rMkJb2PnnBiIXdHhThwu9kexud+RBpqqgXdSuJbICr6
AjvkmPG2o4wGQQebGu9XkzRBUV+hZTM6eVe8t476KAv3I69yCmjwS3vOFbQF93AHRI+bPG9eOpvy
DsAtsYcjgcSJEqAbl920cTBEoWA2IUSE3zR0O01yl6kzW2IVKdAbENq5gerFspF/V4kVvgH8soHV
v7ZefQ08WXQcWoR0lLC99EKQMTCJ8qj0J8E8F6+lv/Dn+pVcR9QshvTyEZSTtOQeW5fWs0/SzOWl
dc35U0uXdTd0u15FBLKIA+NBV9iKJw1RSyO8rIs3cTgzxxh4RnmdJU+s1o6V8wAEeWwGgG9hXzRZ
bpFP53Js3ibmyBZ9iX8ItRoJz07H3wvYD5rledmQCLVrGxaWRbRh9TeGAHnl5L71aQP1HNF1Kzic
c9sElzGrAHPCRMbpCVl7vWszV2wXtwZ+jcyHIgHtoxZSfVm69dHoUZoJrUFsrO5DnWI4af0ksejq
JG9hqw7UpThRWgtteuTCFprh1R5tACTHOimOuDlp7WnhqZybB5uK3hBR0ArAYuGxjR1Sl3oFAky2
r3WKOGWctqVpnJmmB3X3DA8547HYjOOvXjuHPHHXpuAJw3/x+55Ad5t83Mqh3sV8LK1Fwz88l9oY
WMkHG/92LvND7DrbsN3QHEf90XoO0exUFbO9Ua20peaFYLuLM3jIsPdR+B427I68KIhronh5qKQV
dLDb5jQBxYrnioi4cmSci32xkXpjt4Z6Vr16+TVRanVhv6uLD5chRsQ/3CunEW1c8eP2r4p5650f
dGBR/ClViBR0bL0fK58jOd2m7XKpIBoNY3LT2R+rARNZgnoczg2IPzUvRvIejhfK07IDw6pYxYgu
FCdQO+Wml83WjYygIT7em+9cjDHJHV36xhAo4OdyOyivY51ubJJs3figTy8VZiR9YCCaqXoibu80
h61ljZcNCmDkfdGPbOwJgS39t2uN0dbUw11qOR8Rg2GHOttMjslYcQxvBcabHEGentqozBAm2Noh
pg4yMW+GrTy2w20c4001Y/2zq72BhQBT4JpAxbsPvje5U8oA2YnsyjFX9MgD9vkStIw2SVrTPkXt
YYHS5dGtsb+U+KbaPv4i5Gvvs/6lV98OvLxWk+rav5fFggc0Gb/nqcRbXxXvWplcqpgQ29boLtrk
PEeLSn5BvniVOx+U7FC5RMy1jIUTOw1ULKGrvN8HGfExHSyIDc8JQ4sqox9ESZzHB7Bj1ha7Z+mk
G1kiP0+hMo99dYnCG81MVEIKH3J5t00GdZ+sOyv5tgBOx9usPFPvx3V4GSyoq4kAAFWOiK3Djn4D
SJ7+f9+l6MCtcbyqSFIXlLbuPGw7mhMh4myli+Kk17O/WPl+jiz9kUFTaGKNDs9k3E1r0aPA1TTJ
3p1pm8qav3XhfBX6p5NdFtF7WaMgcNFbJFm5K0/Cmj5RsJepux5CROThpIIql/fqqAzzZ60BzacF
9mXS9bwXxZ0Jv6c7UNlM1UyvS+yGUUBlzfTElXS2qgi0humEMerS4sSgmaDTG89hNZONT3jhIc0h
lzsR7qfUuJlJFKSW4Ut3woixqZKNpqAsRdrem77ebIrkpIjwETNEF3+Po3OV85slf7D6QuXThdqW
4uvRo2ZdE8W4tODsjVOdlEn1bFMEpa3aj86UooSKHCOgiSPAKR8DrIgf8YjraiShLReJ+emEKWmz
Q80UzWz8f+W6kiEq1VLaE1ErEGc1VuC+5zlZU7BEaI4wTE7FqxCfKP8W47uCLDCQPAz+pFDDsKFU
L8JenuiZdjanTqHBjbhSPQ2YoJTua1rSk5Md5hqmQ5Z+XGRYKxxEQ/M2neZNJORJQWtQT8nRSqq9
Li08MpMV9JWu+/h/1plVgzqp+zoENYir6KVJ1TUxwdwCfCcxiuGyDbp8PMk29CT0SrnM6PKXxDeE
42fliIaurbXPanHtCGiFiFfltXUar3fZUbdMcAC43umI20amAdi41fxMAtKejfGdjbfXXsW8M0Me
mofNkmL/cYmIb0G1/kiBXckb74fpXtFzi3bn0jKH4qkqbNiY22IHU/nQUUloNaCB2W1GEd5YX4VK
nJ7yWyKSN6bUa8yeVZJVCBPdCqlUUim+ZojOi2XLDdaKfJ+1I1l0gLxJ4jd07jL2a/iaehz3TmU/
MrWq8lurvLbtbY42huGbsXGoQIg147mrS0poSSOwLrPQWNU1lrQyUGFdDTF52T19iW7FKM7J1GMc
f8XStnPVYiO1VN8s2vI92Y8jtVm1XFzlJ59eocNp0e+OUIbiEMxricULyySArs1mC92m2NcoH0S7
VSPta2grRMb5fgKI0Yu9GH6ksSA/j78dPQMLVzj7XHLBXroyPk6EgDPJTXxFC81aaCwHEwZ/oZbo
pzN+F1CUeT1zkM9nhYU9qBZWBG0V99MblqHO/YmNP83eLm17ya0zTCY08YzfWKlPUVP4Bo78xGqO
2XJpzGzDsNR1A3dk5NemeHeSl7nhHMRrLg7ZiJa9QS5unBqyqdJGAFLe+YqgdLBOxX52VyHCz1oU
rajQ2sU5NsqfQWRuhm/YbrDB3EVKfVzhzRdrHEQRuXRtt2XOkJfH0RqKd2bUoI7jNkD8rNvCk8Pg
l8vJtAu+GUYuhBCJOVuVGmgRISqWxCLbztVDrj/o1Dfqplv2ZMYC7K8WcpCcCUPr8nInvuS6rHY4
dGNQSWsHYGSam244172XA3PJmynXdUGRjTrb/K3vQ6UARkT6rKDuQCeBUil6QEy+So0vQf8Mm4C+
ShkgXhscusqpj5CiMDc2RYzn0pTrBs8IdiA+w2gqFscryoo6zL24LYJxHh+qFnLjGPeHdn6fTT+x
LU9PD11ybaejjWBUj8+VqvBqRul7lZs7Rwju3rdbXRql2NsOLG/josrEGql8UXbsaMuB+zBqgyOt
2yzyl07sS9dlnh7GLVrcsoPXnqwX1fyz8gJdl72P5fKc1J+u1uf4VrA61KPm4071Z71D/pBulASB
rDjI+xX1X7TpPHn0UqDTWP96M1wXXfWsDv1DDB3TOwRHNwdlkNjElHXUyCeZ3N+K+Gq58b7mTuuh
FsC6eEbT7zrjKNTZIhGVEjaRLWPy0q3atSfMxhR3T0KWbxg1EABACATML1sn+i5MCUoeLEQl81L4
8/BlWQZwUQ88IKsNuVjgqQ2d/9iTVO54ujvvNHWe/Xo0ieQsHsokI5klogorhg50xR7kFISiY0hZ
TdtbT/1mKQEg0gZ3J8hTP7XPcVOy2lupMhrOImPF7HT9IhXNfr7n9qm+TX/vy8Hqd64GcCBdsATT
RbcpJmSiWKCwpCjza72ckXam2lvalN7SklSAHr6Ge353ONoneashgSyME24ThEnzaXaXxsYsMeMH
G6f8t2gxO89tSI3ao+zX6heHWb1N3lN+jd13ZOgPTa3txT0LosovFdlFdinibTlcG4BjOLVFS1cS
EExAHDsaxyKWmcmygtr+YbgROUfJtAvHX4lF2Y1o4KLw6g6USYWYq3PRIFLDXz/QeTK41cLbN2rn
8N49VlAhhvqeadYb0UdK2e/yLHk3JH7cIp8fHWYJ3EBNt5SenQnmNVzGDOGThqth3bLWmv5RENeD
bD+Ovudup8fKWtXXwul3sCubiqCnKstvEXlZ1E0LUjWyBSnRmcyAum82P2R6znNfIs9GFRrPqBvm
S0yq+Yo6m/wApL+R4lzyZfGMMfSSdh217bfeVRvWkj+00aGnczJSxbNgH50M6roONzrIUDTdzJnC
zL4JUFe/DefFc/KMEpt0LCUf/vL7CxcHjC3bGPYDgp06vI0m0wxFvanu5QWoW119YPntx0DEuNmY
T2WDkXOtWA9qPUBEJEpYavKMSuesouFL6C+0lDBnG/9x2EwTpQSWN/yLUZz5S1Fwji/tyRmVuyfy
CrpTJk91HWC8xYt/iSFDZ7q3Z/Si5AeoXPUkdXxjgAyBzJ9Evw7nR41MFmXHssTSWrlBo3yMHcKa
JOgtb2o+0H1LBuOqj224j8anWdsN4TaVij/FlzB5yNCeuv6k37I6mMefIl+7xWcMK29/xBbk1EsH
ixq/R+wV44uarR2GUI1HHYBTKYinKehnl5b+Pr9MOYi50O4iz/hBOhQ255RNwx2utuUX00kfXgrz
Jgb7rEjro+LszMSJGthXhxPUZKv2z3W0791Xg2K5AgfPhrBct64dnkU/enrLQ4vxePQ6JjCalZrR
JGPvnN2asMMWlX2ZOebBuJtq61oQ+Qkt7jVknOdaSyXanlwLac+SsEUtORhjbpy7BjWWUc7bXhEw
UWW7D52SbaGf9c2AAMursV1p+WutfmfJvKnxkswV422bZSEAZ4j5JuswG+FOS5pdU9XbTMEtlSkb
DROAIBEmf4ju82CmdbT8RMITYXJWy84FYrb3labSeWiop0E1dy6kfwusV43vUcoE+EKngLHhNrSN
4Tq3oaSKRw58aCwKohk7Xp1/kDv3EKk00SWe4CS6Dk7B9jtvBBk5U77p7LOhn3VjJ4CEYCBV5yGj
VW/no7C0lVXXzd50otBPIusNboLAEWjuJiJCCmIx4okPmvktdbFN8HilC4x2igIfliMaDJa4sbJ1
PFkEZKnJVy5QvUZQM7NuboBvK5OiViz7xkiPudHeYhPJr5I9KzI+hGgzLEWerDY2VqLChNYlW1dE
W33BEEHC2lTOPlEbAwRgcSX7Z2U0L1WCn2Fcl8pD2BMZPeeWV93tRyks8bXnVR3YXI27U9lO2ejq
2kbdbRsG19k9gm5DzZerkG4x0ifMAnGbr/pafVPq8F1JoIVhpmybtIPI+rE5rJtsrSHMd9vdFAd2
TLkSzX8ySQ6Fi4IdowIVlFUC0s13ZWex6d1+7SBji7RiHdrXSMbHDm2OpYJS3OvzDAduYbt7rSHU
6Ul3iJFz0AKlALswa13tJ3jiGf5t4S5slRepN74LM9BlEYKNq+QTIetOrNpfFrjdYv6pXWQgCpQM
oS/DjCFK5A8OqGGDwLSPkRShClwZ8IF5Vqxbs34My+JsZ9GFucm7KReXqj8mI6FKff+LkCZRtkI5
y9Tyidx408LoEOa26qUR5gSqfGhIdwWGdUxDNE7JhKD4/46j0u55Xv8hjOrfh+ymslhyxx2x26xU
72t5xfC8ukcmXscVnsF/iEz8L3HU/z5ct0qTwVJ1CwWfGUTKU9U9duHLP1zAPUD2P13Av2Xc1Wak
zpmhawdVHau7QFRvjrMeJUgRLdghba7q9z4dscZajUVFH8G5/vZSQCuZS4T64B8+x3/JUDXuX/9f
c3nSTi+awUWds0yne3xuhp8dCjBYfPRd+JT0dZ15DBqH8wyVYwLeoP7Dr3b+2y34twjkpjPsxXY4
GSaTYF2yu2wZqhjypjVYHmrpW8p4Trgb7LV5nx0GYzdqO7v/nDqCDlpeMKXedC5eRdwgcfdWZ/o6
UdwfTrE22rJ+AeYK7qa9qsEezPaqW7Onz1RqLhdVP0bza8E23H4atbaN0X+oLibzRNqf0fjMGYr5
CUumJ3CYhdXE6Il+m1jKPjNb5PUkvy89FS3GeV5sAy9+vrLlExNJnIaEs5qV/akO2CqLbd03Wy3t
9kWkoEUyGdJKVfiT0R/o9V7na1OG886Axf2/H+l/mZZp/uvr/+uRjlHeDjKqjUM0tgpK8KwLDRIt
C+U9LlUc5THIw8+ooxYxB4c209ZVsFaLGB6zyzAYOub03aTZHbzPqp1N6iMZPUVbHLoRWW6d6s11
cqhY9DJsn0bXTmDgRw0Mz0WYhRUphhDMFvylvWjDf1jwxn1d/Kf1Yv7/7+lQpVmZF+rCdMno4ezn
+/BSbuLVl//SbtNupW7Qy6irV8XDL4gAeLUfV7feFysQd09u/qT3jbHqqCLwXv/Tbf5vS+ffsgYj
oeit4kjjQerDluAtFeGKUr+Rm//WOPqqcg0wV7kGj7wze0h1kcLGyYjtyqDZIJMSSibrKDn3PRzc
QD29rUnx/0ra15iGIyem1brU0cXVsq2DfL2XRMnPUGcjqayqpZ/Q7l7Gb7V6zqzD9GfN91/gkEK2
bPPiMTFeFKIfqzUSHXlWI6K47pqHkz4KXFuvA6LDwt5j4jX7NRrOK/On184NqH2JnmcrUMn8SMlA
PSpUab3vUNdCq7NO9vK905C5o3HCcbleTIzkQTGC429IXXy8e0QBn/9GBwEPfkqPcTXq0fgmV6+6
jP2nwWHDgcwbn6eHDBZrqc4QyVNFeIGyR2XaiGk1ksw2rEICrgpAHaCy8cV5hZO2jAeDs5kiuB+2
8DG4+NpxZxOG1Kene/RYbjxNJASjjdN/2oqVTWMfopFgmNqCCGT8skxE1lEfxPlywnfJsRlF+kpV
bVavvGSN/B/qzmw5biTN0q/SlvfIBtwBB9DWVRexMLgFF5HUdgOjmBQ2x77j6eeDMmuailQwputu
zNLSTJQYCAC+/n7OdzA62R+1sO/iZB8WCH382wxNJZSFhLpXs22ni0bYiFMfPHHTBa8k9LTjrRyr
rVN9m/MrfFIcv3+sMZYp0kpKRh3oUFh9LMpz4iFlnLCqh9qOO3Di3oMo+7u6y7+J1N34bOQs1jFZ
zsYV+B7Ai+kqdfw126O43o7gD9hBsyxdeck3EZCPPpZnEQfHJF+X4XkWPDfmTc7ugFpEaXsAeeF5
CRAtaLXOU81QKm+YmGeOHCR64pxvlQ47JLNoDecEOEvJyleS/CY/TTgcsKElzVM9XXb5lUA2USPg
RhhYJXjZ44RJwem+e5DoAhMPpz2sHfFdzZQ4SP/DmOGOd529z7J70DZWeOEruD/xlvXvQL57g7ku
xe4XfmlE/NmLoo9pfp6ba798Stv7Mhcbqw8/GCxms77Hx02+We6tow67TCOj3VikKxTdJbrOLise
3u/P8gj0/0eo3Jths7NEkpjw1faqUzCHXNaVxVkBOgox+JqIY4qMlKLM8quBgsfxiv0UQyqYbkMZ
LzUnzqaa+DXvsodSTzsb2VXGAX9EopZHLlKIdqauu/OhpiSF22aoSwoQAKrcmKxndSKC99dUaeks
P39zC61R56Ebx4xz3+2tcaMwaZR7BOEnUgWWsfbvY7D8G9Qd5VtoUbLmzgWKjG+6ObUa+vVyTjoH
q6HAbwqlm0LvHbEqbth0sPeDQtCxlP8+PdpsNpxN8Ck8kfx07DEdrHmMArJgPHEfKduaj/Wj8YHT
oYWZWvybFzhY2YxePeQ2zI096qMZrd6N+iIe0cTPz84JRvKRBbB0DubDtDIsTyZcInweX/KX9Lv9
vbk3PrCjaa2d99LurVNXEkfe+sE0l1mJKyRK8/3wnXQ25jmOEtEvfxA2aPB1fRm9dieAwcfW28s3
eNN8O6iumkQocR2kFLljg0mUcRtlUAEs8P1e7v26DeNE+/kaubksUrQxXnNMhFsJEGANIA5pLLha
J0xWHorVLNRnqF32ORqOMr024pcAOroRzMjJxk3W38wolY3XtKIOHqcXYcPhU22ceflllDLKWlSn
SzTwDVXHrN84mb+RiHfjxW1Q5buAI0j2gXD+0sb7EOkXy3qIkn5D3W7NnFpb+wZcmWwo1qbxly6/
KZCQw/PwNVOG9bUmp7Mbz3zjYxm9WKl5X88cPSbZpo/QCFrQoP2EIwOjI0vvY2Xf9yR+t9kNgo+x
JIhh/FrGoNPJZOg4vpn8S8NHa8SK+3rIX8b5SdQcG0XZTT1iomEnykltwqFZrEt3/f4r+BGZ9Pdh
xP4xAL95zczFvedPJYYAWF6YHOH+Gv1z3FAlQeveY4NQ6EUitvuztu4N+5YmuKvgDqOiGqJ6hURy
lPjWUyrmOtgPlfvdsHHHZO1i5XsuaTsmRUmqQD1hHdE9thXwOlcRdhiceWmH/F3Va1wAlctemHVI
emE1DYf9+8G4bPXe8C777NJXFuK8R41eQyOt1M19OZ1PSXPXc5ygfQ56y67daY79Vk4U3Tux/1IE
zrrw/miCqwCxqIk5LGsfOFHclu14n47DNxn05/Y4rSX0lVEDmxfhjT1/HfML2e7deT6xWLaO7KzE
wTxgtpRcHNVwiNTuIgOEIa7rz4YdPtkhVqXLIIMoDO6gP7Hj+PV4aosFxv3mhbLkGCbEM+ZVG5bq
wa3T5paTSAwjWVH4cPbzHEiMdjfI61IAeZ7r3L3flI4h2MXBvGEas8nQNMkro6k5xZ2D/Cyd1IPR
sTDMUQXm7hhilbx1zJYa6GtWmdveaNDzDpRNOqrcBcVT34y9U8PLsUXEwbA82n5gitQvIEwNnIUh
3Fmbz8EzWOuEswZYK57EYuidO5Lq1AbtZYkg/NV5KO/j/nl4MtgLcGj4bbjh7UEF2s1XBpooejwC
dlYUZJtA4/mmatge527yTFEUiq1Y+Z/a76m+RsXO7b5qEuCp3jCjfarJCmEp8MLa0UDWMa3UK7ol
o9mmlw2kAizUhN7tkKq3OSS2VfUV53RtrrI7YJievU2be2gocxQiRLyiZp+fCCz4kUr1izFAHEwq
YrKqYoYedQ0V/kyep5ecg1wj3VxFxFUbq0ePrDF7rS4JbV1HZz6qy5VB2Fl5psh9Uuzr0k2wYmV5
TiFv+a1NtsZluYHHsrYpBT3LLS66nV5jZ7zFN3Gjdyx2r8Ero8bdcfp4oXfdeXcVbb0zvFsn+t3R
JeTBBKa8MKhVwV0R27zG478TO/Me7yuAaeLFhw2cpq264DGvxpW9AY66fv3yFG7SM9YhV9jKqxMT
qXVktywOZrl47tKR4VuQEMcx5wa7ynp5RGqFPHcNSWAVn0VPJ/rgcnO/epUHuRw1FYA0Xa4V7I2H
/IIchLvpBaL3Ot/+m4W4HyT8NwOM36I8qcXkXgc+qvQqvfEE8r98TMWJN3dkK/8jdufNBVqzr7wx
Hdxry1i8lh3ROlVSAGQ3znxdncyYOTI6/Hhdby6TS7+G7z5TxOB4tRy6jT09Mf2gc3DPBkVMQnPl
saz2T612jgzMP4bNN9friqGvAo3Kvu9g1oPCNKrLjEovFDtoLcOmFESc5CcawpHVm7X8/M3FJEe5
ttYc0VEb2s3ms8RYrk49uiPLNutgXA1tVU6pLUnnCd37vsIDCI3x/QZ8rLT0Y4n95ou7buYVKuoo
gdYFiKS05gg/jXzVrjFswNUe1exsTRd/bomc59YaOVqOHahWpAVE28yJWDwSIAtVWwIp6KqWykXh
h6txNjsEyQIKyYT6knAcWOymEV+pRpgX2ovMqw5ExWZs8cv0WMehW+XeF1sAhSTaN0DVFs++e+1l
FkDRIIC5pU3/jw6q7VqXI14BbReAEmDfvf8kjqwbSPP5+RXmagiczray/XSfoIYkCOA1K88EpwiL
rH+N9IqT6/ev9evWIr2DUcMNorLLDS5VJJF14eX1GdpduRkXKev7VzjWpw8GYw6P6xl5JjEZDQQh
0OSMiGsgDCvhnJjFjmzC7B/P8U3LiWtH4UviEpFM412NwBCYeeRsexe9nmO55nYY3WYv+jK4jaO6
u9QZxjy4tAmOsHLeJAzTJ7b+v36e9o/MtzdfJZoyTutdNdIKK5ap8aWHDmyKqxOv68jDNA9WlIaS
KjHHcLo2qj0hEGI883yAN6fSRX49hZgHC8imD+xilOQZxLqm0A7Cttn3wtz+Ww3BPFwktnGmK6S8
18oDfGOb/tcGqqtohm+6T051nSNDu7k8uDfPH4dsNIvZ5CIT6/4uQeieFf1lktkUiKIrz59vZzm5
K0DtG2GjoXn/3o6Mi+bBoFsBxKmqQIwY9p667EuRnKhgLE/+F5O6eTDeei4HxnXF54bWZZov5D+E
5BbG0Gir5s2/993lz49MxW1X5cXy3Q2O072zOM1PdP1jT+Wg69fgM9w645MXtFubPgzmiQCsY93g
YIDsiDzNAsPig/UGKvJkbRBDA/p7/4Ec6cPmwZhYN0MYGoJPd9xoRUJHIGDZ797/7F+/UOkfdGB0
RGOYLN/cx5ZqYm5ajPT5B89eo/N8/xK/fjjSP+jFURaEc69R39gCb7rkpFtBh3hho/3+5/96NYN8
4ef2EufDHELpLfYKNXtozsHKcl1xYfcQAInv82iojL2+RgBQCFCl71/110tp6R907EijDZvtvNh3
cfetSKVDnV5mu1RDgCjSDlsG2N/3L3UkoFP6B71ZdV2BOWhO9liF0hvzac5wT6+N+/FJrk4VcY+9
paXPvBmoyjj2SoJSk30rC7YceRWDua28b4mLXLXE4H8qJPhYizvo3nqMfUsGDaRYdPdYgXT80R2v
jAnfXPO5j8oTxYdf93XpH/T1KjO0bSNJ3femFz9VvPirwC+C8/dfya+7pPQPOnwUJqEflnWyt8Oz
Pn5M+luzPNEjj330QW/nsLs1AlsnewOMaOaOIH23VX1iRj3SV7yD7j64rE+tnqeSfQTknmP6AsZm
QT1cz7BkT42zx65y0OMdmfQoSJdnz6Fbv6v/4EQmIVAiWI1wQF7ffwXHeoV30O8nz2r7SXOVBAxX
vUl6UhsAPKww63XGZYC7oToxgh27n4O+nsZtSnIyV0J7jHifOioGX6/ZgqWvSZE4cUNHXry3/PxN
D/QJxg3SAvTk5H/q9RetGwgdL+8/rGOffdC728zxgzHOMugKdz2GXNDdURufeDxHerR30KPxiDVS
oHzf23s48h0eOArgd2a1tYsTI+CRzuwddGa77fq+z7lC134ElYaF8MRXP/Jc3IP+MOWlV0aDgati
HoH/vjSYStsTI9CRVuMe9ILcqIcESU66T8QGSIYJtgLe3OJl2FRA+E5lAB95Nu5BN7B1OeWeO6f7
AqibIW6lvni/zRyZEdyDVo/2zK5V3KUYETOaC4VH1+ZQAIWpk4uP71/jyFZJ/jgMeNPopUUFx0vi
dD+ECaxxlffTrWXkHeJghiMrojo5hwvn2S+SLVK9YevPuTxnxfItbT3j3Ar74cTYeOxBLj9/81V8
J4i6XJV634y3hn1NCNKJRnZs/+wedJAmmrRX6UzvSzgTPucGWAdw16+6l+Bzg8mW5LJT8pNjN3HQ
U8rZ6iIvq/Q+QZVeuR/b5sQIcqw1HMx4nZXPc6T8dO/Nxs6GIVNTK49JAXBPzalHVlTuwcTXabs2
ypwrdAaRAi1wlrvA+N7W4Fhlsnm/vR25ix915zfveApjJEkOJ+EJ/uzOfkgDBAxoL4r5VG77kReg
Dnp9qopJWWPEcZHIPuqmRWJsfHn/yx95QOqgp0eJNPx6TvV+fukfrW/l9+Azftn3P/vY1z7o7K1s
e40JXO/bSTlA4sSn2jZO1CCOfe+Dia2FIfOn/KBDfkBm5Ed1Ft2//7WPffRyO2/e52iiU6ySkJ5F
5gXHligihQ3KZk4UmXDgkQPt/5tP6KATu2WmurDlCWHPIdGrgyjx/j0cmT7VQZfNK8LawOTRYlrk
PVf5mXnn51fl86l56NjnH/Rcv2uc3Atp84R+Wo+c0S8p3DWW5BXHne/fwo9669/rAlId9N2+LOLI
XBQmnbPKbprn8s74wIQhv8p1+MU7XwdbNMTvX+tIS3UOHldimMr0AjPdGzkiNXfrS+PEJx+7C+fg
SUVDICa9TKWRAQGnCElqaxx2dZDlUEE2Jt7tmGyKPKPwO+Cd2xitW2491XQ3bVPYu0K3xSUDZbB9
/1aPvDnn4KnaqilaWVrpviJHFn3a5/DJWcRjK3wG71/h2CL6MCG8MQec64QZ7vMXvN6oDbW30p/E
i3sffGZL8P5Vjryyw3xwvypck0gFvXcjyqxUsYu6PnEDxz76cEwszQHNO9/fpMieuUSaJsGJb31k
bWgfDIlmJqca/w/9ZqaZ5QbOftmXI6TIodq8/2COXeJgZCxMFzzE3Kf7HpoXPnmQHoqK/ql92LGP
Xx7am9Ex6/KJPF3WHVnG8djVFO+G6ETR5cjAax+MhpkpWyIl+ejhHmQ3gTr1ZnzOHt5/LMcWTPZB
Hx+r2DG8AakNmY3jY3+H5mVJg75tvza3/dfm24nLLP3oF6OWfdDfdRWDv0i5CfLdyI6ZluyIFRgz
axdzGEZoszzRSo90ZPugI49x4AcxutU92gMYXE4LbHA3BKv4pTw1gR/ryYfWhyW82oZ2x+ogIt6W
wBUcPwz1W7c+Q24N4987dXx4pM8d+h+qLmuIXeaxVYQRBsZ5x6D//hs50mB/HMW9abCJaY1zUFHw
7w1QbsQqG18KQFnvf/ixr33Qn+VgdLOPA/q6LQmWYAYMrA8/Pvk/X8b/Cl+Luz+bTPPP/+bPLwVY
tTiM2oM//vOxyPjvv5ff+b//5uff+Oc+fqmLpvjeHv6rn36JD/7rwpvn9vmnP+Cejdvpvnutpw+v
TafbHxfgKy7/8v/1L//j9cenPE7l6z9+eym6HHvah9cwLvLf/vqriz/+8Rt+5DdPd/n8v/7y5jnj
9x4JOMNhGjft899/7fW5af/xm1K/K89XwlOmZbq2WE7ph9flbxzxu+2YruX6QuGX+VFFy4u6jf7x
my1+d31fKRc1KRVje/kWTdEtfyWd3y3hm54vHcdWiIJ++9fd//SC/ueF/Qfi2rsiztuGL/NTz+fT
petJ25eWDZaMuuPSYd80uD4IZa4deBeirJuzwYZQGVm+taDnnd1QRd2JA4Kf296f1/MckztTFnyL
w92BUI2f+1BOt1laUUMiYGzeeEYYnBIsHIwCf13IszzflMAn3cMDIJFUXmF4wuNoeATSlFRdo3eV
HRNoF0JapGZmoOpWUA8L8EQqsC516ssS8wFnbic63M+9me9iW4rjbB6v7Tk86qVA8uYh23bsCdsh
apP44vTcq6zwUSUeOZPTzMD+pvn99YLfvtCfR9gf1/J4kS7GWhdz1GHRZQR3UQE787fdOBoM55V5
1zoAcdvezz5ZbR1d5dEc3xmiP7UxPihh/HlpWqzJHUqoXfbBZJ6YUepYqvdhplnDNe7R6J45st6r
oWAugZnLgZBnKXDvQd/cRjznncbC+diMDjJNs1QBnPgie3r/gVjisInblkd+L4YpKS1THEokrDJP
esN2/K1TVOWZl0bueS4n3KOTAEEC4gXfEaFGsgaWYUD3hpVg5FeEZanNZAdkKb3/ff7W4/g6kBBs
npPn0xYOFg45WbCD0y7+/XliGZuklUIDm9ToeYdsGC6KMJz1iWv+rdct16SvE7xFhzcPK6ttlk1K
zCRUFSNBw1ojKFA5JKv37+xvTU950nSXoc50hUsb/LmZAxNuPCMmiduNylredFbfRuDM0i7HBmtk
L6ORpf5FL3K3PC/SjCDN96/PmvngVTOo+BAbaH6+LV15KLVJDHzjNTGiZ+VoKkm+Xgq7eyVdYQry
GpruuRee+XWcUTpUpHk82alp1df+5FcESDRl8YxkUr/qcHHY6ChzCDcy424+I5HLgt8UNyCHAiVZ
ZWexEYnbXCh9OyQwMCB72tOjDjOzepq8Vt0LsPekeNqh+G7n/tjeGk3WmZhikXM8JXjXS4L0xooi
sZd3kwMrYqrZ4ritxqZkRGlTA+MQHpbmqqdEZteWKNfguP3rmHJkuzW6FA6dcmaAXaIlPCJJ45hH
PEHlr5RDXFIuTDnsCtFE0NaMooI63lSOUrcVJdOPsnBjMH/j4tQdm6zyv2UwFGHhknFDeOe6Lg0X
eWqUE4hXmCkGl6YBkLgpLQFHEv+eZX9nE2pPD30NduJ8Nhvd3EWVNX/PplIUsD2y6KUyw9E4k5Fj
m2SEaY5WvSFGX02SXWut6JUc8QxTK74OtsvqMw+i+Wss2sbAmdSRx8VAgrq8Hsr2S2r7fsuokbGF
Gkcz+TLMxmhvCttcaL7ClUi3rMWwLCA/eoSesV1dDWUVtkR6MRiuskrG/pUZy7olHsVPEP0ZPiCX
ZBZgfmbDbOxNA2Y126mgt43z0hEG1HDRTfvWHWzS/xqi3cuoxM+G7cXBKB6U+ly7UrEKhECFArtp
IbxLWREcSRAAKP2paCgTBoXqv9eFH4ENYFhUl2bmFKOLMkYDKnLTWn4Rkngj7loN0V3kmAWhpLrO
yCmyggSNWtRH5rfZr302qUNd5A9TGQfWleM2lr8vXOHH7o7XMyYgALHHfup4euMudFqNf9McGg9e
asHYQI58XFFdmQfSByxQbwxCnONI2ym3FOt6m1Eya4d1NQa0utZu2RB4iYvTqHAGzpO61A4IUzTi
9DLVI5Qc2JkLc4DZniwMw8ePMjY9Ig/XEyU3Pk8+0EMfC9G2aMo22s2OJsSybjSJp80oifoFrQ0j
pbaT+NFyF2/UNBXDpvNtJ91UjgxBj8a+Ap/rqWQXVCNJNOC3W6x+WBVqkobGVG+sVlc3gLo4yIvz
qLtgKDW4F9uvgKFU2m7BPM36OZaNmnakStfJ2TyCWcNWECE/E1ZCpLSCCblSZju9JvzvOQ0kfluW
CJb4THNV7fUU5bl11RJ+WKCX9wmtmAd31qSa6qb/Gstc0MB7dwi/jXlIorqTjAEJ2haosF1PbPwX
37VSvWUVNBo7f5yjhLJQqchUtMsGf3ZYkPIwy8EckR5DG1nGMZIe8FsHRIZJOW/MbODQbXTDUZzj
RQXc52hCIlM3J9Y46dpSQb9f8NJ55RJS1GCgQPDb4ZTe6oAnu85TYE2QOgCeq94j5aDSA9FY4DWI
ytKx6X2ewzi+0aLDXVGWMcE4Gm5RvwE/G2AYAMz4hw5scTHEnO0wfdnWdTFH9dcoSaXc6dkj9MWR
rfHdKPoQ8289kc9ShYnfrhqjDgFwhRY+yiGR/bVOWR9gL3Er83yuCJXdxFnoqIRj8dDB4j3F8MjW
vDRolMKp0odchcZzkynvFtArYSjGbIE1TotCgBaP/aTd1IUdf/SsmcDwQHjLQBakZfGgwUMhJo6C
AMjY7LXQCS0rmcju0C2eBqjWjzOBEc61mOUSKdEafbCB44KTp4xLPIIyKEt91qBdHHde3vvddW87
3rgzSPbtVn4KK2Hb5Fp/ynstpk021T07j3Bwd3qSxivDsg8mPQgNBI+RkH/4KcvjNUtlCh9W3JJU
GpqyJ7LUrwDE5bbMtwzDVnsV51A6z+txhoiP3qKRF7ObRcUlpoHa4bxLMNys3Dmy091gOLWLNzUn
KkV0whCkO5X5TMBHIaNrWZLFDeUmLz/MEsvywktw72vlY3/JwWx116qp1L70Bg+Ggh0gLa/53wNI
iY48IND0LYTOPPluOCX2XGiGRKO4peNdsbuvvb0Z2+5swKeqagtoQq/b8mok6ZqouHjsoc2UkPyy
tkTI2PQTIFZzRsPf6Q4qVszoh+xbB5AyEw+qZD+UsSQjBh/kKlE5t5gGiX+RzyaUlBZ11HXBegOI
QlPEJsm4UTPdum5ZmldTUDnxp9bQdXFd2aggboo5jWATat+oNwMymBl2AAH1ubjF7zQsseiMk5hf
YitLyYaXg0+SV90mPTEqMoIv12Z2DWIiGDGH8zTDxPXwsrad9ZmZou1JQvBddUVNr0SYok3djpf1
EEfdZ+kIB4t92suWisoovF2aWtkF4NGacJahaqeXyW3c/NZSIR6EtjRwOdhuVQy4IrvcBIZmlXF3
WybaDDYDzfZTXTLvratB5lD/3ViTmTMmw0Ndz+H01EZOPu77tAqMu1zEzZ0LxQl3amXhxSwyw9kb
daAJDKZSTVpylMXhg28YITDoOauu60KR0C3GGsPQ3Jc6ucQUFDYvgRgq8pX1GDWf6xIDCaxGOx/u
VGU3d4FL3P2XzoqDT7Ft6ORcQ4ptNgFnmA6+LYVxVkZ0+U8FOAxANakZxmceuDiWhrH60Fojz3ns
ACCfmakVQgkj++92qn1SV5q5DBm+Sj/kbKNqoTBb9aQ/R2VAdoxjNYwpQRBAX3SIxQAFzpoI07Ly
ApKjZxN9btH7kMwmt/Rf7Djpn8a0z9W2MXzvjp4vvsFaiQgwMpqIRGY1/YHteL73y4SoKiOQ9UNS
Reg25niubpJAueVVOCajfrX7IvzQ+moOSf7Q2M+HbglPMHsmJM7mI+MbyArWfF3qalYh3Ln1Zchb
hfA7ztr6oXEic58oD8tTa9iceVi1qFsAXS2kvEhoEka1TAMWFGaU3cdmv8AUHJe9eRS6n0x48AZo
Ro8EO1emDlHjtu9gj/HMurpwJub2bT+5UCuSzAdgWceMBUjcawTZyCDI/nBDkyRd8mkMb9Mz1A3E
mjLMkDROcDBZN0Gsz9MEZvEmpBJB1p1AP8FYL6OPOs15u4iYhkejk8Sl4VNLv1teaBFkNGUAFHpv
/px0Chqxw5QHdqCNEJ3xhvhCoZmYTyp26+eimCQsgFZYn8E9ExHsRnP0ja1a2e7DmdVZT4rT4Nb3
vlPAo+rzICXgrRpV+4n20Hh/pDZSzC+mWYnugrUjqI5tHfQhC9UEqlOyyRo7cS7UGPgDQQKu70zn
sXai4pmlUXGTJxz2YVmUsCszW0v/AZ6ciq4k6RYW7IHJNzFbZ3kQ7GYPGS4DmhZOjbaddbbPHJmH
5qsjSk9DjnIDHnWrISo7HJ5cR10/fDXmNMZOP3TdkxFXQ3bjs1wF2CpqKPmZJG4vmkawwrUxpU9k
pY4STIQkA0VOtvbWDuvXYqsoYURb19IKy9zUEpdiWvC1VAC8/cyBK1zxz7MS/6Rhj3Cdyzp4NR2O
AwnZbPzriQfow/wbzW5VOy6IITMPsvPJSZN0B9QGrl2XZZJ4n9hxN3Nty69h3RhfmGzsFrxmoOFE
RWxD1mkZ919dO+mxbTkLQtprYn9aXPmQuLJwZDaRdh4BDtBu3Z65amqiTV4kIBArjyy3sDIQV4bF
gkr24UPc5y0Kr92kk8aGHjv1JP4Emlk5JYrTAgjgt+GmNCv3xaSdQBYu6eWgYlvO1ISvRyaocHbV
SjCb/eHEhX9tB64frPPakYSKFXPHurKMBXCnsnHvYdyn5fnktx7EONdqP8kpdN2zYliQwk4au2ot
M1pTMcT9vA27wnpti5yz/SI3SVwpSDFPzgXI/gntZjubl61h2F+o9kn7PKAf30Rt5H53RMIdAN+d
YAMmvnXXOeVCa0tj2sdsl+q688p04aWGSXQxofT4bjVLKl5D4C+XDSs/3kl7FJ9a3x0HcmyMjrCS
aQkBmLPYvZ4Li4RMcnkysOm+7NjFD9ag9nEbgV7PWm/kBaR2IyDFmA1WUI/hod/2dlWyZ2rnngiV
IVoS20zMGKMvYFLOKERt8K2uQS4HF99ZrmXEZwJkqLGN2Ribq5CM5E+UQiJva4wOm1hdhLSoqo57
exNQn36WibUQvWdoDbs27/ovfZKS85sP/fwtH5Pe39BUYa5OUwJmomrE7C34tUjuptakAijrvGvO
RS4q/UfmqDB/MbU36gvl1KZzHgEFMs6jRAmCiUNW12e5A5v7lvFJ9WuHH4BRbdP+LwvG/6qafbRU
/VN5+7Z8zR/a+vW13T+X/z8UtW1qM//5r7Lx34raT/O31/TvJe3ll/4sabvyd+pornKpWppLEZpS
0F8lbed3nyAnx6TSZErfXA7z/1XSdn53+AGFIYrWpmW5/NW/Stru75ZnOb6nQIhJkyLS/6am/fOR
nPI9lwWXyaWW6jaFvYMKW9tEyoskgVdZELNDMdpqNxrVsAvdKd3mjRCPbH67uzdP6Bd116WG+z9H
aMtFFTdNLZ9Vv2WDS/+5+IV8xHcT24VN02U4ASrYUdDFWsWQUVgpaboaXM0+lSJkaaGjhqC2SI/W
/6oE9+e3EFJR5bNsQb7S4bcYxqEqtJmcs7a7iAGqBQJbWziLJfs3+5qJ+dEnKvf9W7fUDzHxz3cP
68AVFH8903Ksw2p7XE/GZDhNsTMIlHnqnOZ6Iv5k+tDjk4e6E8jxXrUde69A1c4fcVFSa6kYfNeu
RWDTKk3G6aVux8H+SpSR+MQKmwS8OJmlehqjPEG9Dgeq3FjKyevzyEmEfnBS1YlrVo8k0VQgT2WZ
5Te9X3fxjumczazRqTuK1jdVk5JFG1jmKDaFcIrhKojTdm1MnfyUwy1ZO2SVcAigqXTx7qrkIs98
qdfJOHiEpYSM3MtUtswGZhvC7tEifSK6L39NOTsFxWDYBGWri5lYF0IJhvDVV2YAxlMShTqAgMPB
5u/EnN6VfnfnD9GndGoJP9OtcU9ASLBkR7cPVASri4ki3y1nBLAAVW5+10YGiqDPH+BmqIfQ1sZ5
UC4AWtNa0pC4SOImAkVinu7cavqxPb1V1QypLCIa26rqb2yqPxtaItfIlNj5pTRZ9oUsUqcl3JBd
Orv/VhPoZ0D560UGSEbBa3CkVt/aybsMM3CWFYSutZqt/LX0lPPi9WUJ63XszQ99aH/K3KTeEvl7
NTpll5wNhvLVNq5GxvucVfF5p9mr7LsuL25tl5zqKeurnVUZ0+tclW1zgU/WHmEP9RbprH4Z6rtu
NJqUvNhW3AIHdL4X2oGFqXSVkiKn7OF2kK1DVkE0tbyUSdmfx2gCHhV5XeJe+m43uLcR9Th/3aYp
UcllkTNd16OFpZRQgqz6IOJ5qB8cXtR4rtM+/Nb5RtPvq8ptmOJzX1wqSpt4pn1ouNuWjuaRWjKh
+pvHASQTAlB3b4ykPqwdTlS7q5DMsUf09d2HKE0yqPkGFQjQGB1pfAU4+m0kTL8mfCbOIr5nIvKd
G8WwjCBfuB9EGil57oKyzC/GnlCLsxRi7Ys/ut2TnnOCCcPMwJ8OEdizMMj2jkkadadZ6BcJQTJg
eSx1aw/eRGKotGP2RV4Wzc7GtlNQwLTjAbmtVTOTr3J2E2eBSNsagAU1ve0UFeWHtLVLZyNUkn91
GVqXhKFSG4SZlYm1s+OIZBmFLv9CF7lVPvYtkD44QxPzb6ZTcpY4uiRXtOrhW67dmrOIdd8YkCoS
L1L52dgmRbi1OvQ85Eem0ePgG7nP3slgbZllDCobbasQz0oSL4g7Kh/E0+AxmM4kRwmka6iqWEet
XjCmmfa6S2iQpNWa2F64L+zIty7JL5BK2SmBzsqkF2w9MxHtloo/QSi1p+zpS9JFqrke+sJ/GlUq
9QN5Pb4mE1V4j1UeDJDFlXzwHXNku5d3o4ZaXqU84yh2xGbI6zj9QocGBh6mwoEVJisy1uPJiJJV
U0eef56lMt9Dn4GXHiZoqRjkk0Y9dKVRqZdUmBNxZtk0upfMjrLe2pTZsivftBuORVxWtaGbk0/b
/R/2zmNJciRN0u+y50WLGTiuzkl4cH6BRGZkgBqoGdjTz+fZPSI9IzIj+wB7qFNlVkW4A0b0V9Vv
XuwSy3QkB7DG9vwbybxJz1BcUH/xtlbLipmnDW5i1t2ISThadnk5jmenr9JHb1KjR5VHCNXHReFO
d0TWqt8LYtu8qQTXWj7JjF5f5uHmZc69jmlsbpunvipC2poQtcURQQjmL59kXp15aZ0Y3ixK2hZF
c3l0Jz3STdJ63G11NUX1rT2pa6lWZI+nVkJ+2bj23P2JkLkBYUObBGnlecPecktv2cwsQL/F4Jpi
P2R+8zx3RGu/G9vzb71iaOGHlLoDTuU7Y7AN3GD4sicwMacurzRXOeqvWwDQsCeKQF35ACPFYBtZ
Mkhbg9pUvwOnjB5qGfQ9Yi7w3nXDFJTO/mD6AtXU6NVMC/jWItUAaIpR1ioIQuvZk4t9b1Vigozn
pqBYQqVSyvAREighnClAB1nkw74bqasf+qjh3sME/zT0hdftu4RS/AdwElN9kU0xLpcujmva1Jsk
zZi7ZIDFbL/P7oJ5rMq91QYQ76sZHX3d+05e4GjLXfe26ChPWXk0kt4XXtncWbomfVQ3DaZ2ZiiU
lQNxKGDoTjw4G3oM+ait2qYslhQWgwbtTS3oXAdqdpqLDuJ03SX3es4ox4bRRxaXH+STdTO5s0vI
QysrK8uTp0QKj1L37269wFhQOL/rhP2LUnNdvUNHmQitRbo9+0NHq5w3ZPVznjgNdfbEX3e16e2P
Kojar9Ygf3EJlK3cLkG/dHsq0cNHbWgJv7LP7ktH3Ni27G7ph26Gtyi3gUHZDJvSHYXZ5qWgAfke
1dtQvZpo/96McQGxO01DsR9dlVab1u+FC6l3JlVgW/NccgU2zOsybza37KfXg8/g28G5YFgZ79p2
ZhAwJgCg924xdT09uPFyjRGW317JTgFsZVHV3mOFoUnDxSh67DBydGcRVn16moCG8C/BfI9hYW8K
UVrhbSvn6RFlKevOYdgV6W4cMBDv3MKlGrt2db2vZ1rn1zmc7e5S00q90MnXhfE54hTYH3sgZJwL
XLf+NpMYbsLcmqeDoTJi2Cyy9S7s2GME6t4EX02h0wZG9dJDeyjlAjJDZ/EfyteEOpushoQItwIO
pd9Ba4XZGCUjy4Mc/+QADWikFlT+HgZAe2ZjGw6wqznFAc7Gk5TXuSJ5vcIf/1RDq1ZDb4bfOvDu
0kZa59qE3ZaKq/ATGZaGUPmmXWcbeZY+iQb7UGYb4FMR931kZhruJXRIxnMHqXtJuXfLWMFHNBRr
rqJsicKqPOyVaZPfLGUffoXmasviGvtjp1F8Ksa0OuJidg8ISLSCahSquh2blWVpSIRVof/4gaKq
mOqGFysqi48EswEwNcTNc0PWN1gHYihu8ELKb52q9mQ5eA2aqGWnziCE2lGefaJXi5fcax7HLrSZ
zxaMJ1XMGWGUw+MSUR4uTbVrm/ImdpzP+qrTlur6xlkNA9lC9xT8RvYhn+lAzN2e2WKmkz2K/6nt
B3EwSRJsZl9w3B/0fEiFzs6BlvnW8i21DiIr32Y0ut+WobrjGFRv9JX65YrwsdMFJ4B+lHtQv+vQ
ji4tIgC80+LkyWpfpEmzm8GjbMKyOhiFQu56Z9fA8jHu+B46LkypbNSg16lkJC+UrVzV51tn6qIL
MyOzY1AyHFgefkxUF3vUoM8eJpFO8vggguhVtCpa+XO+neRQ3xUx3QC4+E/8mfg0A7igubp4rxNW
Z5xG9r6YyW57zKDSftdH6oEDMqWQlniIKeVh1OEdEtXTReJDSqLFOT8xCMT6qhnEJw0SvjfTPcAP
sQZa65/imkLZTAEnkiR8U11bF75BGMS+zB/TxSEA3dpeynI1UqZCwhUHxwhJs6SyyMLaBItVorU1
zT0H9wls/TCqtbS14exneV9apuPZbiv/mZiW/wVtPL1FJP/0lsG7d9JSI8yIeNvUQXkCDHZvOzDe
ey9+lh5Q93igsJLb3VrMwXuAcNt1AEa5BemvRrrV0VP+PlUE9Guv9k6OFTDFGqkrGYpl36Yl0JL0
wza+3Iw5BOvO3lvauhJWmnddYQMGyBWBS1qafdMVDnAJfVmm/CjTKWOWlAIAAK6E7RbCAxFLTFzF
JRLfIXORXmKWVVZ6aKR5bjqfjY7/1qnHvL0OXHXr+5SZ9qF84+QyW6uSmNe2UpP/rrvgNR+hb01w
pjxafPcwy6atoeqdbSihVZjHfNZngrDUo9pwSpxSOY+uUvXZDt2HeQkemelDoFts/9Yfq/CXNzIn
GcHnwWVqzzyj5tnvihtMMDdNFVc3KZ3f85hfKselEr9oGFniL14xEqA3VBf+0aOYd+vQblkCDzEE
GyESjjsRySuptqCnjNKZ8eRG3d513UfLnvdFNlSHHiYObewIhfOs0vdwHGBrOLRyOk1Uvs9VYN8C
CCybLU1c7m2amhg4UAfDQfnyobwS2q0YnKiBIIMJJ6PWWPbV3lpm5zt2QBSqjLMUE4vwxlRMBK1I
FLuY2tVyUNSXRU1zwoFxqkXOE+rE5qGBsXEa0+VZRBDABa6Lj0mirPsdEkAT1Pioh0DvGMWeXBqD
aUSxslNV2M6hQRbcBrgo1vUY03Vez6n6WhrxNIPoeDYO290YIh7ErP50zPvPXSCTxyHHRauKkkOv
HZSbWGiwQU5Wb+Yifs3t7tySStjNKoeTWVcjpDCfYSBCnPY/EtuPLwsL+NmhSqUAW1wCrImyizJd
tkPd3498NWsx1uDrUkdsA99sagkFpUitjk2ZwfniVPIOlxNLfa1zqo+teJ9FBZMz42aMzCS9IhIi
yUnOTNNXlC0PX0GU6Ic8aQDFZiQl2S/jlUvz6tmd83YHWfrMhTPbePNkPcdLXhXAzCrvVxBMD1Gm
oy+8CkvK5ZLW7/x2TJuwvcJjaLg3rTlKX5xqXh4O5DQ1T5EQa6Yi3lvA13yh1hmaWqArAg6NoRor
CEGyOonaydkye7DesGi8RD9XeUnvH52OeAuuPbKFi9GB08CyxMVjZ3xAMwqaQN2GDOSQLVYDysGd
4wz+QQnk2tnjSqBgdJzTlGFkO4HlNRwfbAZqwAtigAOpHm+cmhlI0WY9ADv/t0HghLhEi7Z2aX11
9kuT7yZw1NRlD120jaOlOdGCbp/Kise1p9cfQ0DVqgkxwUF6HgcMVk+pN0x9Q8Mxwvs9LYOh00ML
iVPm35PA//CY6SGJoIXiP3CpK/ZZHa5dtJ0PXKTrbYb2FC1SpLnKWq+H+R0zXErWIx4yAEdLnHF8
3o6lnV7NPNSx/wqj2AzgAazSc5PNNGnwva61+E24Ew4CIpt5D6TD2eU6Qc7/LUeZRPdu377osQJ0
m9mZhyycL/yp8DIKYbBtCm/oDKM4DNGrsoyIEHJPyuoheGcEZ6vuqzB55VWHqQl6X19LILuQA1LW
VRm4CwxQzrRfFk/inBh8R4UgfAxzhgVluycLdGLa1zs5AJplEBQKcUucHGuX/p1k58w7/V0ty/oz
6RvK0VrXxsTEKGAVll24Y2AFaZlOoHXvJv26ibt9pOzfbLp6HWHHeOpaAuAg+xy5dTMLVKw7jejt
Ct5yVP/UzdDsqF6hMz5oX5hgbJeQ2djo13cdwe28pdAop1UTJgdjmGHJaRCvYe+0rAEr/IrOBx6Y
bttOPJotE2DMG605dFjfmRLKQV5b8cbrbUy8K69XJ17FbpekDPszR1kXgjvcGQ2T2nokI0nLbrjS
tcDVNHpWu4m0f6YgKMPS1QreJzyqQMfYSbSvHzLTO/w6/dS8hUteg/PSXeKAm4ZeEzctd6dJWvld
VM3Fh7TiHJafX+xaN6jbbdfSlkPDG/6EjbAlz2uCPaXcWCiWdNUlLorE3KbcfxemEdMKwZGzhIwa
vCZplO69zE6GTTMHzlua4YraYBFJTzZf7YbhG0UsQFG5QI/li2DwtMrSbrpp+9Gnc32+nXq3OGrT
/WlBAOdwl9deN+xchTGIUcM2neb26FQ91GbsVtiW6uXBXcb4UPddclfFnX6xUrG2upKzRrmkt4Xk
1rHiuPojsdwVq360+5tOD/LGsmibzbDCWDLyNj3L0A6k+GUMlbXrpLPppKhOZVqW+2jgaEsUiAbI
zFzBsBTwBo/CGz1mdiQYEgqtnlpn8r8Y0UPp9oHY94NPVc+YyH3lW+bUZ/Zb40TNUcK3ZH48v/jQ
oqHS+/SYLiADRd4+OGPPNm8W50Ysww/zGViZOqmPOgBXT9dqf3Td+ZBXcnqoR0CkGa/6XZq1/jEr
InvfUDGG37Cu/ekQOI51MT381s2IkHEfj4HGachT8YZEE28x4LYHS1Vqnboi2Fg4JRgMBvEzZ8X8
CFmeh9626vt2sB99F1pqKQv1UEd2wIEnnk6QzCR+wTqDteCrZmMlvtplTpasA1hhONGubh0LkFaC
wpkGFx+IfcZZe4lPNtXe+9KFfbF1r9ShK/T1Jil6ix7pnCJJqEVmLfqc32/oOthN9aixeQwfwgua
16Xgr3h5RKFP8Nc85I0Eyi0aOZXhPNxFQ/uEB7RbjTNNeFGW0k2YStmtWA/o82ScvndTIjr5KOVO
AXJp/HbXRVr/MsKdVyNi7SE3NZcDSy0bb4pHhqdu+51zxYCAklBOLrx0r6nhvaXESqyMjsudFS0s
/sVs3rixXw1R6T/tUfNfr5QEPiAOOErwUGUT/fF4CJttHDQ9YPGrr5Wf/xltY9p63PA/tY8oufaS
6dWrCmrYCgPCzmpL6tWmib0wTdutpUG6SZToYZTdKcZNEq8jPFevs6gWPt0AglAJZY5OVncPZB5k
akwftSY38KJ7Lr/0fclve+l+kp5DMmpx5QEVV8MTHpvHWSTdmg7WeTPTi3qJ6wV0hbauDh+OEtUI
7TOZk13mOuU2z913Bg6QN5bWX3Uzh3yJLMA5jh04zGBgtvVg36heL4d4gnFsVxqnzlLVxw7L/05h
0LybEsdfOSHoT4S66JX0c3YbdN4fM8XVvZNB9gt8yTGEs/bvBifPrnSs7nYoJ/ibogcaUAG4wBuU
HGymIQ9jrN9RogBgWfgTOdV5YXJyr1Q/wch/E1cd0kNXPXrEJY+EgjDdSVp9sT+P+Ey59sRcfBpe
7yrU7aMGzEmNTVBtpwwSbV8oHFCL/lB2N0GIDNMbNNJwUzapc2Rk39wLE8NuayPQoZDSi52lMJ7N
AYxwj+TmaiyChsG86Zxfvu1Ze9XJJF3VtUMrPCmH/hspavldFJ5/whfH5q3YFuSMrbhPe9BXvm/d
kYoYjlZpUbKDfAUUYtTpMzJAtbOZNKyXtAGj0JkbJZU6ozNiEVXuAcdheJul46XDn70O4eMGqTUf
ddtP93mcpYdqjpO38K/fsavDMl0T0wdjOZEmeMCvVXEgLVlO6xkG1NT2R8U62k72E7J1tQb59kKd
V7BLKz6d0Z5uZyPMoTDtvqsqZhCu94BNkic69RZAEUhQ/SWFTPCrtck64IGTGF/wZvbFzg+ifMdf
F58oCFg257/2TQ4hzQGNPzi2Ira6tRWpZj1zWodCgyJ88uu8So7eXyMohObNgrcG+bNJvjlYzF/G
i9izxHXKFHm2gibmb8FQvg254iZOJ1ZQ9rDdbR+2QN7c1I5XbkPPxXjSexyEZ6dGkvxrRgVFYSW7
IEoxvsqAK47dyjWsEvLctvhlJ1m1o+kz+DM7qmcvrqcNomZ1i8vafo5xzJ4CE3N7yp0sx/RleQ9x
D3KzqCCMtyhtq2kYao5wnAWIxw3dsQh5Mb0mvXqW8/mpauyGx2aRD7U36W0fWGzAWQ0lBaNMyQ/p
6vzRtaaw3CTZyK1V5/pAbyeem2hkpDVJVNJSuPX9ZJX1m2R/W9moyVfvNX1NmUmd7ZXBstWSnBES
c/qM/mJ2dGj369Fy4nM2cwXrsTe+QcMOLgyUotNc2vbjXAnv8aoYPaDveCc779vT/NdKDK3DQKl3
IsIkkfswsKs9A2DB8KwoFT1wXG1gPzH+gNQ5PdqR/dn7VfFBYAd/8vjXqyzD68eiull+Ln+NzGlW
sa3wE3FZ0d78qYdueZNF6JNiaQDEqaVTv2c/Y/Y2hCHPB9fTEMM66lvvHLhjhyjUdeaejJNYN7Ip
21Mu3eGmyMGmxlNp6FusxAaX95XESfXpszZBvY9yIDg4gXh/kGTWiRrxYBZEsZGH/2nUVj7OlS8M
L5SdhGvLmjFgVX8N3biX0JhoB8fbxlvvuI1G76zNss/+GsLFX3O4Qg2M1x1X5R8zaS43a07TaG+h
CPV5EqE77JTTFPOqXWxLnul0A2oI2At8x1/rOfM0H+pFkqlqa2TXPM2mXw5lZHCoYvLfJZ0T5Dsf
IeV2HmF/Ow0JiRX7LyvT5LT2XVtgYx+7YNj4Ye3soqmzbwPbcPzHTIPE/tcLD1w4fR2tjsEAsxcb
33Auu00pguEEyWuv49oSW91M+k9YXT312GSRdWmZfO4Km2NsftXWbUx0oyv2Ud0+DSLTq9IngzCn
t/kVPzREj41hbImpdJMu1XPWBZ9R97UQAbvosT2EhCYgO/GEb/Tknlkb1yjbxUnTWO1NAyOFBQWY
Oe8+RA9F2ctPYxD7q6SMb+ac6bOfeNx5zZlfeOVhHdv4xKE6u513uZjrnb+Mem1qCGkgDFdB7a6i
vLr3rIoZBiXos05vk6bemWlhmTSTcxiM/TiBE8F2A/+MJCdYuQ46S59/qIhi3MJnq8g8WDCYEiVa
xSFE809UCna0MTt8r/x7/okaZG5GyUcbO5hrkfRNScCNVnvNtMTj1iEf9RRwC9zm6XQnLBokQlAq
UBghyBV4XcfmNhPmdogDyDGm/4loMV+4SUAUTPMHfFHrbjBH28sv5eCFm2vV5him67aZikM3i+Ae
xPdZlmbYxHaDh6r85YThnTfbKJT+LTy0lsb/4MfJMS6YK96+wBP+oGZxadT0u0y6cd2wkiKS+IC+
g71qoPu0IZ7dEOc/TaLyCt+BqBZX3Hix7Wfn7Boz4eaOcahMA7xxJr0kUQrRrXUYYVRjs3Hittwp
ZL9kwQetWN7WOnHo6EN6L6xLUeUPykF96TpOsDHz6FXGgX6dJEKt7Rp6nVL9G5/PYR5S3JzOmxOl
Tbp23TY4dywhe058MXsK06d8mrJLOHbjGy8CLeuyIlXUDzyhizsx39D+OEHK8q4lOXLiVSzDhFd5
du64v5IJzt2ZqQ8yLVmX5m/uJSikuHU52KD5SvDnqs5xU1TEE6SJv6xG2durPrFixP1pXOP8XNev
tRGq+B0zgelORUNyg1+dc9h9muN9vsQMxiaExdGHkuOOXOzG1vbdu6CcoQmSDE6fCE9FM4c74yty
SxGL16mv6iy5YUaUqXXiDeLHsJ6u/q9WYspCqgQOKcmg8sO2q2EXe61u3v93J4r9X8N1+F/CyENT
9FA+mb2J/16FSJgu6mqRJgdHR+lD6Zb6cZQtlyfBdWLaTGElAnjwA594ZgwadIsDgOJHHcUflalx
hDuVawFRLku4EK7njY84FRviKSM6xoroKMzOjkbWfDtgrgT7GFWZwYkwtTcOXPOPanbRlYwz4A6h
9FxuG779f0UI/78x7f/YHhUE/7Mx7TX7o6sv9V/y2de/8U9XmhQReeogFJHrEqj9t6C1FPY/CKWG
V4eZY4fyyjD6lyvNdv5BNyJXN/xngoaAa33Yv1xp4T883yakSZIwIKIdUZb0n5a5/4ektS0kBrd/
84gF3HZ8D06xxBvnMeT872yawKi0j4k3HBpg6hNQKxTg5aVunLy59LBPxzszYXB6HZt+cm5VC4rH
ZWZSpIRwJpThTq58nQQgTFlbojMKfPfdhO6iHoYFMOopZrg9fwZYZa3bKBzbABR8l9PaHdmJrgDN
OpGUNO2W9S+R5SA22zmbBPkobjibyhMNnpqmm9RW5EucnMKwau7DeFDEPHpr3CP+dJIoWjn9ajGh
Pnk+pCfM8YM1/pgMV9+WyJFCRAzQEO+0JgZOpMl3Y/RbftV3WTfB8NI4FIMSoQGMDW0BA0R4Qrmm
DIxIguVSbSdn1T8LGsCbYxe5BEJ4ddvXFv+sd6idbPE5YA1xQ1ol6Itjmvo1bNZhTJ8Y4FbxccBi
nu2D0Q7R5sNrYAMJlclrHg+MZ1kDWYL2MaPz6ZeRSYC5XbUL3vCJQSEpQFLgW5JnrrWbalhd7mCP
IZqOEw77QHei3gqMqN56riZRruOkAEM/zmJxHwfbb+QWn7P5MKOEKxFLv3XQ3SIWDrxM8M/woFnz
Gs7p0GxU2qXJ2qT6qlnnbgeZsQohslXk7riMx2PERz2QQURk6tL0RucqQGmhgz9Z13hmOcHXswXV
Ju8Gqz4pvzR4tOpgNNs6DKB3NHiKAc5lscctpLTkvA4VRS6rkIvK9UKoa/1m1UvzpyhlnpyuOTg2
XJUwgOuN3cf73Jll36xjYJzfdS9FvpOyiOKNHRAxYMOqYSKjHozTceHPxFs03FkRC8J3sh6qxAWF
FSXtuIZSk34lwzBfbwn28jWlyoUS2RRe+lpPXYb/YpnSV+jqQUjiiADsTvjxos7p7HU37eAW3kcP
a+eXZJUujmzDV894qvL00+U8yjNLPpE+KtnnGSy72NS7bvLrp7RPDXVeUTNV362byP5PXtWqPnLd
SZadtBjLnyrMPu4pbMF2r9PA46SY0qW7sjtX5NjNXUtvI5aI31651Jx7WzkFHnsB9mbIRsIdX93R
jcMzAUam+iKKlq/YGRZye3abyj0H6tg5OxWK+A7LH06OIQsreQPueJzvUKHEvOKnq4eXPCXcx/WU
POdsbfBXDPUDASqMhmmk0EvtzCV1galaLgfHJoIhVi5Zr8Vb+ZgXonBVB0lOb0Fap/418ISkf+Og
SaKt+MN12lAOqdXi2i9V/YwFhbaqVa9nYnVlFmqpKIN2J3WqOu5bRVv34XPseglHEpktrAfFlPQG
14Jny41TWmmzrtoZMfbqCarPGM7CpyI3xl7PRQtBTy1NjblpIrP8hOjuflVLifFC9wsqiaOF8Z5w
/onqdcb2dgH15i1HtVjNeByypTlEQUweu1yQGfdGWCW36ZiIAe2mfHwOkqHxum9GBpTv+9MsiG77
I95Nhh4qgSRstNwshVbxzdSpBLSk6xfqxCkKhzsLL9nI3PFUsKarCneSU4Jj38XgjK9WtiHPrwb4
GfcKRiDwdKLson2+1Jb/bFp/7laLGbRikjE55SakBeh5GeIQcLJbK/dkO6ocN0nYzAQzxegCbmnz
DuxlOMNR86luh1hpp3VxYM7m/GkRCbnaLbU+x0I0hJbUQmlylsW630eOYOQfkGNlZmcpbgiEMmix
gXOol91QzlF69kvJUC3xoP1tLbk4X6nf8hW5XTSXFDbhVVzXdtR8QoFOWYSqpfqKumom9EmANH+Y
8c3SOjzTX0psIdAvJT4KYDIk2WUQX7xoJrNJ2j9diZE6wjAHslvY0YuirI2xXULJBExTwrzkRfXw
aNLmmOBJPBXMNP2xZazQLT0eonoboi/surbawvZ8lcJYN6EVI7grIFKD/y2R/e5sr6JvKIVcFWKy
eW+noEBAhnjvekwD04IEh+fRc0vN52tuAQ/LF+5O27iqrgghtLGfnCa8Daf0z7la3p1QHwIPh9gq
wyn5lDPwABY8zkz463KLaLoKPP8hq6oPRjEYw3L65zAEQKm0nG/CT/5PIoLLzPUyKX1z4xodkTmc
yTS37bCyAFnGE1+wNWXvnDqZnOIXXJOFTvZV4D0FLTjRilC2Ozj7qQjjVRH1b60/3CaB2aKX+5uA
3I7lxdOBAZ+9TSHFrE2YbNjOixNdGvueI8KBMC7z3coRK+tqsOhCRsnJeG9nQQmd09xgaOCCuOjq
x9QVf8Dt9nDp/G1K+v+zrq3sj2q5NFo8FuuF6t5stn+TkTqThrXvB9P2ctOTZl51CkXQieejpRoP
Aqe3XTSZFGmSeBOFPcpYzK7Rpv269NRZkmrfeAwRuO861dpw7j8ujOrPSSisBiF0ahgx9Zgw7Nk9
91QKlAwteoY/rUdkqeLLFiR2h9bdgPo6oSGSW/OXYU9G+YT1aUPKEAeGnvfO1FuXKVjywzADWx74
v+G9PNe48I/KWMtjm6N1DV3co6fX2yknGGUYGqz63gUlv0yvjbJwZjliwXNypXtSL30MYy4DOecu
xlVDguO3K35ir8u2IQs+4YXxwx2D+iaJB+8FBmN8bCQGg6G4ZvyIWv/xBxJc2OCm5h0PbPXtV1SY
IJSHw9Za7KdILno/CK7CLh6FNz7g7FdPNnSDV4CRaGU/eiMz/VKNEpGtOysL7xUvOhsypZlEdxlG
TSjGU6KLU5XoMwl2b5UMSXEUTQrlDX30Kx5rcKgePxR8pFY4fxD1vbWoZYV/oy3Pi4u31qu7/Myg
gSRZCCPdC9NdTXpgjUsl2yH0YQde+j9YMShDkMw8WYYiBpFzj4k1xqVEdUfLkBdJ0ptWyZxdROd8
ZIb0JR49G6lCBke3ZUXDG29PDy2xBB7HbMKHlC7HGdsKTihSy1tcWi7fCXfgPl6+dBQFnyWGMmvq
gKGHNhtRMDVIhDhBmIG8hoNLEUr+i9kMSaE44FrcTXd9KuqT6aLjlNIegSpSb8YCIq2X3lGJ0GyS
lo4FBJLohYRkdsD010OHJU+NDBex+fk/Q+kTJXXS9mFK/IRJQXsXMZzfhiUKuOPON7zKSCAIJ2H3
UYXSrAQiFKBFhrQeZ4NVAi9jPVnTTxN6J9bCE7szeOOsNpvexRkZeKcFuO6wOPEhqUl1xzWlBXF3
Stzh1sv87pP4rvuNTPc1innZT9gtwtI5RH62bDACb2vKQD4bWpJWFLlggPLpIbAnl8btEje0FcTw
pQfZ8gMW9jrEnsZ6ER8XiNw7Srr7NQdkIANFgdHYjmCWOc6loshgXYSQAMuKUbISX7q1nq06sY6O
ab8484XvtlsOZzdf7ouyc268xHvoZ2hqgtNpEFX+YQxYZO086PfCgdzbRNG8lUkT9heXMsgbY4I7
GiMy6p0V/gHhG++hRpsmvZC57EFNvwmCVvFKZ6uWJsHnpMa0s65En2y4x981y5TsfQSJA7tAsdFt
fJBNs+MKDbcTN86bcnAGEI9eq2LonhO0mW8Rl2ZTIMSd+zYacLzza37E2mMc0X+MZX+mVbThs8+m
k3BjZxvHw7RdSnKbyh7CAk5vOh4sRkHY7Vw7eeuL+IX99DHrGNjphaAnp0x/4ojXEtO9etAsr+gQ
0PqyXjt4vTZskse6V++sT+FpbpSBdzT91J44SIOBNcaq+jQnlvPMlBNCe4ZxcxVmtr/sjAg3+dS3
LzWRA8ZfeXjn5FN0CZ00+iKcHd0lzMlhPPpWjzGXlqvtgJp+P7nCuh0YCGyiSNzjVepY1VzxgB3x
3c1VuOJX2/p4uHZ2yHnPZnZwmGMbC0sXnjni/SLLRTUe1nz7kOQO9trlrrXi5wK4c9SVT0kWxW9I
tuO4j0Dy/mb5wqlrtTs/x4Axxy5dEx3rzoVTTMk4AUTeZMnXIks433B0fqYdKP5hLSCjMZbiz9wM
T0Oc7cbZZrya9DmvoSFUsRuQRdtcfleDc/Ad/RmowPkIBatq4ZqAsgcz3DSp4Imq0ra9U66QnDjC
eVtkE/ongcbPdsF0yowzYnQapsdkCpPferbEGvd0cjDL+DtOXHVu46s+5XBm/DS4fDbC1U9U+wAZ
JC7CbKR6nP3mIcdGx00KtwswjZVHywJ3OLh+Ld0VQf9ctfrGSYa7HG8i57Cmf8mkZ98VMrA2deI8
KcxYK9MPoOvZpvnlxL6IsufIl5w6Ghky8Bf5ts8rsup1Efj+vqAZYS9KaOIGBXcBSS4zu937LS6z
pL2+6pP+pYvsGY+rtWWqAQKY83AYhOmfbvAZ9vcVsdCrEDf7xYzlN4un39PsBdu0mG1u+bHLAzBm
5a+il807gWBuZUqAVFDjr8TkMBhtGrPWWDrL/RAzUC1B9HCBo7WDbW7K74zW7CVDPK4yX9cX7TKH
0L3+mDgK7bPAeR+XapcZf8CnGwjyETKlQpKmFlt+Rqpo/oO9M2luHMmy9V8pe3vkczgc0xYgKVKi
qDEUkjawUCgEOOZ5+vX9IaqqK7u629pq8extehOWlpFJURjc/d57znd2jUcXjSAKhofwO0T+BtmT
H+8FY5Q+4Lq91yUMNlqQr3Y+4o0ToW2Xu7Qtnp0eTw1TUz+oZopbl6CGBoXy9dKz8OdLVl7BJJqv
tTnDqaWSfpqa0eo5rnstvfGYyDAHCxixPBP1WjY1U1D7641AL86YdPbDKi/vYpuwMcc82Xlj97ty
7k6Y9hvmoN7HWHbFE2MVvnamMOD33Y0JPGJ1s+/MlPYoOl/w83x11LcBo2TUF7G4duwYAmsGwaBI
zTKcO1QQrunTRuSbpRPTqL2r3RGuLu8zVpWqW24ZAJ02UdZb0c2oC2lE21F/LyrWdtDiR4X279Ho
bGZvQCy21PdEXxmJR1wmtqGw6ZP1K4Ljc+D2XZOh54RZA0dCywX2ucVQxWFoce7sqXhVRX9V9BNL
qrTuFsc44lJkJtaRWcVFPCx+SfW/VYKNCbgodLSYb5kuJZempdVgl+YxbsuwUuNbp9f22spTYQd5
PV43uq12te/U7s6cHZzO+J9+Wll8PSTJTy04vY0x+5I7t2S/OlhDb6IaRT8W6EC7ZhRCx+EgAZds
J1xSULNuse+yvql/+kaGbKnX048KH9yN8jAbKe51FLgxQ+2QJltxwAGcIOtw7OGmWNiJ2ekvS9I1
KNu9HPVA62dXNLnSUzF306lUSceQHy+SwoqMr4KyH8VRdtMMsvopVXVOnYXSHnvnDvc4KaVxv4to
Xl2KmKpJz3SCU+BxHxHzWjpfg/OqOaqiTnGn6xl12hlnwG2btvm7w7KDnKm8xCioGL8Y4ufAc3tk
DXoZ47z7JdUS7XHFD6FvEJjcds78mlsLDOUZL7dndy9YEijzF3KI0hYtZe+TBUAv8KpZEAI7iXAf
pObg5EBw2mEML850EAk0nvgjl2jDhMv0DqfcOy/6a17HX3VavUVsfTBlEQ0+l23GMiXUgfHfo6vr
5ZrSlhUx/nCZud7PpZnte1GcSKelMt2SwQwdFm30pQuGAmZfQxOK8/VuIs4Wp4kbn9FuLmS7Z/GK
LgBNK74t9Uw/z9+NXXRWqUoOzPKG0LBRjjSqRdrn1N9aHD1XoDv8Hbk48RMoE5r0jZXNCQMgaQej
jIwd9FK4USKpOndXMpMmn9iW8c3Uy5XQv6r6brWjvK/ocuyRA51NGkRnL1m7a5vx6R4Faks4cV4d
IDK1l9nu5WVRLVATBojMtbFMaNJ35nZxr2PX/TWIPD0MDRWaHDMGyzBk42h5yD18mKBsvd3Uoitr
UTxAKuIW402HAOErXKO0pzG6p8bK471wBO/GDtxqHcfqNCP4fkzg+j7KxI0Ugz2LmU221DjcLCM9
1EuNz2TNnbk/MgQnC3XRR1WnPUxxSQ+SvVNWp9JDLzpnCfTvmGDGg4q9Har1JT2kceS9Z1HVHGMX
q8WM9h3VXiZC10u/L870E7KheC7VlHUkKM5EJmIxs/dOkaUXW67vSWY8ltmiXouMPDMOiN8c2Rh7
Jor6Pu4jqiUINpGD8wiWgAIK8d7HoIaG1ukCmcGosAAYjO5wUlPLoZtXA8CnPe0lh88I+TyiNrzI
TuAPzZfFAeLOyLLhwplW3Rtl0j57dfFLIz2kNebOxPsCqzg1ulwv1WTaZUigERXN6py8Tg6PVT/V
IdZ/j5YPKIrat7/6Kj+mHeLuci4/nFE9kpmRX0ADXKo2mU8UaTE0BptFbq7sX7Ga1mMX5xkmFHGj
Qf3QabYO+cpQlCLt5HE3m6qM95BV0+fBTcs2wLGVqN3outd9mdleuPqzvncdhm2BhWzzaHVLaQd2
o4ZP1+kiGVL8OABgaBs4kkfy5A5p9jB6M/AQ7BkMlbXpz2GVGukUrEtV3BN9hCVZD6X80jiU39gs
cgs7XcM40CvGk11CZGeTRoXqVjlmHlNj627sPcwtZNpS6h3CoyzZLYjFea2sPK6ObWWylDQR70KQ
dZQiobQpIaw6yXclDs85LLBXe2ydU/0wK8KRk5IOalbhYdFC0e3t89rYt7NmY8rqgpNplEqCvkwk
7KpqRzxJyNeCzF0Ke282g/NcyBSAU+IsmFwqrccpGDMbFWyMpHw+5EMa34999wJApbnRlvHTK2Yb
+4HKjHBsDR5pTlTGPZM2pcKknq2nuIjFCwi/4Zc0TT0GMupa3pBkRPtedXb7KmtRIsnKwQ7BJ1u3
07vJU8qilz5nle3cZBQQm9t0fXBMT6/MWBOOSDEAmUc3ktGrI5aLIRV0OkfX2NEwTDFdYU+q/NRj
DO2XMKRZY/clHbcq6KYuH3edTMSJtFKOksLtLsBtd2Uk6tdReotmxC3ogOk8zsodvXvY8sucPmbR
QC9rbMYDyJQbhd7rnXLDP1aNKC6ksFw8do+9P9bypq14EkUmnovGu+1zfWOgP+NJLOBON48oK7s9
bzh+mFKpb+tSLvxR9EeDRDFm1rjMbeIua7rJsTMYn6movqd2BwrVoPnK+fnndlRCY8BkAXRWM+NH
cWXHRHPMYjPI8D4jTF/x7CyzSvYJpc8xs5yswUVcH+WMKkLSpSHLp/JIrUfiuQEOSISCTbMvff9k
TAbnCi/2/O/a99/aOb5u6rY5bt5O3gjSApNcAm0b6AjCAUM0C/XKp8UFzoaTgYkcBW0OGMjsshbd
HvbOtSytcYdzOwm7Hjuo6jl/pv5y60TMP6L6qcP9u3UtywMO2PaIpeApmcWr6uiRjiaH+4KJFm+U
0g8IbJ6bNGsflSn1W+Jq2hjOmsMmJkvDr7OIq1xG8b0hgDeg8Svb56hfXYRbq483tMHcjJQkXY1H
Ndpw+vIpOVnt1D+oNpupB3Jn5PmqF+BL0AoOFvIEePfZCdFhtm/JXg8w9i5e4GIaOTZezdBlMXO6
yQAQp89MODieUNlis0SgOdICQO1X0qgpZRagn7PcPetPNyIOsr13uUTddyPtO/iVevFu1dhvg6QY
x7OBKscNJmHrAy0/fojb+gfmXakIYRYAAAXfCLW1zuXOTtaJkl6WN0SwlfT+HMnvYNPiLRGcsyyH
Tl/G48EmfCgCHlNe1Z7bY4j0zPcBZ6sMZoZkL4ml5GsNf/tWjmylO0H79dj1IBODvsQOh6pbf+ti
5HNh2s3ih91NPwcjTYPBb9ngaKsZlIJFV/QfQBrZeZzJUusVW5/XhxaHujsvJfNp32Dk3y+1p0MU
YUCkZivtsmCcWvM+z7ooOcl+TcNOczLXXnXiynUPrZjm76npq5hzbadxh9XykLY1Z8YGd8uNI30a
pZZhlx8otYZ7vqWeaMSy1AelC9YGzE0G6tVFR2Sq1QppA+4G6Uw3S0eTE51ZYiHd933kE6lMdole
cdJabboeHT6LVOt01fu5ST6o464HJ9sQCR2KwoxKYdgXdL8RcsD0hEFQljtDCuAUfSKPeA2qu8lW
mMNyOklhArxOBOMyGq+RGWW3Sw8rYU5d99bP5ubAkVD+GtiOb3g8Qthd5rn2Bs/b5FSXvh1QRopp
eHYNyJ2e6YEJMTO6g3pB1T+r7hsN5SJnX5XihgU4XAX6VCJlItiiazoEa+/2T4bRRJ+xyJCw921u
bK8zdFIotoLPgza/GDfGYOJH4xzpfQikmdG1YzmRUcA1qvt6b5T52IUoLbL1epyn8b6dO8ZVPlDU
QKT5vNfZVD0ouhkfSdaeYq/gKtP7CuxktB/jqLRvE0efoOS5D53rT2E+oc3wGRURhNOZcAqbyua7
zIZQOKXtfQKeImwXe/ksQYbZB2J/5nPKDB7sc5FMYQKz4lteFtkHhKrWh+1X9ahE7G85rSKuU/Uk
8CJfD/16FbnuJgWs2QvQ2hoMr0are/RsQAiCsfSFjjlcAEkYjJF+xwwpDovCtBuIuiV/iXd8nyxM
P30XCKrL4WBPAf2K4tjHsmaNpyyZGHuIQu/NvIB0Uo9woY2mJRavKr1vWT09ZuUi0XW3+pKV4pym
YmfDTNk7nX3yTJQA43yfGZ2mxRp799HcfffcVNxmMsE9VKpPwYguKLrF/TVV8s2by54Nqf3hL9Mz
HONX006rPZFglFpdRcfXKEzk5Ur5bGiNusKJIoJ64F0RbFX7nPJ3X+c20IwpNWiG2Bud0oebwcr/
hBfZ2K9NtlLpZH12ZhT+ZipqKtAQL1VB23/tV3lBN5Ps2qZTbQDWlSPyYvYNbkZa3+hWF2XU+3at
Nuxm4WkafWlzB/LlLe1K+4TMY0Tsip+RHnA9uALVKXtQSO+X7l81mzQK+1R0HEoc65uxljeV1d1U
MY5q4DXgXej3do8Uhow9p3Kwvg0tjnpaUF/EgnbWLWo+mtWGEAafbKXpe9XIhQYnwuXUg6jdrorj
dhpFznXfLO53xSt2NI24hG0XmTWSNcuiZdTbyIYnc3XRklXZvHHv6OK5vG2cLjlhtO30lJrCY+zV
Y+gDIvwk24IKMRl40KKSrhTTy/7F9IwU20xXWvwOdXUyjAH1HClKcmoHNhaONmwm1muvfIrZhaaH
Z7sLRyPjtTVN/yWJDdYuQc/LwdILaMZKjSlcFhqYrWPvsxgHG0tZzBQJPHS4QszcfEABYMj0nqZH
xnlJ7mNc6SNrfOiko33g8I7QdmDvZUh/Z+s62kGRanc6GuWutcj4drV+98D9HOQQ29ggPdYBv2VN
slX0nV3GviuKtQmVE8Vv1izbV8uhd+4aToBZ2A4pq8QtBBH5OMWFfwtWTtCPdMvHTtr9getgntbW
jl5x1c/X1Wi6zAyipyKSX3Im0cdQx8EdaSpFsvhimNd5wTR001nj+3hwqHcZTimoRGa+XpBgnNs6
inba9/ITlN+ApwDqo8iGhQsxDIcVutPd7I2p3jXYiXmVRFR9U9LSiJkz524chpdcquxJABjCHjyP
BX9DQbkESaIi9dAMdXvGfE6t5iFTG5GHx551sO1+dHdd5SBW0GaTu/uF4ipnYAjHOqStkVBXZC3a
mzZe+6eB5omJV2/OLraAohuUE/b0oKsq8Gzt2LEBoDO3m/ulzmN5jkrVq2dKvTqmITW7kkFWOoDm
h+9ksAmUVvHcRIuJOCXvexZABzL51YwzAiYxsNtwFJ5H+udUTxNt8pmeQITrzAMZba4flt0jUXRW
wby6XBHx0DnoJjs0DcDHN8w9SSdmnXFuam0ij19zieRUrXaDFJjXb69bh3TAdXaNS40UKd8pJM94
zq0uxpoZZ8U3kOUaMEvlWZfRRqJpLIJm4uT5uGqtpH0hWIEGMayIbDdHA2LOuEUiAOrPequduizO
fhyJEwEuEfBwEk5QR6Gr+M5Yv1NXXjQsv2Jrsu4akjHyMCs0Z4taDWtzP6JsP9VYCpHfLgJLcQrA
sz4Ls2/10YInSbU7GM1HiQxtxlEGDxHYtoHCyKtRhSB+wbYJqxgz5L4VJhtcy2H+Q7uIl+DiFqh1
LIxEp5rmA5yPeBhRHjAIQ6zDKMwPKFwBLnfjjFbKq13/1ZwwmtBZZPa9Y3BavXZtNpx7D/oIG1Cx
ohVgg4gOhqyGKcB33LxljeRdW7Lpk2/R0J9kjdkmaX7ZhPFv75U3AC1mVa5UszNVxKEb5GqnYSAh
ZAK+Qg259UTNTxPBRnPdems18gW51UGNMBqjSDw5xdWSeXN8w1NNsS1QeGBZMRvvUhdJkx5b0yUJ
e/U8AxK6QEG0bwqTk1Kc4uLY16Vc7Ic0bzlc27QJvggumJ/jwQK7yeka7XU1Nc3tIiuZH+tm0o+D
ZZXeEXh3RzXaynYJGPz2P1nh+jMoULQArogSVJ6xWzMeL/BTKJMxbzBibP1qLCHVD4FDRrMYz850
aCaKszCX5EWcUMLh+MgJlSRaK6/ycEhnR4f+TAE7U5u/+m4sE1bFYnJgSyKwD5B2zzUXabAwYeLx
wCEq2pQqycQpcpmQ251R1lX+kWuPeGiFK9NdMV9BDS4Jf0iYAQ4y/0GvK8mYgpZm/7hMqvf3FOoj
A9SqSJKnyJxxg6xjW9g/y4xl97GbNB1RlDxJ3f5ofKklDcjISJgSqLV8wO7CCo1r1zMPvUnmwN5u
h6UNI3ti4mYb8HExqfRC3/1JoflfgPH+I43P5TJa2I0kQmSH3Avzn6OfVKIKWObVcrJv9DWLf/RX
5N3/imH/DxMkwdX87+Wwd13fVuNfTvhWh/ov//cv+75qq374y6nLf5Sff1bJ/u2j/qaTVd4fHpZK
BKgI3+H1oaL+K73RVM4frE7KcRCouuRowHX8m05WQW+0bdyCNjxQk3gZAIh/08kq9YdC++36luXb
v2XX/4pO1vG21LF/wAT5GLCNfAFXCHYSJeU/xeXUS1HS18ydb629DQghVTv40sMW0PBttfoSfn76
lQDswr/kXlazWA8R3d5eADbQ5ng7JIv65PzD0q5XMh/nXmLdk81D1xESUCzefGIa0T/Swiqv8Bra
dyIt7LscV3zANP3cjVkSAK7pduuwxHsoT8vNsEY/c2E9uDVpDEXZvBYJ1ZLEqb9zRfxJFy5GFhB5
ge/VT8USnzCavpmj9VDXSh8hP0GgKMctoW+jjxfWQ5ynH6Tav0fQZ4LF4+UTk/fMWQYpFvm/9LF6
hG35KlBWcPbwl/QdrMKLbOJvMineK8pR2i7eSRbGj2RTYQz510DrN0iFuuiVAbBhtSeKlzawZPd9
aWvm921tvhZN9qFN77lb1BHZv8HyzA+fO+oVAk/F4Bp7q6ytIC2Tm2ToCPKg+tpFTSt2ZurZoTbX
8kogTT0MCd8uNZnyz7N4ibbYmryIngcnxydlaCcoLS5WU+ZfOD3ErvfFi8BkdbWM3abWMfs9jrp+
P6n00zUQB+WC31uAyrqLoGSGkTvRBbTL+27FKLn0HHxFUSWfoL8EGpNyOCqmCu9TzXkPYGTCUH0c
7vMxT9iqa7WLK2NXm1u27Ywozx+Y3WDmVtd+v7YnnyiosGuyem86yGZSzc93V1F/OHZlvg41T4B2
Yyz4a14fmhX1oiP0Jx3oB981rs2JXxp+XxEaVfJVGskXgKEvXU8yRKF0pt3roUzgEsUuNj/dDtFJ
zItx1CN5dDwmmmFOLI7xVD+61PhBV5v2cVlx5AwtOz3HaEadM78+7wJd1XHcWn+cGunygbDcmkqS
KZKXqKsRQnSA5b89pf2SXeNvyA5lp63vOR73IE54wOKou1rF9IKpYQndbkx2eAsfOoWSBHmFdRUL
52J0o33RtWp+lkbJTo6whMaVeqD6q9Fzmw9ZlX7in3tJG743gQorgbPG/A2lEbQdJlPk+bGXWDip
oM5IgqoNfeTkz/BbV/dlazHubSDRzxN3kXlot/MVoyvEWM9Rk34Ya/1UDtz9KuUaZMhfwt/XvKzp
brGAPRg4mlAiQRiByL5FCdyLaSQ0Mj+b2qx2EDARKqe8SRBWGPiWPOyoJHFezfaVovEepBWPro0S
eWcYU3zGXnvyS8HDXZX3jeXqB7wvF5zp1F9L/WrMJL0YI9pzq0J03lP00/k/zmv13nTrCyDZPFiE
fInYbAOAbuTrFF6/wwd7zttSHXQMhbTWJY+dImem7oA8m9rrnsE9u5vALHque9aXtKFXSWbYPjda
dKr87q0YbmMvP6/oi0J38Z87Wd9XI88TZpdLs/I7iYmfniRYVLtJUGHG/bRzJYOjyiaboR4IS626
HX3YgiO5HMMUT2vQt9vsDov+++/1j5LOCVS5lRaxdsJW8BTl0fpiIAEIBQa7bZzQhU6D1Nc0ucdN
TgGpBK+Kk+uPTqoHYSAJI/SuuiuLUmF/hFYlNGYDNLp4AAxBRdnkdVgY3JGqNcEyxWMm6QZHXJLK
5O/jqs8JukbTiDIdBVjTvpZm+8q0V1AQs+QTzOTt5qV8cmnPkRuvusdsu5EwotHXznJv6MLbsaa+
ZA5PT7nplkd2AcGXCdyyfR0Sdoo6+qGc5Kuwp/ZU5V3Kuklj+/dnl4ipIVHbp3Fwn6NsjfdA1LJd
tmYfiKMFRVjR7bqYI+6UEx6WTJzp+8m6KpPlJdLpF71yTAORMK/9cbptEJUzkuKVJS5Xh1WSn5sl
OzcF/z/b3sXvplsL1Pt+bdmWPJW+o9d8bYdCXvceOBVhrC91x+mShj2rte0toTUNcORKx/HbQwk+
rAH/bZRL2KVre+uTxnPQQCWDaZSa8FrvYtXWA+3PNEA8/OQX5XtjpN/SBjp3nPAsIG+Ld+7ArVVR
YwXmxFJkr9BtiJK5mHFMnNFa9k9WVrt72afEiBjcS8l2MA/da95M2fVkpp81jQV4Kr0MpwFHw4SN
5jpHtX6MpZr3uLTMZ474MEAnQKD9qh4mK/OvbPKWTi7JZzH6inDqau5t5DzDK2Ygh5QgmAyel67n
xD+WT+tmI7az95mvFS4x/3Fq64942caesjynzfJi9M5lREF1lcrRPWqP7gR9Z+RjcftarLkP0Ykr
wSDnlw+9bEfL9lT6+TvPwWs581DDlnz2C/8nh+RP4bnzXsqV1VszcbeWNXqM5pI28vIS5/Vr1C1U
Hrj/b62SSh2FEJuyY/xip0HiXOkvQ6AzbZDqsgkW78BPUIQ5hDUl8acRb5eeeK0QrzXOwVIawTQz
bp4IAdMx39HkMo9LxMDEXV5mvI1YcseKplWBpTLDd1ia8Y0jEuN5WoBYt6rlK9jZZz7HX8scH5Di
fmYDq0xdJcPRqPPquNRo58Ckd5Tq7HXkkYBMUrTOlFjlvrGJgrIabiwbFvrueFK7opq4SEb65Wve
ttbg3pkTe6DGZIqTUH+MlnFdIHEM/cJ4HmyWcmB4XkD1zrdBdUZnm2efXmy2eZeDeGI1KBc6zsKh
cza12xVMxorIiZgSnb42Pl1lRygmRlO9mJABCd7ZDD9TnSw7VekP29p8A0Z+XwMO2wnUSy1zfir2
TR9pzAjPqDtt8GAEkuFvl1n0DHjkodeEzPhrSza1zYuxNq511eZrfYl7Ez1dniR3uV/OmAKouYZu
ftFkXvygHc8vk3ev2/muoyWGHHUqUf8zrYG9gMWb3jCWS5YciTjowLxI7OgJoZkSRBYbHAT3UDXP
XWH+qJYN/DxW70VFDATn5qseqcIeX8znJjQoZ5arLGP1F+CY9w2De9TXZXW0UV3eisq1DkvTogpX
fneF+agM0pE/ZM2j6ao5D1LF2m2MTF4nrBQUsuJBpC5tN2metctb03MxMSQuISPd+3Hi+9GzgK3n
QIPAssVmQAsESA6XW1j6oy1YdvKCjXfubULCFv5Pr2c5i02G+7mbPI2GHA5Ly4OKjpAB8ra/OFb8
WdXZezwxgR+3I3YCLfGWMKE6ZMnKdsTH0R4CFIETzXv2EovjtFNCCVrNE9IBUh/Gq/UjamkHYDcy
PmLBZqZqnDLdlm5O0NR8+r0YajAbe2JCr4uEOX85kotQ4SLi0PMCz7M/TrPEMkHHfa9HJra+nfsH
mJx2KBUjnbhkf9sWFqTvXdDMSL4ZpT0DnEK/tcVYNdpROy1nAq5adqI0nbmMGegHGvn91e8a7f9B
wfrfhg9sP+vnnwJ4//az/3/m5AK+dwDt/4/F6s1Q/kCl1lKu/v0f9X9VsP714/5esDpbdADaUUc4
Crg+FePfC1Yb+yYZr5IMOZeKVf2jYFV/cI61mGzy9y50Darcvxes1h8OH0KnwyKbVflS/isFK2Xx
PxWs0rc2s7Gl2CRcSUXN3/8p37WpPAdaApgSe2S43xuKkwAwNcdOPyjXa95iTdGInOgDYIZ/yEq3
2rF1O7eOrOsfRJ4s+74p1wM7mH3BpLDi8+MUXoJ+ulUUqAFM9xdFO3zfZuVwGNqeNT5pOfkgS7sa
Z0sfV8BMe1tEmB78qTrDpwWDjyPgapUVpVCnHiDIOofJzH5YbrmcClR8IX6g4VCMbPOFUye7qqfn
ByEvPxYuZcSKwAGdE/tyRj1FBAsJS3XNurBWyQ1nYm9nEsvnLlt1GnPQ6Djl+CuEHSQ2Lft8/mEu
1oNHx1W36WeBB4LcHzRMWws2Ei8qYdUmFPPgVetbxyQ26IB+D35+NgRUPrjL+sqZOe9ib3yHsUOm
UcW8H0d+jZyOKhVlDemYNYcQIKlf0ouuFbiiaxe9+FHb2UeyEALTJdUTk9pblHsUeJqaWo9UzjQY
toU//XC3nTTB2XDlJXz/uhXpc8Px5qQLndx5Pc4a4GjrchPZuFGcZeR4zMHkd2VLa5GD0+x6V1te
QNCqyDzPtXMZsoYi15nv6+Zd9Pw0cEDv+UiJAqGdzXDiKmz/qnLyd8BAT8iVb6KVYagkKJRtvSww
26ds3qPx83d545liDGkD3iZ0bndtkbgwrfCywlZ/HkrKUoetGNDYe8OJ4oBFf77GLKy59zMizaWH
7ViB+9gjrOHkuJnrZi3YZrg90uesNIuEfa0dGYxm6dfWBsiW7TsO+bvvIyXyY5OUHwG2a6s/dJqA
bCm7+r1OfaojpHbgQizzjJ2rOk6erS7L9ujMVnfrQwsO/Goczr978S7CDkZoK6eZoHML+ZhztPow
TdE86HV4BY10JfXg7cBwIIbRHzVRItRweDkRBF/quXzvovYJFXoRWmn51PFt04bdVBT3uOK2NMYZ
hWFrZPtUFh/ukH0uQLfQeuQwWZVFAJ/VzddlBcVNbT0OP2ETKxLjOgFlQhYoqiJ81Du0XZ+ysjnD
mg8cT4BDFxWjcc0xKMvY6Wig60slKA0qaech+jn7ZdAph9LIZUgcZeyb6ZLfy9Y+9rOxedLKp3bh
PcO092UvJt5Ob2b0lPPY6fLLriG35AlwdyULHkJHlFBb1MJ8jKqtS4H8+sV0m+oEPg2dFGaK1TFP
ubRzjQohTJSJg6SfKlLXlvjsrMzCxsh29n283k42z8xscz8Fmu1DTgYh16JHDIBP505LcKdrh7nU
zyKm/XYH7t5Htgje2w4nk2JLZHyAbTWEhHnpStoE5Sei/FfwMWj/FmcLaqLF0FRx8tlX/k+4Ws11
ZOivyFNXvw+8pgtnUXF2isfGvndZFi0prJNTFmqXd7ST/JgLMGDC2cmYn9j49Dm2YogrCUrSF7eo
jdWx8jKxGxnQoi+SjDi65HPU0+1cZF+EBY0vecqZR4I9Rn3BeQpae7zr/KQIp7Qvr4ZY0vfLkR1b
jBUzL/5opfjhiRECodVoeHrbgTAasoNJ2ypQGa2HTKFN9hbOMJ49stKWtDYqAM4MfDn61YvdXA9I
W9BElfUdCczr0Zuj5nWg8tt7Xl2ei7FsP+rKGXD+Um9F44Dkm+fGhum9vWwJQ2deKb9FY4XceTkK
XMyA0tF9Gh51ndKaukkNt/97BCHbHteYa9Et/h8PIU+JRrv4o+QQ8u//+J+b5v/+ef84hSB24dQg
XaUYZPyHtrlN6BFIQ9cESfPntrn1B0wSDgamadr/6RTiClI/6HE7JFbbxCv9K3gJ75/oErTNlVJ8
nuSABFXV2gYxfzqFAI9F2F7q9Rssn+9qkdcM0B7S1vxJYkZB8WzdkNKHk8+6oUxy97iYfvEuPUVe
9TJY9q25rTVpJ8+jcUu062O0jqjvkdiWE5W7fsmqFVMBFfDBiVLUi+nMhrztsFV8GvzlaWmzB38q
X4DontxmefewX1BVPS8sjNCWcV74K7I7f6vMquoXAkOKmrRmrN77zwSIPeGC3GuMCZtdIKgIEWXj
db7MycOIYp1nEJGe6T5XrvHMSfGOCDzeHX1sEJYNnnEEW/FWFOlHWUErwhmILUTS3EDK96ulr4dQ
hZewn9RA24uC29agygT1xITNPhyr5b0qcdomc/ZmAFIN2rTAT7jQcDDnJ6Ah1MOmTdhYZ+2mLf86
tqoXb8IZXQ/eneLfdttcOJP9o9EZx5QI8qlwXzpzjsOEXvOetPCDUtEREhm1TdtZTKinpzhjMIpj
9Npfoi85VY/5FoBpjHkU+D7Xdh5B1BRyaEh+EQfYN3xngknZhboG94cxXsGYe2AKAd2WaS4Q0xf+
3yJguHlcHCwhC4yt3GNJsXv+tafcC6ccCHXQLkIvbZqw8JpfpBQkASaEPBzhmAeuohVFhCJdrJY7
sXbNSxqv3ycr2i/CuMNScpOn+DzKtXk0JvHTrlh2vZmN3ZQmbMOufTQRAAsfabf9rKblF52eex3r
NwQW4Oy68lcM4YtJyYHzwxJEXvFrLdp4JzwIBigMQHXlKRVmjr+rxjJ2xFVAUoQFWGt+t4f4vtLu
JXcNn/Gw8TUk3RUBC8Qj2Whyl65mSzH03l78o4IHEtQ4/3HVcDpOm0c6dEdzFN/HvHnJTBumX/WS
i/4hWgcGyuWjWTHun6riheDqJ4IGY9rF65PenCR4Tnar7vMwX1KUj4gQQycZgWJhrhi9FoNTBEk/
4+ck6uwjsSJRHk8q/v9fmckdbuUNse4Po08yDcE4LpS3iDs/NO0vLBlHYif3Xlrcmnq7BZGHDHuL
3h7bvdvhE/FGGxcIrmJ384iZZ+jRYH6HCNugT59Up29IP6/4esFsL1/S7K5GaRxR0B3Fv7F3Hkty
a+l2fpWOO0cL3gyuBvBIV1mORXKCKJqCT3g7uq+h19OT6EO1I9nnnI4eKEIKKdgnukxWJrCx92/X
v1bDLBEsYXEjfp5JRsxZPo1zeU+KQHVqppAnjNZTO6tfrUb6Olha1AzV+6XNmvl0E4W3IoVYEIHB
RmBx1Fk6qVb6ZRWJjxTpuE4VIuCzeijFIgQD8dAXy6PYCqGWozRp7uGemn6BbvuBAeHP9Wy+TTfh
bm5JrWUGbNbtc17rETTwn+db9X0B8jxrlOZ+MPK/0YOWftM20tOknYiHMKRfbCOZW6aBM9ieb3sM
EbfNx1wipzFvaIA2ydd5IXYzdH+DqT4Z+o95xUzbrPv/4ip+zRN3C02DVLNITDWJCujPFrqy2rlt
u07kKqrGUwBc2LCghC3QuEQuT4ynPOYNKm3U+po1PtS0TaDao9xRef/f///nf8gG2f/v+/7H1y+v
P/bE31/+F9cO8fS7oCGJvEidgeDz7xWG91/BE4Rflc2dV+wH7ijJoI4AekVUIcFQYIrlgf+1xLD/
SlI1WtgwUhlAWv8t5y7Rd/+hJa5pUEdZZHkydQ7DNNk8P+8cKW90Y4tNGUVBSwBcY4QK2EbbHOc3
eWM8Y37SG/B5uTJ/7RMpsqRMjGiqIZtCsbLeulNJ6HpWRLyBoKhnbfj0v2tD3U3fKU903/+EUmb/
J3+8fXsdsvr2f4FopiGa8IMR9P3+Fju/lq/rK4WtLiv/53/9j77Yvwu69fXbK6Fm+Pqlrl7/Vu3q
f9yLf3/vf4SaxIyaTFj4Tmj39+3InvozWmVUVoy93KUY/2AyU/eqlghuw/orqgPz8o+Cl4LoDOUp
hGNgIDPVfyfU3PEXP+IzYEIjyiXYZkDDotz1i8jkahVdKd/E7lmP20CDHLRSdZe+lVuLSAxREyqq
Jsjr9V8AiSTpV/u5fzACSTpmXLUUU95PyY8RriXJ7TAowzPtAa+DqGpg6AW1CU/Yu3oixI/CTjKy
btMZzj9oEGCtZTZoBplJMkvoGexQp17tD+qiA4WqPufb6qVZE97k6SHvRK9EESABg0dR/TrXX6RK
C0CjOJB53qNz91Q3X1ITpaW2OqGU5dFEfQLYfLYQjYT6d4MnqSarRY12WwIl1z/BS5Xammo9iQMj
jUyIdXY8519StQmgc0MSep89zF4V5omiqTOfkqr0KIt/wto8q6oRKUzFlln2LSWOQQHoXu+Wh0kf
gSpPDQLHnXmZSwPu0vVhf0vQQtFE5Yja+RwVnXmHnBRoUDlOffA7LpNl7jKwWAUUKbrmLrvWgKy6
A9geT0e3Gm24rytKE9FtvoU3If+GXEruk/2rgTE3H60YiRxl+7yshJuIzKS+iHiSvE3gcZTnd9Zf
laqloaCSPaiUwVpwjcyYuswmuHjlHaMK603ZH5pGd29qdQLCDDEJ9GTZ6sGx8xdgGKXv5Hv9G07f
4ij8uk8BUIlAiQhsmdrYt9MP26XtWwg9mdt+pp7oiosGYV7vW+3qtZkG7TTSI4o+3zGn9jTpyTG1
Sk9lxJlZhktGXEeG/tgMht+uyz7o0n9MyuVDCd5nqJsgReBIjgcoiGIvlZhHytSQetY9Vbwgo423
tgqMLnV5uenttY6XDxVaV2nKY8/1k8KwGnrJrgJp95gsxxaEuDBTC9ifDnAmr65zgLs7ckka0QPY
Nzi8V1liwuOVTk5ZauhB6S5MyJ+hA7CLUtuFDiZnEqrP8w4yGsEB7kWXcW0+lVp3gNYIll0tZDr6
3tKrayUbJ4Yr7hJluWva9hFILOSwAmS16jOqlCFQ+uepS3yJcHeNq6vBMVlS5Onkzqf9dJ6Sr6qh
unpVXRNkukg0nZJuTyuxQ6TBV8oqMm/jgQ16Quzk8INJ/Y3nKom/YQdkSYGXEfinqlDK//nBTkXX
VbdZ75870XpqdOsph5XTLE2YvWmnixRaZ4nS1qJ5zZBD58v4bVc/xFNQq9CJa8sdU8pB1+anjGa0
WCc+M4L01uRzg8bAfGuuDKg8qevoZqVxarY2GqFrEktGCgVpOXZtG73jSigrV8sNbvbJGYzZ65vh
JcYS9jHqB4oa3DhvubEes4K2J6OYcQmjPgrdTAJ9iYEGzLuUA2yCIKTmD52Zu82ocEVod2cVIxxw
mwyDTwYXwGjlyySSIE6Y35pI/MAdLfvS09lDA2nVxnNjTQ61Z85w4RlYoXpA5KHpz4ky3VXK6OZU
sypjOcrdRi4K64Q0nyvEHUDKbM4gARXp0BYZkVyrGT9pP4D6vovnJqyLb0gfU3UnLV0MWzS/djK3
IFMi7rrD2Dchk0vXfK+dk61HjYLlj4V/oa2s4GT/6SRLe8cGd0P0vodgP55kQvNKZ5qgf2atYR3H
pCRakKy7/sotbNv1zpo1+I6Te6qbV6DRnpA3AerprrCwjGyO5lZ/omrsWWrWQDFWo7ZEtK90fqei
4K6rQGmKi1lBrVSPL715i2RFeW7j7Ot+SmTOLTUJv4OAIF6tCC6lS8eQ9x9v69+6R4UCkmKKjAjo
uOif7lEt5dbQi214TnODMQQ+c5ZHmHZnmLMRO/njD5N+yzYq8NfSHwMFSpvs50+bGAmEbw9XqtYD
+o+MWNqGq1DuMZLj0MJ6ZTDONmknZlQQvkW8b6QwLU1xSm568/74YvY+4U+Pl7xov2FTYtpcpHr2
C+BT0YrEUOZpfp7Js7e8jQSojcvdqaLZdppMnb4TUUapBp2BPGDThPMAB5Gm+RXniYEMlJj0Sz4o
l4EWN/b6kI7GqaZGvUBODXf/scWiytMtqq2RicT6qsnWNdO6F3VLjtSknVsmP1fC9KAP3OYNvY1q
zC8KAIOuVE4dxFho0X6rqjaYEhT41vHMjJ6L1sX3Hq8t68tdn/MhhECVeXukeQJYLYEscDVaGL7j
9YPEa5i/bj6hqnkPlzMsJSV2XhZAhOmnRUmPDWxg/+Ih7zvmxziNKqCsmgT1FC0pPkr7jvvB/zVS
TN8xZVl1QQk7vLhSxn95dP+P97INmLFYth928d5Z/9N35lWH9fJaff/P/3jKqroTTt/74ftPcfzf
/vKvcbxs/Bm0NKm+qZmmqe8Z/18b17L6Z1ElnVSt91LyD1mlYP4ZSlWLMB7QvKiJxg6Q/msgL8Bw
TAaqiBLpJspd/2Ykz/v9tEcQOQAC/o7PJ3nlIvVfEkuGRxpNBfd6JJEFVgau1PJXJmbcRaDPmjcU
IbMGBEiTmwXSMmoXbXApvEBAq+AVxt7yb7UpgmSKUyDXQ/9kFXL8NglrodqGnjLpi6ocQ9IppBwO
0XB6HfIuPmTQQ7bUMmUQedZtO8O9PTKugszXtTaMLVRvhv5Vz2NoXQVoRSt0rD1KOyVjY52DJslo
l6ra3SNTzoQe4i3dPNJ400YAUjdLqV+RI4zf4ppJCGduLNpxrVIj1U5HiJ+ssB11XgU74N28bjpU
orL5/f1a+tiAIaFTNMAm4kyBCNqm7R6diQaGmim7rw2I01A1ESOis4J3NUdF9eJkZNQCrtHa1Sjo
no0B7sDNMBawq90EtGyUuDk0IriRWks+Kg2NaxEv4vaFwHCvQKS67eXUcz7lveCoeYFKwNI6wgaT
sn0rM/lhKzr9BHdC9TRU0OajAhd/khZpAZQEAo/pXH27aVc5brazqQIfs3IJuRY1UdG10G6jl8BU
7zYMzlJ8zBiwb+rlkGdjhbLl7da+SHIdO0Ivx0/DYlQD4k6ZGK5dQrEanfEcXsC2eNCmGWV6OpTq
B0bo0+tcyCiOgVoekbBXmS5toK35nDeiESJXnV7TZeqfJCkWXia490Nj662omJIbQnamAltuRbO+
X1CWpVrcMEv3GdYA9VuGIjVEspnS3y062ouyan0SFXG5LMgqEuEh/27caKMjaAW7bWtWV1UEFW4W
qxZJ4ix/giqsuC7LGH+axwL5QX0FIpCQd7gMQ4AFiseA4tzkb6mWXpYsN8+woNYfIVsUP7Zpuj4z
La5fRViQ7M7kJWqhFh+mjSL3GKPMBrkylVfK8B6sJALBVCUD1zDNQC3XLmrzbXJWQS88pC2mZ/zP
XZbDfrcSqHlZvUDRugO5yjRG/2xiHC5EISyGh1gHGNgW4uAgqNR8Au5JQlsK61lrpORaFWPyeTPh
4H4H0ckDZ1OGMNgDyl6cieqLs0LD/x55YGCHGQhYaRuyQE1Bew6aQmQOId8xAZ8c9FVvnksrBfef
I0Eyl4DyJmR2HqFuQmFWHsUrzrO7pkgIQf4ABnbHqFp7D5RhivWsyGv1toPnLvqwpueYiOZbzNB4
oBegwnpmkMOsyIrzTtKV2KuifijXzMjsTdB3ITT0Zp2k7CaisKQbW7cSuzpMk36BQoBjKsHRl0LY
Ne4CuvADMKlZQDpmyvG5T3oDaIWKw5eU+ZxRfD8IC9RqgzkWj7CdoU2qaeve6VmKJzGV649wNqWP
6ZjK90M198dOTwo4QW/JoYad7Lnu4hyoVzwPcEpuY8QIOUIPitiftSwbd5KmXYRogDus79QNELbc
XsetHE+Nsd0e2mKSwhLIZZhgZ6IKDLC/NAoENWKrv2pMHh70NImflRVW9URTC4hWqjn8wef8Riok
/+zi3803rsqSRHizVMv8NTAG4tlLNyZRjqqUlB+g5KV7TiFCBxsygosdpPjIIKHuTLoCUuMmTR8b
RrIDYx3Gj1qewekuDFOA4rv8UqjtBXghbWlBlx8RDM0/opZWHBXiZz+/NVu0aC20EEZDfmNVtfUX
WNzvpusqJdEf4xVTp6BERMrZo+RF6XTHcv0Yr6gy0gmT0jTHkb7Xi3lTsZoZXfm3ZdvGz+m+hl3f
LrCIva/uvs5QJ3H69rVP96fQdL0eZoLMk9mE24NcAjxRl7S7FksuXhfc0nlCG4kYsZVQhkm0DDTg
/tjlFdYiAdzEQYXmtURCgw2CRk9y6PdNM+7bB/ki+T7dt5S0by5mcYsn6nfsOCor9XHct2GysiEx
YCjzScN8lpl3B43Mxm2yVDivYkzgN6AHnw27DsqSN0AxCvWb1coYZrnBIEIDDBedxCS/DqdMW61n
fRtExBXBpTCJP0NGy7S739F11YBfcKKTPItG0YDIFMj78Ybdp5vo3vTymIqfi+yYb6/wQGlQY+cN
nIsPufKxA8IxNG9g1IXlc4I31QfFAXDlVOcqfbh1r7fluVUQJqsiub7Lly9MNdlKeWE42m4Y7F0/
SuCiRijqk+GYvVgT2R9pCk4VSrnmdMt3Jt3llSJblzDtDHZ9MJ70ufOG7E5jipQ5HqcdJygdvCx2
wHVHReXvXETyEU6Fh+RLA5ybdLv4qMywbPvT9kkoXxi0V8VrAcESXHOofMbWV1MO1y8GW2bO7kbL
N9czM+/Aviu73Ifl28xHW8EtFcuj/WamL8yIuVOO8GY5O9qq0ADa2X9F4F4qSm+tKD/fbtOlmhaE
/LTD1CpHbJdXGIaT3AqHCXEgxg8aFHQpOKIUYTH6woalRjpM8cyeFrLgDvMsho2ZDi/wXDTebWRN
FFM6Cfv0NzrvQkBwIhEO3MjsNHm2ZZDY66ZeEN6CwtUaXXGFKh8O5Y+WNp3GcnN7Yq0hSYDlstHN
TD1bqeTnsN9pqCoP6idEoXY1duVtm+eP4k3+Wq6iS9TzTd6sDHTLU7U03tjdnpmtCpe2P84dFAZD
fZibUTPtJv4ojSE89JdS7bB2mXiniGpiY24eWxVxLRmZ1eqRmTI4E1T1yzZCj77OBwbMnFLPHQma
hFGK4e7eLAqckKidtG2+HeZMRrzJkNfO26oM/eGYApbWdqFhVplox7niDRDyXWDJv3bjQCN4vYj1
EsC6d8o3C97KlaE52tIjszczkkFODvzSS27GY4n+kRl/yavDYrz2NY9FdVbzi2I8iZ0rU342lVM9
+1P+tYa2WgASYDASBNG5d8vhD7AZciCRha4Syca+QuETTh+asoXRgal050pyzSYohZetITBrV3dA
M3PO73dFJssXmyySu08AKWKGCW7qC9P1vhDvFN2XXvyUwLQF93llVUcjftSQCVwoNSL+W/UH1JXt
gfkLPPI03Y1JZ7eqCLMGM95KRAqZKZ/S9QrlvPySyqaTTEaE4pEvZlEiEn+s+MKRU8JJySl8DC+b
5S06ouEC2jTSnQn1ydjqjtF9M5JILc/K8ypdgTrZ3WsHKF/LvwHJ2r5TDUN7xGFK2blNpx5ZYvla
yox0tRdOoNYPYW0xbXiUs7sJsLYyP3YQQRNuhnL+YFbFSRFLd4RcPleYcG5lex8tgQyPyWNv01wC
ERVmDA1qQyXrfGVGW8+DMTFSIE+dDACkMnyTkt8RfW5t7xnKS1NeVK0KxPFt2Gp+KUDF8zmher+B
C0CUlOGB2VGgrr1NvWcO9yhDuoiAnhIBVkbIaMz2YEL8iLCeDOFpmjxp3dVK1mMufew6wFxI8wnV
W1OimlUS9+YR/IjeMI1MjhUflA5ZTGSIm8WVyvQe9m0vg57wWwLhYALUdYepSuHNukD3XpdPN1QV
qybskj1ckezUbF5ESqjgUYaMki0huTCFMwKsinEylk9SjyqvJkSraIY7256UhHM2Q4f+pkK5jhZ4
I0bDrfXk9LXNwYsy5Kv9iwILyeE/u1byPNWQaR4CvDd/KfeATWkSRarL41LHbKS8m2FWME02Uma1
gDbo0K0NrYLhdtepawWviyFOn6H2tIhnFjIPpToPiJccmiEjuKjjkikQSEyKD/AOWIHwHhQAh7vB
OkakwDgaROe9nh/FauXcQW8LbkSq7wZIAcPh1quHdBbRgoBVj+gqX4NugjOmtiChboDBuUWS32Oj
P0A1xx7Zo+I0Y4cNfmZYx3ak9ZOuh1V8aMpj1mcReqCkIPATKcV3o/5SN16teMUEvXKxudCDGO6I
kziA5TndUvgQE+TRYnB4NuxZoVKt/iSnIUKbYC02aFJ1GK5sedzmi1h0lb81T4a12gn1cvGMvstZ
rz0dgJPyMe/uhRki+rSzVQhewEO4EjRt1UOyVkeS2++oQVoKJCAJyBBqzFozegVZogVOMX0aaRa1
x2I2LnKXMHQLmVmPiDkTu/qmCKFQbpFu0byZbs8DT8cAzekN68GMaTP037YMdyxcUdeo0iGqtfj+
ZjyT8cDdKnkyLIvjpAdV1YWVCENyOxw303iUAB6VG0M/aY/u4FON/ATauZ/Tujkqy4PUvunbB2Pt
HXR/oQ8l5LdM8V/UOX/BYhDmAdOiqqEwRA6I7p/ah2gLdGXHyNAxN2ZChw3W36ak0Dh+JhbazgUs
LMF2WzJv7pMGj0+jQa470U8aAsD3+PnfKl891RX/+7X//OOAxX//3TmMn14VfK/32lD/61vtV/N/
2LCGZYBFNP6wwPWIXsBr8Tcugf6/uRkzS+NA+/p+79nXP1a9/v52f6t6MXqh0xhW5L/DIf9W9VJ2
hS5F0eFtpa71Q9VL1v6MxJZoWCKT/+ZPWAp+BU8yO02m3gVdgP5vda9pFf9kDIn+6U2ZQH4oxv2Y
XxCTqEY25co5j7Jje+gvwh2MnXbj7vi1s3zYv1Uv5kX3jMaefDiLw/UgPYKclu7i++yCZp13O68v
axh7iw+D2R3500F2Orc/5KfitYx2Z2nZ+L4mUoPxmHuJu/i6Az+zU7iyq3v6AV4vbwpVZ+TrxUVd
2y0e4gMDecFyTJ3VacP22HuqwzzgUXHTSAjxl64UZmEXMSbii4F6aIMiyN3VE/w61A/NY3JQXMkt
Ln2QLfZ4ltwmavzGpzx+SRiQtCVfcYcQ/rMzgr0QtZun4gzh4EU+GHd60F7Wc+rqkepuh/KSRVOI
On0IqM4HthiOB/NQ38dX4VI+FgfrUp+rsD0MIfPKjsR9opHjCWctMJw4MmEhN+zqzHSdSaMbC2MX
z/GVko29fKkOQ6R6IPN5W8Xv7e+R17ux/5TZliMFupt5she/oUfPK5pQf78M1ZNC3sFtA7B3IapP
Ue974hVlnwPM8wF9UYfxwHAMbm7qw9sSbR6DfsfRlYIu1D91R/jZfMXRXeVQnAxv9o2giKRgvt7C
ib+aH6r71N8C637M7D4y/fSeUWqnCKoDBYgiAO/p3ILVRQTXie38kB7yg+krb9KhuDIh8NX6TKTE
dfRuZ49PTuLMLmGlM3naoT/Nvn5XR6of20jsBE0o+pWbhuMJGqq79bS6rSv6oktEY7eufpc/iKfq
2/aBYIp4I9nn6+yWoOoiup2nXZgdPvdR8dg8Q8MYLW+iPzhaZLgVb5Jd0+MUyGEeaFHuDZ7kFX5+
BuTjlkGsROiFkLJlj8bViJBFZbWzADkIfyuut0PmMqUYZK74AhnEAezdixBV7urKXKzpDV8zvl5d
MVQfqqMSjSGOa5Uc86I+SFd2YhB7mV96LecEAcqHb+OxfJauGRkZI5p2fm9Ea0CKrR/UQPCzu+Ix
P+cn+VCe9HN9NB/ys8EJ6E55lB5uB4Rijn9cHmHW63eO+i9l7bmGKFmvW+nMcLIH48HiDy66NE4f
jrZhN1xD5769AZj0DU5lGTXR5qqe6CH04ApPSsTwi1e9UuJ0Soe43h18WIwd0SnsD+gz+aM9O9Qt
mXS2s1Byu4gT5hehFBrIe37NPJTwnMKB+8JBL8s3fJJ7nrfCLh+OanKogsJBRcSB/9NhiCtYwvpe
O0ohaAg3CZIgC3bZHqYuD3AH9d+3L9XzFA7HIiieYd5awixY75DJYvdTg56OD4JjOMIHyL742RDG
n1Jfj8qjGhVO7NbP5qfkLEfSJclOJnvprN+xIaMkkp+2B+0BILg/HYxzZYRJhL7uCeWYS+z3vnqn
BUp9NXl1bCMzZ0vnJWAimO297OfBnxw0C/j5G8V45/VTaX+9YRWYT7KJ/d3eEw+Dq9jf3nL+fnY5
k7w2diD8dFYbKRwH7ZtIO8wnpH2CHMNqXuCF9RdX86eobGzJnT0yPifzb9AAhsi7esIxeWHHuY3z
qttixGCvo9v7xX3Dhp/UgIdyFo63E/JYLkrxTu2NR+taOhrfQSDrD77pmQ+qYZeBxXaQAznQXEoJ
LmPPHoJZDujlSLhbD/vnluf1S3KH0iyIbEZcnNyr/dTjCERtWHtqQEjnLW5hMyPvdpfByVwmgbzO
nR3VkY5MDDuw0fiFP9uz3flrMOJqeg/acnu03xI8wuRi9e3FvUWaa7kkFVaU86o2FB/aMHeMJ+NT
4nZsv+xjx7vTb4wEPJDANs65NdMx3PjBiEabmnwghKhcu+mheU7c0fnjY0RU9nOd8R8u8xeo12xA
+KzQsT63nn7ecGW1wzyyPbhtWIEI4JmgiuB3rulwBywlBH+nlCcBKoLFmfmp4D5CVuuPnsaXCIHY
HxjY9levsr/dHKSj7NpOnTiYWEnDJec+rOF4HDmGjDD5+5ElrXIX97MZ6MHk45ptpm/8xOvxir3X
+SWKyGyb3UnyC5fpJYfJPm/ir/WAHDMyDzGGqvNNTHnsQelmi5/HQxntb9iHOntMdKrL4rd8lWI0
W6/n3+h1y9EMEAWyYbZ7/0Hxuu/nPtTcmu/hHYyKB2DPUevVIdzNnszH5NHsLNzs/uatJ0U5m2Vw
/3IjOYECSCGMQeqixexu7EoS0UA9m87swHj/YeTuZLaPzs2wtS4sGk5c8bFe3Dlnw69f8yfen3WV
bai7PN0Tg8GnLeJJbuVl/EM/2mWqgc0h7HtKuJbPAM69lkta33gsTuNyAL9AoZM8xomdPvfHlr1D
WcDVWTmGoRw9qnjOma1iOxf/xuO02KaWn3JmXRXDZwZ0iIhV2OguwjQumpb26gg8mf13+5qNNgcs
SHxA/SGQNhwjc2QcBLjWOY0cugiglb9v5dqz+DvJRf3cvnEPVWVrJzQ+3NiNo/129lBp8McjTOQ+
f8QHxQELxCsEe996jByyeLdo+4hC0GFlORB98k2ePfFEEAfNKY36Q7tvVFcPhLv9SRvuGjJ1xoZl
qNzvAjR9nceKq6cSx4a7OW8UjWwo9+wUq1BwZve1AIHPRQOaf19khCEI6qC1xw+IRDQNVSU2LJcT
ysch0EM9HPDKcIB7VigcsUFH4TqHfcgcmb9/lkqUt5+RxM299H1jSriKmQvNnSbodEeIIAnh02TP
4OTtW+J2wjaF5b6TsS4oQXgpxiP20ERniYk7HFqWTu9tH7ePabRnqW4aYK6guccGGbh6g/2tBugQ
IQAeiHjl9osVaVHnAwXiJ2mAJBKneN+pDPIG8mHyma3xw9iZj1bUh2mwH4eBlzB2aMOFjDtYCUNS
Ql1MtCOEaTR8VTHD1mm3VWUwsqQyW3q/VXhJ3RsryvQLHwH5KyZQd6jyeZxFT7w3n+d79YJN41lX
rnSu3H29Gy6G2lxI+OvybnbhwpeI1YsdYiQfHmT7FpT7ejgZr2E8kwOJqQ9mnst8kfjr3fAr/E0T
oXnrxdgihauacBScC8JoMTDP2led4yver4GJi6FL7DavUF5i1mr+BlXVD+wAon7ESjA81L54NiKH
cP9kyzZ8uFAIJIhfHcK2kAK82/hoqTkJny1Fpme5tUsw55Qs8uCzsK54UN5tm/i+wxdfwmLtnmc/
rSucu+9WBq4tHJxC/Nlw67SZkXNhkwhYTcaxnMmOXaqfHpx+KctIuLN7PS5lOqXEFohA2PC4P6Tf
6su+1O0BCkCnZBmwnvy+8SxCcjPIn2JC7OauCloCldRVsE9k4cdNP9/uqvv1+xLugQKMXV5GuNKF
WA6OehxIvMy6WJU9HclKvJJzXJyTAy1/5GJDvj3c/OpQHOi5BeV6QoAvvQPxeO7P/XcGbe3VtwLd
huobsVS7eqZFGGQh1+JTDXKAx/lsMDt156B1Fjs7kxXZsI4QJdVB4zP2TgRFcEuck5NSZHbldERF
e9glkJ+0Trr/89EN+YZWOzmD5TTeHrfAY+ze/PU8XpaT7uS+6Q7e5lkBSnAusueQRfD2sqeQlSBT
GTvWpQmVAL5xQvbCEaPmqF3iJ4rHA1+Ij8Zzqz9T5tZPBGJeCizJrgKTVEILqM6SBdgZy2K6lqc/
TRiTCMHPqH5mfdkolDfuIJMN0Je9zgLUnnb2rEYyEZzyWf1mPiFwF7A8vDZ/TLgc/VP23bp0R/1a
BYmHaj1aUNSPafE7yT0NaY+ST4CLJMzc41A06DQvCQSv5T5h/HQSfhyTL1VOadPJdmP76xDS3LC1
gB/YrdPbV2LTV3gcantAceuUnRI4vR14TILZp6XB84eBUG1DFDGyyPoM03PKn32UH2P6VuwTvqif
eDEx3/54hT3pIwzriBfpubCGdbTnYdb7c7N4QwCJr+pyFD4TnrIBhf4Uh71r2skTlVs5yoCdBEgX
OqhDfaLk6n6FB9eOv87u7C/eKxVGjEJnm7bJSeQaDcfwVFu3dXZX7zbs3YHvVncPQwFr2up71Aii
ko8A/1jBJ07ORXpJ2ySQfUkK+Om6F9Xfeszq0Dp0+eaMy5G/VlEWdV562TR/eVv9zov5uD26jZHV
If1q+YSS95c5tiafxFXYFvjBULiXfd1v/f0yYL0Dkmkn38qH8rImgerXOLc9rCMIwqwh1Ok0IYno
2fDY7Zj1xM+9ygW0yGeJvsRrKN4H+BweHHvXeR0cBUfLxTv7oYHIl//2BwDDkL8H2/vm3g6b8/yW
B3s8uy/XnoIg8crlgDTERTeO+CJgo3R7OsA6YXe47P2iMCg2VG7c02rnGCSicxIBJG/4f8hW8D4F
3sVyV7smkt6jOuGYOzg1klFIxWU3x6cWRFLcB4tOGhpQfudiKcBzIXC3YeT3cNAiiM7wh6bfPtUY
fysqgyXouHxgq8H+Styvs9xp3IAaWgf20VMbsV44JRC4HzYfen2Msonvzb0pMENm7m0cabDXX4Yg
3c2wt68yKQBGmbDgNFHVf+uJGAUfsjMv92Z8C4GLzR9wwQRSfhqJh+ySR3uMDRo282WbDER1F26G
7ofXfCfVxsPs6aJAVPHH8Tfwz99MYyE6+bliRQ81q9a6kc4EqUSaFZQdFJbw69434hQPDYwVH3Kj
AYQnN/hgDSc7UQuicoRNgzGZ8Ak1IuKzPczd3CQsr3u8tURIcFHhgBYBryBRSyIytbe7+Dk+x+fu
ZN11EWxF0RxIVDgsIlaUJV2JoHo+aNSM+g/l0+ol4RDFxHtIeWCxmZ7YCzVhdejPpT8du/DGfyD+
d6dxHo7o9mARR998nPa0jSucXpaXxb4aOKEq6J9ptd0hPPrYf9/dgPS0+zc4htzC00LJrnEB/b1x
XOyvE4ebadd3U2XZ9LZx/dh5vJ3Kdk5dLWSwYuPXjIBgguGucHI3BQ9NnLn7FWgljwLWkC7fgQlj
Al/qRy40SrvdvLF4FJYo0u0uZSOxnAlR+XyHyomz+nTOyTP6PWj1d6cEAM2fXcwEr9ljtPh+8ffo
RqPQQNRsyx82d48N9vKd7DV+jyHbFwJfGgiB7sNe+H47KcGnjOCnvfJEetyIindGVvdwU+57neNu
15SyJiw69PRE0ljyBTGyYKRAxEjKI7eOGWBUwZs+CPcbB03xFk850DqMNLz2FOKYgxV7Sds1yMmz
Mh/GX5z/QvzT+Xscabk3IsQ9xiZb4B5oFjjacGddm7P4kt/T9cpEQr38PHO8dyMi20LiOBVBGJpF
UP+xBTt335PoabkdqdYRwJX/zKSFM0adzawCNqK8X3QnPXS7AQn31JbkmjM78xwJzG0O4N0eIo7E
P3uIp3it6KtMWh9KT+SC9sBwYeHGCNeKLWmwGntI1xCWUckhqGuU056UIHmCSd0tF3bsBH/rJblC
hYFN2ksOjMRjqUri2T8+reDSf+e0/jKeBGREK8rUNM7xd+kOnlGancTJxHvP4sP2iGSjfAZ15u6B
rIlp3ENLyb9dmYalyjx80qLsUbvWR6pq99tXaHDu5jfGNvz/Rd6ZLcmJbNv2V84PIAMHHHi5D9FH
ZmTf6wVLdfStAw58/R2RkqqUqarSkR272+rYtW1717ZKpSKCAPfla805pr1jj1/7Jz4lSXwB9HZ9
rB7Cy+ikvGFcdmpt7ZP5S0V/k6iq5bwWdDmnTbKXFIbdgQM0ZQxH4/1AScwhbtPupoucWkNetqfe
3XxCf2+l9mya6+yk4hZJDiBwOWKePbE5svSvzHNIt9xXa+ise3EpnrqT4sAuREEr2MvCTU+Ts6E1
IXdqH1yRYa0/DtOi2Tcb57Q5DS7yPes7qzjtczpv9oU4V6fenqP3+njAT7fBV1nUf2ys8y+c2KD5
/eE2/EmOfI+J8iM8iyUC5R8nMy+/9n0qw+jFdwJoWNjnGJAzI/4+lXnnMJURAfo4iVGKJup36LP1
jpEMXj8srBI/3tFx991SePyRKRgnC+Z5L2a836BXOK91yB5ggAD9ruvblrQ9aXpvtOpdbQj0ULa1
CGAqtP1V4lyF3XMYomnqVgqPi7n18JXLBTiAi01RXwfJhYAmF8ZkFtmc1osa+B2lJioov70tm3u7
vnenu1jfmTOGlsu+azj+Bg0HExaPELXIlaw+wo+OxoMXXrvWzcv1///5Hvyqz6MG+XsD7Ao/UIXV
9fY5+6zgHz//eDP+8fvfbkjbeuczBg7gjQsSjOWf4vjjTzC5CpM53VHjTjvy2x1pe++wfHkuSok/
COXf7sjjj7h3HCDzJvc9f+HvmFzfjKk9BoSuc5TH+6aHDdf037Q+MYTPleHmJKcVX1LnbjRbkmuO
Mdbsu4hHqjYC8Ep5mLOt0Wgrkfb9cOX+Qtz51u760zt4M8RAIpzZhDJXV00dMrWHI1bSjMAops+g
6WOs9MFm9e8L2S07yZNjfPr9W/i/N/r+n8zQ/4WLLQQ/UyLb++H7+mnFPX1GqpJkP97ff/7a1xvc
898Rf4DWQXzFBQn3+4rLTxwQPQ72Dlz9rnOE6X+/wQU3OGtggPtbBC9swu9L7svzAo0cYBDIgaON
+7du8DeioK9NfY9F/c2dHXoILwgfDrdRrs8U8lIgpGpYkqT4AdLfNhJ02p3j+LFfJom3TyyknrI4
qbIbAjyZh1hXOpqoKAbJ4dcMnyNRMfnKBb09PyOnybVAipFSJXQhTscc2wP/Z22r8jGTYhMEV90A
hDX2D57VbjMcFbPT31nZTCZyfjl3DS0rP42XXnZBeiD+bE2ryQGF7F8LN/5ExjB0fK/n36m7LC0/
wtDeR4GVrsY4rQ5c1nNpqQM2E6wPfsuqX6R0P+NmE9neadob44IMAXOVRhIpOU+VFUw+srB8HXRH
73SkPhst+0uut2FHR6EmFKiqk1Otu4ch4og0yV0Tf/IQxBslCUim6d3MIYG36WMYf+mJ35tL/1GD
KFt6Y/KQWBeN7dZrpx9QhXeczqu71hGf3BTVJP7WK8skwQ41Lfkj6W1W+OKsdTPzBIzLBUYcY01C
KUePkhmuP3XvSb5k8NVV1noS+r6o3fMZ69wJgQ71o0d40xJi8LDtirZ9Ty7RchAjYqqubTmEJZWq
F9KVWGAjiS9k9MU6Ddt4K7zG4Tg4K/9y1mQd97LhD1rqtsg0VvkUxjTgEiIQwDZNYVLjlBPJnazm
dGdV5iHHg76qiKGDLxhu/rNL0L9ycaG2+fsdFBX+p759Vq8XFn7l65qC0fudZTso/qmVnCN1lFXq
axln+ME7NirTxBlm/0wqIbTDYbBnwQjzPYu95Nu2aYl36AEDk79LkuBBHfZbq8qxUPvTdIh8X1jH
YpFakvcHj+LN4sKG3udxJuVmnPS0xv2wcNzSPe0IabINha1Djqs+lKD5EQPjPAp1I0/mqBD7YQSC
b0EnnMvC3hRWcv3DdfyL/fQFD/HqrREs4rAeU09IecQAve6mJJ7SonOGaMtdHj7lRHuaS+MY2L6s
bRuJBnqzce25ipTeaiY3nSS+MuOJSWj/AFa8mZOpXjd2r26NeFAwECrlrBzDwk1s6flSdEAVdR3F
yWVaAQJA2Bg6xDljPPuQyNRkeFGF4Wesf0G7TuO2CCFFggw1cLLt//mjWq91D3wLeD8xfwaY400L
Eyg7z49SJxW3dhFHY7iJTUPejmVP8jvgeSatjeXtZNInN4llzHvfyGirGX3yVLg1aeFqiv1+UZQe
rfZOpBdJ6FqEYgX+J9ZVa9lH9a+kqcd38uZLObKQuDtf/mG/LXL8hvS4IIm3qZ7Hy7TwijsSatas
1/KEOGZNFvTk343x2G7mdnAu5oDQk5Ts4xWEv4gk5B6sI4EFyalEk/51+flbT4r1+ljCdXRspuEU
p+zUbArmm+soq1FC6kzdTV2r7qZib1pJ32QoRyTjrsDZf29O2YWTNyGGD0T+rgKP9c/fpS9+eqQc
imDhmEfQ8Ys//PWXSVIXFXQbISRR0sjPyjGK7JOo8EkgczKiT5x6Ndlke6g8bVcwLghjMKF8e9Hd
DKhmlbUleoRmFmvlafNguP3WbDRy6mEGmBYN1bUGVIY835h2ssqzjSxdcWknrt6OjkUfOn0/qRby
emUS1ehiHVF1md2rqcUv4g3bXCO+bw19G8u4Pms08wjog/PAFtInt7Gt8ZpJCPjldqi859SNrHiV
Yx3chIYg9VTijFvh6InvCrPJt2ZrHhJ8MyTzDc68gQRK+WFP0bCviH0lZ4QgGDCFrv/Qhwnj2jTs
bN6GizY7B4qyCQZzTTFw63kZczoDp+0iM5yPZJLl732kpbsEW/8Cdw6iMBmZ+Dfm0eNZbnK91lCI
MbjEuvhsGLm1bKyMvJuc66u7NlyQ/YPjcAia5N4EPL5gGyUXdiya94FsnXOjyGl21T4jaNEDwgjb
ZB8Dr90ZTqOeQx88U5GUB9+fyQkAm3bSZ4J4PFuli8rNW5DM1flYZsVKjY17KLsh3UIIltfEcBar
eiD6cpJDvI0nqzx4jog/B12erYXfDHvLqG9sotxWRTs8lgKuge+FGjn9ND96OXLoopK0YZqAKEY9
JDRHVYB4TYdPvq8v58kc6JX2rn1LAgBTC3+4TfRYk+YK+/Q21Yb/BU5vGp+ORiDPbbsYl4GyLKwd
pKMPxowUZMq49uTEjeeAAxVd8FYUNxKazGoqLbl124q54djdTAUeiswjpdBSEUoQ6eSI7IP+No5T
JCQ5IZsczfHf5EVlrIOEL3Ekv2XT4D7Yh1olny0F9yEwSxpo2n+a5oqYyko/5XFgfIZsoZfFiIvY
tav3Y2yB7qm4yHNmMmJOJUoQJyAxkClNOAZ7coFa6rnug9UIxrpB7S45sBpLrH5EskfM042YbBbZ
Nes5LdUq4UYqcKyeDrNxRZDdVY7/7jJT/sppZb/PMwI1eRrDjdOH3SewLJeuFc5b3cTnUOY0DqfE
/4yp96MxdNRmGmURAXDuJk2KbNkH2PHIYqItWjGfD+MQKqNQVNBQF77YhPCds9aYdO/xoT3pGdxx
ZZEqbYXVgFkqT7oloC9rFTvRtG91666NOvjMVq0I14wYtvShvqinjBFJmnS3E+G2MA0bh/gbd11O
MxOilDzzuoUGQYzWZB+w6mSoMcrEXLNrjO+Lcgw+2EXj7NMhlo+Q05z3x1yGxQRW40BUINnIfZ6R
/JBEQbxz1XxdiWA+x6RZbHPXlhd+U0IYmh4ipaYF6517UNhbdzSGSCmsK+e+tWd1Q+TpyUz0FTbN
IrwCsD0f8G/S7A3kzpqJLkipwUF0WiLdZUGKecZNfUzNx+yLLxnP6HthSoD/YS6Kizwaox2AVm+T
d5qe+JTuSd7NIYjM6bZr7SBcAFiuH/oyxYFTaB633Dnp86n/YqIYPq+cFtHc3JbzGtfDBPlTZull
oPBp0xp7TOvp0Iba28eKZcy3aViZrtfgDSsGcsRtDKfKAC0yR/IhcX2vXDbABk+xQjkb30meVICm
pDXia6P2m3PnmMAyD6QNLgoMVBaF+crzdXCry5ncRS7WNRF96AiEouUvY0oocwwDxhNjXK/cKLnA
zGdvKi95qBxpJSvLGFS9KoZ+vkpJQMdFRowDBFQOXuncyG3lde2JaSsUoIlPN7wNmBAHosIuE5Hi
lXb5VZOoYtV4BR5XgoAedWoldyZxw1/qaNZnAZztDJcZGdMBoucQ4ueY5viTogDNoSZLRDY3fR5o
jln94/xSUcVRXW5iaBpn0ZSW+6yUHtm4tXfWkJAIMWoIL1JZXBVzd586FcEYlrxhm4pPbHu01rrt
x30eBDjDq/pEtggIpbrwJtdek/GJ0RLQlKEqUqCSFgx9fYS6OA064mT2EF/OJ+FgXpV9jhaFDNNF
JUlrXLRtZ1wNbuYvMjmhrQGNvTLbJN4QKvWBDE1vFasjTbaR+S6amLT3Q/3QNlH1bDVNfZeINCe/
CcthYA/tKusdd5t4Alp97qSnpXTGpe3E9k5mGLJjKvT1GAzxHgS+d+UQ/bOK54Ymf15O2Ot7zIt+
61z0RYr3rXG4v9n5hp1RDhmRxdK9m4LyJo0L79MojLO2S+56kiGX1hRe4iojITnL0y+Tg1GldGRx
BpQ8gUvt4oHrQqxUw5i4n8kIy794Ua/Pm6FBZggoaVEW07gYrBKnbBrUap0ZRkGLvzGjeeEZdert
1RCO2SKNOpYvi54wxqtoHPzDEFV9uzF6AphO2wTA57r0yfmghTCZaL7DwbC23TCCviYXmijZGyzh
bRwtkpCM+e3cNCg8DGJxMPV3bbTIXStAOFTbxceSzSk/a4ZUe6eysBuxtPxyVp8K2zuaZ93GNJcm
N1CFP6tunW09Fh0y6dKDLhbmPesTR+fFIN2uO+88u8Ku3ShYxAXNx2hvmiNsF6HtVuN6mDj2GsnI
Z6s9ZZ/OgWWdWY6OvvTt0f4exLG+AQuvnHNu854DTAtzbYzLgxvgX/eKkeshOIMzP+tDGy18lA4H
vA6iWM1iUg+OlVt3fVtnW2cY8vMa9DfHeJeBcVIEz2bWQWnxMC6VRNurRTzM6mj7rDHJlm7f88WZ
EfLyjKAWu4+ddQ+IXcAQiCaG+bY3bkMLn+fSMIeRMGpRzYR3k5WOf6rydLHsui698zInNy4Lp3eA
d8josgeUvRkmzXxJB+bp3Jv2mS1h+ecawISH/wvPrvAyJFgekOR1HOOCxs+bQpYaayIIwg7TskHw
8UlGG8FcSUeV+7qU+sYewMCLvm/dhTAHbxEnlti1Tj994ApQpxEcXlODpvK6aiqIPclAbTYXmupp
xDABk+FDrURyAubBapdtmCSXQoT2Q1Wb9ntqbXvNH5k/GLY3AyaJoGFWRuV9tssuRv6RKOfGKzAu
hoHi3FXeF00LHj+gIcN1IzFiXEiRnmeG+6Dm2AeVYVOwDkO8NF0xrkWmrodmsA/44rrDrD1kFzRB
Fh18LbxbsimvQ1bZdJeKGf9fqK2q3NUh6axWE+Wr1MgHRA5umBB/RSzbCRatMF07Xj8UB1yI3cIN
w7jbWVlvGWc0epUgACEgcXtO2uyTDsBUm5SXn9rIaE5Nf8D0aYli39Yif4xxs1ZSMcSfjw4tV9a3
RgU/P8mj5qQeQCfRPgwuDPo/e+pWjyiCmkRgUIcgUqx2HNAkNS7JjbUTd4t5ntBXC1E+a63VBz9Q
02Ps5NhBYBcdFGa8T3maPo3ZoE4qaxbNArMY6lDVxu9lQraIA4ICtcTciec0BPw2iSY6ox+N9DEc
7qKmde9shbVZ99GZKsf60RooDsqRamEl6756NrpYooIychMuLsvaUslYo6duJfnmZDkTHGeLnASR
urgEiYHH1piKs3oUabrsefvRoqavsTKswub6RS61jfS/FFkAjQm2w1Az683oqJnEXKTroB3tM0TN
SHjcprtorALDSe24+CFpVkT4rnPEA6Py608JxAJIAEQuKrsCIVlBnM78Ur8P8sJcmdhQ7TDiV0qy
ulbQNEIYCk6V0hb0uy20gnrljX1xgYADviQ46NxjS429hijwFMK3PwyI0pKgOPhNS/XpG6vGjhDW
tNhfnZposaEfLzKV7tl3WeXCsvuSgHzpMGcOfrDrpdMxbicEDS1E2aF5dBSR3nmuA4voQFx0kdXN
al87tTrjmn8pzWRCYjO5O7tS5rK0kYoZOPr9AlGNsvEauUF3FZjFlcbJusoy/yFqGjIwVUMxabfP
kSIa2kh5vlxCl27DMb/K0oxpfOGVd76YG6RtbjY9RglP5SIPHPiGTVBsZJ6PH1hR5u2gslU/aXST
hub1covRf61dktQ4o6rej/cRCzCp99RfKxuaxWnnZCk3v01YpQTjHgQxPSSqHUz+XnpPQH26dBtK
Torv4VARjbyjpIOH0UbYsLtR30rX2edjd2hJUr+ZIJsuoNZMABUkh7m0rcq7eq7GVTx6UAzSWLkS
tpBh3xBvkTzo4oj2KR1yS8EbiPY0Bgu4EA2reTBZ7vmYOrBl8tFeK6aRT+w48SpIB0wt9UgePc1a
Ysyk92z27X2dS+9cZmH6ocgKdVroAEFpk8WUrGpPHOyNY/jZUxjDI9uaeRrtg9ZOP0KPUA/x6OsN
zKTonsLWOIViRnxHMejnflbtxTw18C1tUBnHd5aBwegSsESqtCkf5kp8NHU0xAtrqv1N0UpvWJps
BvjDPetAuLpYYdSsTpNUpJ9fWhf/sRnoj8bJ//O/yF75bRBEU+7v+7w3z2X0usf7MnPid74NjyB9
YYWkYyv5Dmh5/dHnPY6VXIvOL4ZIRkUvHeDvwyPrneNLWsB/9ID/aPMyPAL/S6QFzSz84Rgqf6/N
ezRL/tm3+9MR8qYjpsPIYeCYoPwV4+OQ9Mirow7STBta2yyCh5HiH1+7MsFcNkMeqM2RWNcSC3cf
Je2WT9Mv64iUPEDUetVMKWrPouIZs8v3MNesxUA+4Unj18VzG4XDPjHCYmO5c7cemactSCSQu9Hp
o+VsuSP6acUClmbunaySj03uYQiJRH2eZ/2QL7IAP2uggRaZUGbhAiabusnYwrxW6g+T7swTjn3m
0gHDdVI2QbVse47+msHcSS0HZ+03dbuRHIjQLhaOTwBxldKsoue60KMvr4KMeMXRq+R9k4j+SPei
pElMZM16rlZlr+N1aIVIlIICIVs5jwzTXGo2Dg9GGtBQjFkiYx7a+yQYJzb/ePpM47rfBK2HUJK9
ZlmauVwKdcTJZimOs6o8RrDWXwzT6kiKoGTFU8vbkb1nLSracYMDC3UyaSi4Fo4lKD+3UT75x0yB
Hqmfl/RL7ObXuePG69guz/TcB3wINsJdH+l8Z4iW9k43o03tgNGzEHnXPkGCW1np+cwV07AyuhYj
faI0nZzK2NAvUidUyLuSA7E/ZvHaUjGaQ6dXy7oz8QKGTr6Z2BtPSvKLxCJrM2/TjzMmDT3e0kjZ
+iMEE0KWMGU47dkLSspto5gAwMHYcYQ/FFzvLUWutwBkdjtDSZU6DfeTR31r0bkiQrsrFlFNBGgz
eAbRIBz7m0JcFdKmoZ3o9gArJ4Og3LmAzhT7YJcH75VN97Cqe/qpI0N2Z67gS4ZmfT9APL4ZBnIA
4qj3AOP6EjGc3dG34qi2zPWIgHdM2vu+V/3WmzWeXUMWu6AQ+cPvr6L/kzH8v3AGdiQa/v3SuHlu
q8/fMgFfzcGOv/ZtDCbfCVf6jMBpypOgczR+fpuCAd6XDNBRlYBQBLvIuvltdZSCrEBbSP6lK0wQ
BH+qmaTFj0j0AauOAOm43P7W6sj4/ofFEaAqmHZmcAGTNk7BP/NqK5hcTk8qMvQgdaXSwNpTkNyG
fpesB3Je2doTtYYwAeOoNgg981PkxfSrTpI0KzdWC/WolvFNZGbOjlXh3NdedyBgNrsaLe/yh4v7
F3Mxm2v107vlungAGZgCwnTn5z9wQrVfh2lloCIeQ0vdUwBb3rKuAJvWnJf1onJqXJBpsBfEjyKD
d/rmOh5aPA6dl1r7LkmUouVuF5s0tv2d7RIpksc5rBcybGBtuUS7BYt0Mj5D4erOzaboztPGw9Ay
OcRnCyedr2IJOamvZvemBuPbgqWKOzhRldt9lG7mvW+mqniMGxeQjpBGdmkJZnfQmWvoXy0UniAj
Z/VX+pujXvPPLe74LfJfIc2j3oLkDvlmNNXpfAZKQ8shqrwFcTzqEGfVcBisKMEIRfjPMoYZB6PO
1/Y+iQTYFE5F+rquPbYbopja5cwfWOfmFKODZ+W7SkhtKBaG62KydoDn/PM36f7FO0ZMwpuFEOpZ
fKOvv0mmv4r90T2m5EbGTVeG+d6sXPGxy32sGm3ixicmlLG7xOWYtKh6KCFyjnCGpX3UQLlvWDm1
bU73ZmN3oF3qOln2ISqARReq+Hqo1Xg1DqA2l+08ERI0DfQeXC8gSl7bY/p+TjPZEiSeG3QNgKIu
3E5bLVW1HX/ixQBhpwPjYCIQSx+qUzflq7GZ9F1kBvVJLw0OCHBz1yEp5s3SAyKKacyLb71Sh4+9
baVw7OLiuku8+rk3+QSpO6dkYgR1z4Eyio/qB994ioGE7gCxqU8qrzGrjjnwmL4q4MoMswzObLKP
L4mQrC+qYsrhD3RWcvXP38RxZXp77yDQIXSB/xyfrOM39cMzZTQoMKBFYo84Zsu1Xog62ku5OHbu
00gcoxZEJJBSHJql9NcEIgYbr++d61TbOTuUwTfDGW1w2uEyQbBDLQIU9rYZohHro283FxFRDyS0
213skvAcpWfBVAvMsDOSjrW2asxNIZPpuGzxH9cJX5fphEDCFbWTtobDFCpYMW5+pDM0QOmWzURq
XRxn+XNZGv19PjDEhv5PA5aM4/isJEA5ful+33SUrJhHwqld2mYa0pimAYilPZpAxzjamA4eYBmL
gydgjXCq1nZsY5E0VbbMlChOjahQZ15fkeIucqq12RjNVTfo+KTSQPEWHAHzbEXvtDkQSCXA3MnE
vkyEvDCUjwuyL/t412RXom/oKJKiAJJrijZlHXoPcipceuOVG9+0/tjmNNeMUxjvfbG03BqWnZc+
SdLsD05h59diDvxx+Yvv/i++esJoA4l0kMgQ8WY5BaSVSYozwSyEmyuZGGii45PnjQzM7axByftu
rj5Uc2x+jfX7+3E1e9tPdx0FPs0vGxCxMI8r/Q93XRHNfljoVCyVqCumV/X4lPqonlpXnCp/yPdO
1xPZ4eJBM1FV5YGBC56O3hmyWWdNAxWzujLLX2AYxOuzwstCSnCHC7kdaS9H9ePb/uFtWaNTjX4O
OCLQiU0aLlUqTFRQcYnXw/vW88aubbl0yRVZuIOBtYHpw11UhYy0YmUvpD2Y274N7ZVdRMxv0GDQ
HjXsTRujA9BmDhMyL+2PFAXEoil3/MW6+oaS/PUD8PY5cXGAMjG8v/4AQGeLNotpq4SGkx5kmU4j
hb2Yyl2YWTclrTyGu2kbPJp5YXTLNGsvsrr+EhdpSLXrxuBOPX1kXeXEDPG/RWFeQP9qyNIba0LD
k3bEyD4zCLYmWo1as8PQidLYkyyrX0/JrIjykc0qdJCguFzMh9wFpGYFmoFIZYU8M7VZn1btNH2i
28poLx5nfapa4wLA6cUs6bcs0Twmt6KTEd9+FrQXdMWqJ21ZM5CFtB7PgJuyvZOZcWqnDpJoujbn
BdO/Q2ZOC4cVa4Ho1To1JDyvhaED/zQgkTAFVVInG0U26K7NWK4cmxaiYKpxk4fw1wr6vlg3BVlp
y9kQ2XZWg7koUxx2IU2lYeFNebCyJuDp4cv2MUwxP/vnZ/JtgNJxL+fwy1pMLuKx1nkjS+pTp8zg
dOM/1El4K3qLvA7Y1+wgEiZu56mlOys8LRNxNvY4Q/UwY3ORRXOzTfq+2tDxeyZIN93EDQ2oljTT
VZu7mFLqqVv983u134hOXt4rGiqGHJ5wmRYeH6cfHhckGRMNfpO9Yyiyh6ax/VMmMQs7crCLpEir
uIvsLQBpa93HMloSSPHUkHp+Evg63YqZUWhuOvayo1W3LOnE7rt+aE5nyyecL8L25MfOXTNB6oN2
hmtE1tNlHaeM29uF+5QNVXreFTLeFl5f7FqjMX71Zfy0TCF+ZVcUFq/te6Qcvf6ARpKEftFoPqCV
iUv8bf6yqmb9IMYuOLRF5q2tChWo6awgABLXjEdNDrz5nq41NNtPJnvar57xowLu9drJm6I7ckSr
m4LWypvGRu0XYWnKgv5r6aSXjlcOa2Nqe07MIJt8K98lLTOGzn8kbJnMF+dk7HXwC73R8TVeVZzY
MEw4vo6JwA9K1pt1JknSbmzIuyXvQH8kU0buhmCwNoWI5l+syS+6qrcvBQKMmh8l+/GY8vo7GNXE
kMJE5ILoLb8cCi+454PBHPc87qE+NN4nM5X2sivd+lKJUr2vPDu6t6SM2lU4CrUYXNc4FbZDXqMX
5NaHrAKOgiwBKHfuDHLB5I7xQpHPZEHZ9Carwc7SLZMQdSZoD4FZV069YLRWl4usgjmbe8QXWibs
RS8KRn/t2OkvIqTcv7jAvn0UJ9Ims6V8y0HkyDaYSdmYS03JA2d3InxIyPKgY3++62lRrG0GmgRJ
p1GKMVY7F9XgeEhyooY/6qbtWRvN9lamHVPBwh7kUk6W8SHSibpBhHNKn7e6LdpSKTi4QwUWAwny
c+PM/j31AmQbI6q6hZVnlNvuAEYI/Qd2NE0SDLKiHkJ5Ta5TnOgLu5jrT7o1jE+A0pOnqJL+Y64z
/9Q2hPdBdw51dR247iFrBKkZRtXLU693K9JFY7zVc5c3Rx0fgz7hPxViyB/r0UI0E2A777mptnWs
qq1jpbySiX0uZtb29W7+rfbvf69xcVF/Lm+69vPnjlS4/wX8vG8NXp6Zv+9iHJ7rLn7O/6LHy699
7WL4Jl0MIcj2Y9UByXc8RXztYnjBu8DmHvXoVRxzI+jWfu9i2CaJwkh5A2K5OJ3Syv2zx2u+O4YN
UmrxA0vYyBV/w5PFavxqOfpuECD28PXagDbMzoamMbbCAhNrqxq2s5+dlFmyL2u8p/UYP5W0vZzJ
ehqx0CzgY4NKr/cuahNErUWz7O3qySLHUhXjk6yiRw4BxLGf+OI9M2k4Of2VaAkXGKziS1jMt4Zg
6jjrW3bYcjkE82o2VblwulouI5UAwbLj8yqM9qMBfLRN403QBec9gt1F4GXbvIadGXtku9UTwbvG
9OwwSo3LCi8rsQlz3S5Kq6+Xc/4lSBkkVaiVhul93lk7ZqDzYrZuhZLB0iapbIm+cydpEnbpAAl7
uI6s9jFW8uPYOU+TmXzug/gUTH5DSSMe0mHe9aRl9J3/IW+wFqAvQtY7emjvvIvUz1eqGWgwxjcj
reSF8iVnJRxqItWrKga5mFu3UaQxYLvtZ2Xr67wKgZZV65JlEjPblUC7u/LRry2rojqbAir3JO56
oFS4W0UsN1MznJvgXWlQQ3pIkuhTzbEEbOaM0MTaNnVCwKsxL7J5BrfT4DFGcGfzd6CfunZpenIE
1EQRyO7KnysGnPI8MDJrLzN7a5hefJcF8zJIgqc2dPU6RE5Jk/2cqtBfj8zxVzOn9PU0TZDwZIc2
JuMQbna33oziGFXrgIWe5Nxt483QCftkPMQuAPRGZVtzQJozBf1wQQvC/TT6DV0m+2M8Nv6O/jGZ
qCMUVFLnoHAMOOtrE9kV2XK16BLqfbpE/tSU69TL8a2Gotk5mU/8T5fJL/Rp1kM6BecvD/D/gwXt
rw1R/8JO7PGs9vdr2G38+b8Wz/Fz8dqPcPylb31YT7wDKnxUmAesO2ilES9/tyOY9FRpfprHZFRM
oseK6lsnllgcwTYsCZH8I/3mmx1BmO/4a7CDep7jUYZ59u+sYW8qTaxXlm+ykJITR7XJCe71Sua2
Wk025/5tEA8VdhtGzWUr61+UbW8aqN9eBeE2PgqW3rfGggh1jmOPNsCrEKxbFwaLkE17ie4Y8GU1
lauudOJfFNF/+clQzVPIY9vw39oT5ypG+uDIels4olpPraJpahI08sPXffm1HvwvEPREZpedIkL3
TcH08tFsB3kkI0WPuKI3ZWJPuaL6UNXbyirQiTkJkrKVGQfVqjKDrlhFOICweHRJdJjyDmHVHBn5
iV2Wibth4u7uG7MZxaLPiw+J0JhzdVn19k1K4EC/FbWHbJsNwThMcWmIy95yI6AgyTSlp/Rj/bPe
8Z2L2ipyYlI641ftkuNB6ocamA+Hl9TH6OczZUVq/OYcgiAh6KmFAHjOhnNpCEEYgFPGxPT4sbjr
ZR8yyEPsorog3BAPCreVltYGATY4dKPx9C+u9k92g+MbIi4Kj/axb+R6bzZeGbAn+F5TbQFmyxMM
suNTMg4aAnY13U9GkF8aM06VyKC8Hv0S0Ys5Or84Gfx8YwmywmCQMBA5djt4oH88fboVXcKh9ABB
hLl+SKQqzgYvmRb/fGP9dF8h2mTQQiFFFS6lfPNJjcQszUhH+TapB2gTuspPXjS7eWK0v7iqPz2d
LD7YfSwWG16Iuun1B3JcWtE0teKtU5TNaTF240OHLYBwdbQf5jgan6wI/PjvPp+8KikmRxcxQd/U
Yq9flWASRCJdAM7TjU3y89IxR/Cvit1vXkeaUhJnPpeTr81/yUD9oVcQCW9orM6iSxF4PiI6EkRz
n6eH8v9XYIufboz/S9p5LTdubev6hTaqkMMtCRKipJZabXW8mdVu28gZE+npzwetfapEkIuo9r5p
u8phEDOOOcYf3kLhpAqUlyLjWxvpXShR0e0e26EOlA6mYiTQa1WcZuOFtqyusy1JEOYJeANEV4s/
zoctwdtgwLLjzUUViDcgnDu9G/GwBIn4IZOW87tHt0Od1MSmRXVxaUOa+jxezOXl2dNYBzRxPupG
/DibCYBBBfD2qPyyRsCjtyfsyijy0iMk1xHkdnNVohWcgjMVf85tl9JNTrroFwbKiv8mymJiRy+U
SsJqGB1Z6DS+nSrQCt3bzbpsDxhx5f8mCgOocYKi260v74d3K8LBxcZyoMcEQ1OLA+4af9KdbDeC
rAsz9GlZEOxg0gIeO5S2zqOIDoQyq5JvMQ1qo9pQ7HXetxB3tC+5NtmPLnXDu1qfo72eyfhYL6yU
clDtjXPk2sxRs9Jgqy369W9eTO++Vi/6zNIFMzdUbQXZyjPwQ4G4cHvmtIuTkc+lHMOOxgFJ52l4
/rlxndpuq/G5nvAq3+102lwRHsuAWae8By1R0VQwjB2YliCM65OotB9jSNeEJDrbUwtGuJKW3u1f
dfXbOcgYf6C1F8Ux0wpTmIB6FVCZfFWErhzNetpKo64FcXUYKTxqTa7C5Wx4N8CG1cY2NnxVUFXY
GilKD2LdNMON9XRtfF2TvMHmioNsucpo2tZNy4THaiCaQr2TaRW/ppxq92PrJBuH8/K/Wh1my0Wu
8hhHu54M+PyDJiajl42sgr7sFOr5LjBr1UIYUk/oaY2w2WgvT4dGpYt6e74uNw2PPMxUbZOePh1h
YxVa2KGAiYRTtT20/fdEWsU9tV8lqCR8EIPs7EEiAvB3ywr+AGMvu89MZA5tYf1vEei/9qSWSTsb
A+Q40OVG2p8Ei2R/9UMU1TbKrvTKQA/rf1RVSQ7V1GcH0eEXBEjrfx0d/mu4i8t+eTKAjuPzOZeQ
tDkf8la4YZtnShEkZp6k+6aoQ/BWLF/gFd1wB0xAoD3cm9Pn2wN+sXaJizM915YLW1N7a4G9W7sd
1oVNMsgiGHgtfcAItAP/Globt6N5XpFZbinCkIfz4gL6x81//nmjTbtglBN0Kql0n2vXnU7elMk7
0eTKw1RRa3C7aThFGG3if+xkT06LczhUG3dvy3z+zsBNJ9OF7LvPLPofvjkk4yGcSu+VUuG3HA/D
l1ThGuTtAk5cp/mWpvhde8nQ+WMTVveGIrtdoY7SVyBBvBiOiZp4iNRXkfXqQyHn6EFgjui7phIf
QFcBknCLOOg6zqQ0lCLIszF9qvLZ9qeZc+23p8Gg5e7BJqb19PYafX+EKB6mMbozFbAkJwtzQVL0
Oum/3w6iXVnTRHFItyglazwxz2dh0GGHUugoAqAnv8IqxqgSVYU4xo3L03oYt33xMTKUPwqkHRLN
Bhwh7CCS4VE3Uih/RfVYjg2A4srbyi4uThxeu+CaVKR2AHnybDv/ZVBi+9KtZ5a/PsrTrDWoHleL
JYWeINyuhewAnVPAjDXXvz0oF8fqKvJqTKzaS1w5qEWQD/kAPcoawMVPOBTEsvw3k4ySFRkiVU7v
IuftZ31Q5VAEboPFO23RCNk8UBC3P+jKjjZYSC61CAjgSGCdD2VKS1okUJqCoZVIrOXMqzGLL78f
RF843XR8lqR3dVypilXH6qjkQaO5tT9LHSbcQDnwdpRrq4K6hM5VpBo8FlZzYxsYuYoKrcCc5OII
9TD9FonB8qd2KD8kdB/uh7Drd/AQzeJfjKJNvmQuyTy919Wd3qdYaWbFmAdRYcZfzEwtfKXBrP32
B17bkJ4JMnYpKKGBscqZ5lZM6GXEeaDD0HvAcHh44lSM/DKMoaaHZvTzdrwrA7q06EhGeXEt1YPz
taGPw0jXJckD6JX4+RnYhzR9aNDoQj0Brzjp6/icHfICVOvtyEvivrpOTdJtjh4NCRC+9jyyl7lZ
P5So9MxTjsZkayDBLWeUGtMmwcJ1QOrXKRqfonm9K6tqS4zgyqY4C7+cAu+uOckiqhTZZoFSw2nM
8Y/ajzZ44dsfeWU6TTzLkZxj1miPrKKkowCk1lpE8UzrbiTzvEsoNO3w3ZRHy8B693a8y0HlsORA
wfGMfAktlPOvAn5EVl1GWVDyz7DWK78NnApw4xN770mAvylA7WcFsAnk8t493Y5+uZg08KhkoxaN
Xxriq8U7GKHal7ZaBUmdPnNGe74pHeW5lg1i4VWRYyfXqk9OFm6cCiv9p7cnr0vZa0kpuMncNc5A
M2pwJrjXBnUd05RN80aU8N5NR0G1qTb+1pleXiAgANqXUUbtB54BGJIMk1DLQx6O3tcxm8HxOSPH
hj01GO60Wo+li2kqP4ckA++iQYdskEZyYQGqsqMK6sxT90lNFahrFUBC8Jyh0ML9OPQdiv1u0n4p
rA5pzzQsf8jQiYd95VYVcsZD6z7zzoGPqtjud7hBLti5coh+pG7e/H17Si6XuQa2mPcX1zvihm8O
Uu+W+dDlYyL6pAocT1G/Y7Fb4e3XlBt5xGWuqkFMW7TqSORsjpPzZQd70ciVuisDhQKHAOSuganZ
CaN4dacGseUWNevb33VZYASNvDxJiIeIHuflechajdvIbWJE5UHnn+wcp/AJy02f/RHeezo4ItCe
i+9rJai+NCjAtM6wlaRdfvfyI7i+SVKWN8pqwaPPUKZ6K/IAKQ2y88zr63tZz+5JG8MZaq4DyEgV
7vzX7388FyALHUVLXiNvb6Z3s2rbIgpny8yxP3CwSKpK9YmrX/FNp0E8bIAhHEeJ+0OABto5JSa7
CW7ewe0fcXnU6MDywJDpHjcxXY7zCfAUdH/UaObmKIzqNTMc5HnjDi3goYbNGEawS6nlJw9JRP/M
TFNnI/61FXD2A1YrACpj3tdCzwNpjCgLdnPyMkLaO9BiU/zEsqqHEHnOo5JCHuvNElopjeiNZXi5
vc4HYRmkdxMhukl1xGRgNhDLn2FXuJ8sc2437uhrQQBwo4JEdY+/rg71rqW83evqssqM6GMLrWgH
hda4uz2f16OAC3ybURbW+adEYTrIqiG/cYQJhlXL9Y+NmNyNC+qyKOTqtAYosRkUYFD/Wi0bo6fz
abo1aVSCnXBuDjSUW5BndBGUD50VIyuBafbHQvCcL2CwktqN6d+umcGSHhX7CX2flOasTH0z7ZIN
haJrY/D+x63GQGJdD8MB4bvaheKJs+r0oghH+rdHern0zzMfhgB4A7wKh7rGm4Lsu0UD+d6opcYQ
FGaVfTaMGp+nOo3RQIo2XtmX6QeRAFc4lqVRh1uX7kWFabU0szyY5hizs6bA2djxUHmPmx+dU2y9
AbbCrd70is6txuVCODVDegKslI/aEz4PhpucPKEoGwN5NR4dHlwQQZ549jKd7way7cKhjvsct91e
hJ+hNWuB0ka2jxgF3qduKX47m2M40VMlbeUaoSdyHm8Que3ih5oHopAKwgIhQtOTiWq3206BLob+
9+OBfKGHbJBV0URbnS5F0arRMNFaiuICdwRbRgfXKn/OCBw+OHNeHm+vy7cq92phwhhaYHS64SFL
u4z3u/EE0aWnolTSgLsODYEk/aersG7u4P+GxbOixig3oLSlxeljotT3YB99B12NRsMAqQwfS3p9
KIYk8HsLH62mo5GVAamYH2VqtDH1yzGx/qnQTA1eD+rSfFhNRS/oPfQVHUS4v+rOpfxgoMZt2BVQ
is5DPUrzNiZj2fsXERdNXpWqLn3F1cHlhKh9dZ6dBobaDBD4lKVChRW12iYfUAix70NnhslDm3Hj
yFxW8UVgl+YbbMwFib9a5RAS5kIpxzSYBon1WAXPtC1Bvdye/JVG75JDL2qtZFLLZnL4m9XkO+qM
UkaUBl0KpSWjoXV0iqh9Bsnq3A3NjD+ocOafGYxs39Ok+oQ6B4ZLGeq9ldm7TzFWuBtfvkzi6ssR
eODwWgqSVBtX67H1mgJIVZIGTmmpJ/QwyHDUGE+IzN1qcl4NtShKLnBK2lqrUHXWuxR3+fq0M+Og
UBMevmGXn7Cx/3p7oK9MJ+cV7VSS16X0s1pHOSo0pgvGnLeKyP3SqJtjl7rJxtAtv3c1dG9AcTQB
yP9pKp3PZqtOkJerEpRqz8pxe837QyZw+KVAxquo++j19lddGT8g8iDT2Y0sIHV1VNFX73kPGuiS
hwCKaYCMRzRXsHiWRen/i1D0Vuh7gDWk93j+aVIp8zHWuySI8n7mlsGyep4M/WQDjd+4P99W2GoY
PURi6D6yMhw05c9j5a1WStl7MUV4bXj1QMzvvT4tA6tCHAlNsfauURv1bi4mnCpr2/wwK3ZxAjo3
PBhuJF6iGCAuBK76L8MJrXqnjNbfDRKAAHbRMwQ3BkovpX9goAbyYKcQpKdC9M/prAvfQthtjzZh
9ruwCOhUjgFEk7fagsxepvLdKS9VO61bhK6CkWaHb/cVRh2WTDeOy2VkzkeOmuPicKzRKYFDtBo5
LRfoMvUV5rb13B+hk9uH3nJlMJpJGdi2Io41Z9Lxd5cGvUZu5+WraIytWYPGFHV9DkcO7rWVLg7r
1qEuwes4Tr+x3q+8Pnj1kMb9p7+PVMH5KI4wEtTIMSLYPKUSDBIVNM3o9HtZ1sh3RTostBJVFmug
gzAMmJCDNi82doJ5OcZgYzm20XXnbltDT3qedjV4JFh5QI6OVpl1MGoQorw9qNrVMHga0I3ieiBv
P/9UKRXwEsiVBBnYOFKAUNEOTaIKX5nFSLNW4OsBQgQdj7I4RaIJn5H1+hGKykJvqIfQziJ+MCYI
KBs/TL/y/UwzpQeLsjN52fkP0+i9GLauL3OgiJOC0uO+HkN8LfMZf6eiGJ8KYJsHdKRzHzKbczdX
ANnnJkZnCbGpjRv08ghEYRXQB5cnZztvm/NfY9njYNYlbJMQ4up3MU3qsecxhB5Lav0Hvvlfe4OX
uQizzvdSjyZfu9jCVsv1bHQWyFOWNxVTsMqJpHM1IYO4swsTNYkQsQoKIFultmvrnrcLgrwO3BKH
2ub5V+qyiyH11GmgJ55yGNEugtSmmdRd+uGumzGvnZQPwhL5DnlEPXAjo/nj9rRfGWfeNGjTutyi
pMar88sZpEQ3MkzJwmsImfToUAFCbLNxNWtjg105xHAXcYEm6jQ1LqglRpxE9vR2q+l6e69Etnuf
9wUq866bHloL/LPsIEjf/r4r201nR4NAhdxFtrlaR45dVFOScpVOOgqeDZphPk3KzXzv2jAiEYAp
BOAaABGra9QoauTnahOKjOk8zWPiPsPwUE9e5OK3pqWQ3pOqG3xVaCTyqoILT2tMvozNFoeIsKbx
6SqPtA4etEqrvtwegqu/DYAbdSVaf5xs54ssMpBsdEdkLedsekpd2LOJC/MQsKZ5fzvStcHmrlha
0Kh8q87yz99dhlAXQeZneRIY9SLSZec5+iLIfUQbh8Pyi1fXob50WKBBvIFcV4uWZEyZNcSGA9eA
PSpMO9yZcft3oqvPnFvZRrRr63bp9CHeYHIzrHsrXaOrkQWWKOAFKY5za5IzQ9jfIaVYHyMHXbde
ZubGur02aQAVeKIARcUNYnXjJyhZ1sPokXIWJfI0SC0cbY/s1uiNrb7pmgTJY4WyI1cvOSei4Ng2
n08bMtsasgWCBaJof0SdvYub7okE9FFYmL1Fzl1i1ac2pTYqtJ3RO5/UGoPqsn1y4xZFT6ruQ/Nk
ivGzU/V3t1fUym5leUjx20yKW1w9HtjX1cZCrllBzMVKgozSJ9qdprOHG6vtHC0efDtPMT1NGqji
ll6e+MTwIMXcB44ibeA04VYN4cq7bvk5b2gnkmUaAedDVbfkRGnDXkqQODjE6C09jHnzM5NV+jFs
h09DYqk+aHAaA0jN7lO7G++z3moORt21xyilMXZ7gJaA663gWdh+LP1oIMurzV2A+1D1gYMnqRzz
BNwDu+RKrfeQFvVThTKmP0ee/bWEZ3s3zdW/SJqYFAoHi5z8gio6H4/eccpI7Zkeb0C/0tBqEw1C
297ITa5+pEOFAgQ0PN01MVSUBdmvMhGFtsk+ouL5RXUnTPtS9N8ytj2aSJCHk8HMn9oSiuvtMX77
iotB5plJZxUjLLL9868ckzxUvBLh7TrTeLxEL7Kfd7K2TxBV9xWUl9qARcAE29J7NgpOIK9OnqkJ
vjZDFcyaOFaq43ethr4oUIs4vdfd7B4Ju4cWTIpZIOeWVo9O2D8CXNzXavqiVsM/1lQ9FjqNLj0+
WFb4Gpbjx0kNnzQkWcDI7EHNeDs7S4LRS/d4l3wcx/RrXpe/lqzVaeojj+N7ILtHnnIfDJf9MXWn
VBGBCku2BpAzFMsLyT2ldXUcDOsusft9FYuHMfTubeBKQyePEgeGXNE+VnZ+Uqfwl5IOD9FgHlCb
ftbTSd8RjEMwg+pU7ge7/NYpxl3vWoEYi5PQJApZQ31S2vqP23Ny9Xx0WPBL+RBK9GrdOwbKJAPU
eAAE9ENjY1SPeRfF/AzPe70d6tqttmgnEI2UnZbBavZjD2ZkutyfiuYGkTdh+CqzLZD/9SgmcSgx
kEmsUsEaxWpQaGoSIJFc3w+spJ2t6OW/uKHRRSLjXJgEQOHOv6UejUzPkMgKTKlh+ynUBJm1MTvd
HrErk8NGRCIH8xByyrcO87s8oBoxPCxo4gbgpEyQRtW0c9NCHNNqqyN7JRMgEh16WjoeIZdHzbtI
Vt9A6TM5GSbbnR/RiDD3KtIkJ6NEHjJJq3LjrXBllsjvDJ6qwMgMKnzn8XJKfZ3U+bKMKvyDHGTy
NNliC9t8PQrnJNXqpTNrnEehiCBzLIi4/GUDpS237EMI8XIjr7kaBbcp9T+J/3otOGSpQ7aMXWFP
9YMde73Pey/fqPpcXQvUHeF6gcCBDHb+LdzYs25EMgkQow6PZpfjcxwWqFU4KFzcXnZvxarVOQ3M
DScXGjQ6SL/1uEHiHpQOSkcycTzs6GdAOXUdFOnuGq2KniWSgvMhRri4OQINg805UyQe7hszd3ED
jcT84CiqWe/YJ2Xsc7OmXxt0+F6RMv/LEvN8UMbO+jLGKMUcUkcBrFdMXvYBlQoNgTn0V5GItyrd
2vFvdMh0DRJDdm3oscyY7IRc39GmcG/ysvvlgEY9psgQgoAITa+4Z8fX2ovQG89EDCzvv9lNnOAT
2qBWG9RWLzEYhmyF9J/W2wH2WVyFoin17yrv9mQnSzNHir3XaWca1i8AKeidGDkdhQLZqeemno56
gfjSvh1lPO9K+mkfB4QhoNZDrvhRdR7c/cKZxjsbCXyUnTyrT/etm9vfoFiqnzq7hJTldl3zNaq1
9s95pkO7j2RUeT53dvqNLXPivyxQwM4sCPNqZskd3glJt4fvaX+H5W98angGWaCghjTdF70Nw7RO
ceTYTY5dvjSgP+9krlX46M5ImTJmcr5vqiT8jNBefZoo935EgaI5yCnCebycdXxFNHlUrQmJPUTV
VIRz9dFD2EijmunY9fzVaEeX5oJQoty/vdyuvAuW5hW1Epr2AG9XK1tpNFGXqoULu0VpuPLcv6UB
89htko9qU8n7snXNjUTo2pYl8XY4ekA40qY730wNwoy8K6mpO12u+GOrzIcotqONmua1Q5VdhC4o
RT8upNUhJ8OO8aR7HAy89chldKsP5soaj7ompg8zXmDH2yN57YyghIoUEH+QTq4fIOqgDi1WLYHR
UQ1zEb7dmSUFmSF3P9+OdG3OXBckIFALZm7tnF30+UyxaowDnJe6oxJiHoeXHOX1fBqCmpfen5k9
i41z6dp4QoYBVkMNmPR1+VHvLqlM6j32aKCdi2HU71mf/cnIxzIok/EX/TV1Y5FcGU2KxEgZAlSC
3uqustVGSEcr7JZXeIVqtpdapY9g218z9KOND7v2OiPUopnBRUUrb1mv774MbeemTUse/Lbb5K8C
H4xAdTEbqYHS7GOzdhDhtKMDXjYo+SNc/tDoGAiEM8ln2KtbbJQrk3v2a5aBef9rMEZwVEEvYxyx
Oy/Lbm/lZo4QLYJmdarkJ8/kuLu9oK4ONl6JFI0BBZMgnsfsOs5Jp2H/t7hZHBBPrXxZTdZxRrF/
47y5sowQHSFxg2lj0qhd5Toc+6HL7UbKO6fZHTB09Rgm6CJ0tdke1JYa/e1Pu0IWoVHzLuDqOh3c
RI46AGF0TMHphckI9Cg0qRI2ovatAm9IepzKCe3b4qhXOLF0meMdoM1tJF3Lqba61imYA7igpER9
zV2deoMFGzXVeOgs5A6/b7qKonTxQ89G9ZB4Tn5A7bcO1CZV7vRKbm2nN9/LdXgq9biK0TeFHLTK
mYE9jUXi6JwZKr5vylgeSg+rr7R+7Gz59+zYB3OKj3bafBFDcgKP8kgCh8qbhyBu9X3Uym+OLk6Z
nT87KkJ7mURnyps2Nv2VmwHZD8AN4GNBbq5ZmD3UqLBeOkSDjc1SkxTeIZXlsLHar0TxLI1xoMSJ
X/QaKpcCeVcLJaRHMrnDTkq9DFI31Ta+5crCW3jGHM/uwjRmX51vKjUz4KzHPJsbLOhI47z8YKdd
epfPozjRD3YePSWpPpVFJg5qgxeTbjdqkLfxP7d3wOWOWxqVPPoczkY6I6vNPQjZTo6oKfpFevmY
4gJ2h9WpHoyxV/5EgMu5+7/FW37PuwNMlXrYICkvjs6UTL6ZgOQa5zQ81BHeVpXe1BtM9zfi+PnS
XlwfVTDjFOQXj+/zgLrHoqGhYh5hRUWfKiOaLTQKUkjQaNKi1Y+TxCCf2qqvXsFpxNSyW6t8jUVr
IBZSCjyFcIAqEoSepkWxrSyMhy5q3cmfwVS2fhXag3uIMPNAZGVqHTwcDAs51B5/w0+iYrvsMrzB
kr2XlYn+6DZTXVNglRizRsintH4rR+On9CzEkdq8aKKdChb5L+wXh58QnPNvsVN2JLzgKcpdYyZN
7+NsMJ+ayNTrY4KM2eAX6uBmSHnz7N1pKJ4cpzFTP8G1RA0FOHPn3qNineZ3Ao0kbx8zVI993GXS
D20FwXJHsWaEmUyr8u3Rm3tcBcIyQ6rRqKCs5aOd+iPVqZcxdWSM4En8NbWUtjqo2Cpme0co6rdJ
9ObL6MZoclfFOGZY4cyj69PKH5y+1Y4ZcqG5b3szek1an48f+PXJI0q6jblPpyIV+1Sqxhba9gp2
kJR1wZzalDRd9ttq7pUsAZfneCgY6KfUkAbifWbjJbuuNJK9OU3NIS2n6UjHAHXrNsWqxdQrNn0c
Y9gl+vvYU+bQR/CnRvRhC432VuBeLU3AFvTFELt7q76c/7wEW4Uurl3v2DqYgtUhcuwDSb9RWCjk
ONqePPgT/EaThtmggMbD7auSfAEONtMnG0MuIdqHyin+YGUefnubQmqmm4S8xvLcXGU9TlVPmuAu
Ojpd9DjMhjPhW4F5FLYnXzXl/5vd/tf+5MX1R65KkUtTyY91ikOr6w8Z/SSK6jkOzBDhd1YUtjRR
0n9wzUWbOUF3rRHtIU4RXarmLdXBi5xqCc4n0meBvniBmsPG0JB91MYBnH7cx4zwoz0UX7QUB7hK
Vv9YZv/x9uBeDUjbl1QZJ3c6sufzHiuzWw9Vz0WGl0iQpUWHXyDUFW+izmrW2HBIF1nN20Ev7jVA
/TQHueUZZDL01TlYKHDjop6vVKVNBjNk3h5p+601fXGdLFHIYbhLDABo60Kih2Wdp4R8Wh1q1Sm0
EOOflQy5/XaSh0Gk6cZtvQzV2RZa4lGoomhNkV5bk16LEQXiLEJneLCcp7qE9UtRyf0gbPzEaPw6
+16vrKVtsdW1uTqc7wKvjhbUiJtROjx4cLZUd/kc9kfRt1vI3yvDyc1M2g12H/DXGmM32mbb6/EE
YKEsZKDMmAd08yIKqU7jB9RVt5h/l2kJZGWTeGzGBZewhoEpYajoiaijQFS6fmfLzPhUIUZ1X4Ws
1NaNq1M3ySyYeks8aCEStCI2IhTSE+X1t5erRfuTvHfRc+P+Pt8j1ZjUSlSEEQnx9KuwjPAptjT1
dDvIhS+yyue+j7LaFIgWWY3iwhgWURPvYMMg6aq0f1OlgZ2jo7hGH+bk1eMxCWlIUOLzp3JK9g4d
Tawdkn3Uuc2BXprpD6l6wNsZCtUUoVpLxyHmRh9V9WVok49dTtMEwOMurh2EsDXzgaKKfWi7rt3Y
ENdWDNCDpZcI0oM9eD5utax64ehpFGDTaO4GnjAHNJk/A0vrffTqtkh5l8/jZQRxcoO1RnkDo+3z
eKOTKwlSqmGAec9fTpzpfjKZxscUyrmfC+uTZSCSBmYseuQA7qgcCfwwbHhWvWH9NsZ3+S0u0HWQ
EBxx1qrGUhhuh163EgZeZSTYNg0hKkEtYrv6QPkjs/GdzPACvr2GrpxASwcAzYEFvAa75nwAeDGG
udaxUOO2eynCRH/1UNz+A5fk5FWLzHpfSIrDaGI6Ymv1XrlHCL1ImDq8VkC9noem+DNrUxxHweCU
D6GGRnkqcOFMB5yME4cSYpdiNJ6N30ZHck6Jl8xxToZd/6Ke8VdtkXQNdU/tvf/HjlLauRnpntL/
pOtxFyII7beN/ACFIkHwqf7pWGV7kHnRHcJqSxb3ymEKAZjX74IzXPqf5x+CyrBtTR5jOBZ6d/Sc
zjl6GkINt2fqahQej8wToIo3Ycn3Tw+KnHEMuyAMBp6R2PVhfKv02MPcjnJ1UsC80RKCQMG2WH1L
mqY0EFE/Agwz75EjUH2E5bVTbvNp3by8JKigbSyFq58Gb2NRmQD/su6spSo2ij0itUGLyW/dadoB
R9R8Y6VfVglIpNnlqGJSFF56heefVmLqnrhADlB6SKpns7a1XavN6iEsInksQgP3P6Q9DsD/lM9K
VXf7uslUBIyV+A/AacN+6EeTirdpPfdzZ+IWlmrksI0zPyRVke3GVPKnkm2K1F0dHfAlCBZQxab8
ev67kwTV5U5RmRKJGyt+Gz0nUvTP7Xm/HgQxQBLy5eRdbcYqLUXjYhiKOnXbBUaSWwe7KSr/96OQ
JcO4ADVCKW4VxXC6dKCnxUTPCFQUk9NgBEhWcDvK5cOJmV6gMovYD5TJdYaayxQHO6fjJA1xPq+H
GSM5le6SPcdI8FCj8cGHQZ0YQDXP1fiCjosDQgAoZQoS/m7AHmNXpg1olqKoNyoI13IUivYqURZu
Df3V8+nUQxr1IezzI3eJ/AmazEATNJv3aj7X96qFqXibc7dAMsCf2c6gGkr7mCC7vzVKS6BV8kn/
ABIgEk00MtdV6HlGWlCmnXKc8tJ7xr7vsQ4V925Wc/NoJUb+jGRsvo888Q9NKdReEZLfxXM/vlRW
qb3cnrIryw85PzJ7OiaL4OSSF7yrq4ReOzStiyVVlU21j8CWtosE1JrfjbLgJ8m2gVAtoo+ry64t
NRgWM8pPdoayvdolzSnK0i1BjcsjlCiM53KCsp/WzEJTney00GbMxIGP+U01TYuhZr/X9Xi808GX
4Hurjxs7ixLfxXQSltYFdyp9BfRszoewjSejscZOHDOJmFSMz6CRV7/oBbnqQTXTIajAJeO17ZUN
bt95m32yhDP2SOJbIzZk6swlXDnqJ4B20ws4MYVLWH22E8/Dw9lMf4wlSLiDB8iWLtCs5xi/G/qv
2sBUANtdOdl7HL7VHzLDzNavTXdSqCJ1uXkamxHDRo+GbbYXItWlnxlz8po0U4Z7KA3WaRfnkQh3
jgFm0G+1xBsxCC5D4YveUry9i7MZhq12Fn7opy5GaF6K7+OgREvBp/oZh3LCMi6ByLjTwcq+9LIy
P2NQlv9TdHrxZ1KFdYy8pYoMrpysnuXsxbwLlPjP1ESNOEbgyPbbQiWUoMyN58Fsj2RgzlABWcF7
gS9Lo1+JW7MDyrSNf+KhoOU75Afir6Feyi82Fq0nA/LHF62cq3nXGKyBIIn0Iuj1ToIQAtf6azQ1
+YyAugfw0rIXpxvTecnRk7dAHenKo9aYscByZTDvMAOnR60ravYjUtzha1GZ7UtmIhRcC7V9ceke
7SMrf0wlthV460kVz+a5ouCC486r3dfWA6eL85pRG32pk0QccspFrY8S/vRQ0vb27jAZiM1dihya
4mPOV6l/Vk7auTtz8GKc2tFbbpDTTHkqoNemtLtcEd5whOcd/tCKua99qWnyCUP5dAoaq1LM/f9k
XYK4Tq2DI4mdCC52ZXovSmoXT71aWJ8zVEryHeqb4uNYe92nEPwVJqxuCnpay/HQ3PHgDj+7ma28
DHGef7m9+5fdfX7egRCCPE47DHGYC/pA2HjOKNJEHMMWaVARIdAgS00PnNb+/PuRQO4sDFQ0MHjZ
n29FMosap76c6jhiIw9VG/3TybR+Ur023iiLXPsmAGKLKRrwDbLp80hlEoZRP0ZE4mlwrMO8eZgr
Ye1bqXy7/U2XSHjgtSiToXjD2Ul3dhUqdSvXVVigxypskWky5vxVcej0czYYd1wkE7LVLZ1+AMZY
7/XwJNN862h9+57VHPIj+AE4vS2tntUhN1QGULpBeMc8tOdjNtr5zhq98ViaxWd9kg8QpZudLdxh
b4n2J37cFDekVz5gtvt36P1IlOGh68T32LUf7Miw/5HVHN61iVFt3PJX5oVCEtxCXrIqR/JqsEZU
s00sJ8WxU9o+aCL3r6zN5QF+tNjdnpcrt41JXxeYFswQWm+rF7MbCoBbRiaOwrJLv88t2n3ScXwK
2SpKEJkxYo44/7YW37IYWANgLdHTAq92vu5CEQ8JYShNO6H6re+0aRfqyXDHv2v/i6GE5UT9iI2L
5PNqMzlaZ3pRQSgvxdhFxjjPARiq0ZPsNs1mltfNenmRlbK+XTg2kE/PP8uzUjmg5eEd+2YAJlOK
3Dl4itUe2ln3Dhkwi9PA5XtQLK33sTotTjWZxMZVvozdxY/geLKRl0KEe63cbIdxOFGp8I5zomVH
ioY0yPERPsYzDWs0cZvXeuR1klnF1qxejUxbBbknDhTW7vnnW2qOmQweNccOcvehKJp6Z0a1e48j
eeun8RB+nsqkwWPd0jcm+TL/A0jnQD2x6OPRz1tFdkPkVJoQDq4E5X6Yqkqjv+FtqU1d25UayTeT
67Ca1ijhoaZNExejdywUEfttYoufsL0eQdc5Gw3xq9/DKwTEDEWVC4FqkySozlLdO5qxXT/RNSxZ
ufEW2GgZlYuVAvbe4pLRKDUuv+Jd1myBmMAAeiZKgZRTjy/L0dDG7INa4XdSUHndOGuWU2sdT190
y0HmUJu7YKHj3zCCMvKOShHVz96E6E1YddWhLHE3MOde9/sOv1sD04dnnH62+vzXjjpOU94JrBXd
WqMMYmvOIjUnvDCc4eREo/dRTzA+lDqyLPS7IIOp8fj19vl6bU+8C7qWmBoqTYB0I2hLV/JXa4vk
wXDy+AgPL3+ZML2F09yYvuLYr7cDX/1aKqHgMqEG8So/n9zOHucGXBKTS/8M0ZCm9F0jy+7UDtP5
qYvKP5Dg+nU75pWKMiUYHaju0kviJbHah9K2EoGUEztEixaPCzwaUyf6qzdtZS+NqT8ilDI3u74w
dbwnw+K+QbN3FyptfhSdxRk95S2YRmWieeJ8tZSm/thanf2kzwgU5CyRI2Rd+642PfA/9IePtO/1
U0ZxDVgm2qrIwRX8p4b81RR5+On2111dvsiJo3fL6gX6fD6iZjKWUTkwolahpO1OBW/1IFtsPWec
En7FGTqqqRZGD6oTGjvNE82W3MqV84fqLpeLScGVMtSy1t7t1//H2Xk0x42kafivTPR5MQtvInbm
gEKBRSdKVEtq6YLQqNXwHgn36/dJTu+GCqwtrPoyPQpKTCCR5jOvSbrVIdviehnqbnhU1bR4TGdX
PHaOWR5Wo6ofVRz+HtzB8fwe6Xq/TdrprUIeF1RargZ27hS32Ly5pwlpMX8RY3QsSljU+dJah1EF
UTms7nSvK6vqT0huRYh3nlDZQkdyLe3HtNDiI/oW6gfLHWe/b3on8BD5O6pxnwSqDhpl5lkO9qpr
90gMopqmGbSW53Slw30UBk0UE4UvGqhmMrQ3brlWjyaq/7/hGJPfXv9aF45QlA+R+wX2QOFrG0Sr
AlsWtWNNWUM5Pjbu6B3VNDF2jrQL21tKvdOhQvGafuZmTSSllUa62xJQWgqOauWM2GmjZUHc9dIC
Mi8CvRzKsOYyCa+/36VYVuJW0P3k9CYx2ZzedaqN02hx24LJLW+bxGjHe4jq2JG79qxGqHA2WN1Y
OPU2MRtCT3LpQzg7R5hg83IA92F+xqpWvB8aXBAOSD6pD66a1BUq09In20m19DZZnemnGU2SZSGZ
TJxLROHbRkW+5K5SKHLOKs044fg4HBx9xhEsaetg1U0R2JaB3BwxZKh4Yg9EeGkXYc4s7ztZ5dti
UWOwHpiO1wRpJRDbRY9Mf2j64mRp0c4RfGkJAtiiVMQBBJh30yVNe9dBBo8X1dIxDlMXDb1YjdWd
JfiassZ8ErzLAMgCOrxVm57TMi37tSPC66YpDbU+dTsfvC0CfDOhWnFIx2x833dd/K73rPVuiooU
VzulSGl/gO0kB6qXIfeH2UvfX1+kL8jXzZUvC2Zgq6goUViSt9QPR1btOUoWOYUXToMdtIr3Zc5A
GqqiPFaxdWrq/H6sizcezrhrbD6Xk/qvfFwfm6W8i7vmnWin44QVsaVW70cK4w2m7bkznxStPupI
GSsetPqYBSOMMYDD0/l4uu2Jll24SCn6SdgAZE3qcZsEIi1skUNxcEMSJJCuAnxK2Qjz0JvWg+YN
Q+BIYOjOvMmlsZ03+uvSthx0hrNNVItFzTEJt91wcUT/a5Rm1pMHbKKi6D3nvG47eD7Ze/cviOv6
byCuJ0ymhPdV6ShJ+e2YLk8LZPNvEdjGLjDn+TGjOl/6iZVmn3VFQ+ByQSn1U5FbQ+J3NRqqhyWK
9N9yrDv32LwXLk5mkNYJqopAnbZ5wSzQsE+qxQ0H72tRlOs90rcljmIgytwRpeZOzW0/abscEz6Y
D9en8kKPVmozWcB1QNRKX7XzJVhEWuQ08EnCjH4wXsztvRb1N0rW/arGLq1vrQoVUbyvPO05sZU/
TKgyetrvSfFeXEUOrSPyo5fr+/wpNOSQ4xwwWrjG3httSmT9fuW+rNL46EUtVorR9+svfun0AW1P
OiSjQOBM5yNOuBADLGDdNtqEBlHpOpjqcgRdH+UFObNdqZxweDBAL4bJvN3hqYqSi+B6G+LlC6Rd
N6zKDmIKAPFAz8vUb3Ka4Q0Nlds5r7oTiGNx8LTE+uBGM+TV1DFvbC1ub9ZVNm7TajrRyk4esCk1
7xEjNMKioXw720nxBlX3n29YSlF1iQmSIJNXXu/9aihV3xhu2I56fk+LTw9Vfer9JNa7G2/NlMdY
wd7t+qRd/DTEyDCeYZiBcDn/NNTDV5RZVjekMpNRwWxtwJattRMhXNp2FCphS9GuJMvTz0ex167p
jGhyw0Jz6xDWkk1ZFOvSdq2zD5aV9g8plrH3ZTW677uiLXaGv1TxowgiBWZQJpDk4fPxo25svUJh
/HzJkFohHCOWxEqwBhlxGKLEe+8U6UQUMK2+6uRUz22h7zzExZmWsC+QfNyO2+an0qRAr0aqH1jf
av4SOeZpQHIj+Avf839H8dTNVrPAK85Uzt0QX+P+QfQVigGeMvyVdwEvpwEwA7bvbuaTqs1CgaVn
qWoCqwGhOUHsIuLyF94FLAt6R4S0QNnOv1ph5UZpipG1mSYxB7L9vkINcedQvrQ0AeHBF4TnJDXQ
zwfR3WpAMpjTcE4q/alw1/TN6hGIKYubnQz8YH117hF+aGv96IE223nHS3kqvS6eAH8muKVbln/k
GHltorbM1kgcdKayboXnnQvMDVrX/TLYXvabaeRz7WOqpGKvqFpY4uaAqc07Ms7c87HuaWJcdqro
DzFSc/M9pR7dAKCRQ6+jslAe1RbeI25rDbW9zoPpa2dmMR7y1mmeVnzi4oMh+F9fyVvZSXG88pnj
M342vKL/cv2jXkpTiLXpGxODgezf3IGgMpJmbAtimBp6OBB3i+iBWwGK5nTKyKmPgyGsw6w6y/vr
I1+69yRJmI4iZxAMi/Mvnet6a9NQ5xZa4+Rthx1E0Nr5b1rXvXeF+5w46x4o0uY3bi+kH0fcLGCz
cAG4qNxDaCkHtFG+FY6OQzkaAuu0Kjt78lLwjfcGGDBkfeG1bQl7bSdSkQtu2WJSqt/Krp5bv0HX
+9j2aFUkRB4Pa4/6bLUoHxN78O4m1CmD2XDzg3DF76Drf9ogEHI517pk94GUAE98PuOdp7hCoQkS
xqi+narKHO/+H1nHhe96NspmB69j0sWxPFgXRAluUBM3Q1QBbbqKff82j5f0SVH/Qj6FBpsLgomi
Fmm3cf5mrN1J8eQxa2AaTiKwLgdbFjeur9jXAl5MIDo6UuPmBeezWUA2voRaDVSR4pI+vrPwfSVe
KdtgTrTk2Mea+7HLhiVc+qgLenMx7mqjMr/SfxyfNCsq7pJcUQ6rAHZx/cEuHJokAhIVSvasUlQ8
f33UYs1hrFGoSVa7w40VkDSek2RKQrUOZV7SPDMULRwt45OrduOH66O/FpHxkHSSc4JEAoz8rWUF
pvBUFxTQD6SMY3fwsnh6TCJrbA4p/A0k+vA3DHK3j5+1VmqnSFJ/4qeK4tyvQ2vh9Ahm2HcrEpRA
oWt8xIypSMKsTgu5F9hdPj6u5s5jXzj5INOSG0tSKMDIzfnjzLqlZJOsOHn69LgIUd61Sis+ekWC
vMiIXopD4StU+8je4d5cCD1oR9ArhqoOZGTbW81VjcKZQBSB2pH4XctmccA12N1h318Y5QUCyU53
pPKtdb4ovKzIRnt1nVBb8Gr1Pbcxet8ym9K//vlf73fopgAtJU+PU25bTlYx/zXqfnTCqPeKQFXy
5DnJuuxgmXgez6Q9fulF+fNPDyqbLaCLgMJIUMz5y7EcmybXsC4xI71v/dX1lre1p32KbL17qJu1
+tY5s70THFw40ikbQsKUBQt0xbZtHjyNUupPiRMinh3fUXDtnxeL2oIbawbaqtRLW62J3nQemJN5
tr03yIc0YW3TxOxdutem0/x8wkCZjK1PLVNCXbeYoES4Uez2hh0WXlScjLwVNzjctsfr0/365mQU
eK7o8YHrgmZ3Pt1NYSYp3mV2iONdceqIJwKURAIU9WaSlHpPRHZvuM3S7Q2vH1hVdggLyD70atMd
vREEr+qIKNDT8eejdLY/yR4dNQMhypfv/kMtKi2UTsG12g5no+lu5oEebNEo087yeX3gMIoM0Dmj
MXvcdpm63jawdOjt0I70PDCifn43GrEBBE9hPNXWHxwQB4c1nffIhXK+zgMfCo1gsbn1KQrT8D7/
fEXceGWxNHYIAlo5LEWPHJ5ZtLdp7ox7rYjXQ/F6wDmYUIhD28pmUyCPQwBphWk96bcw8qJbdc7b
bOfQufBGUgAImwy698R0m1CGmkEZQ7qywiJR4vs8zfTTCIworFun3jmtLwwFq5ZGjUQywsLaXK6m
SBCbqBJ43alSI523tgecR7ygqde9UtDFoaSwnfQqA561+U5Jn6R9N3lmWFlpHSoTErjxpE83GjzC
ncV44dTGE8xWcb2QgIAtHJtGWjckq2mGuGDDs80jxB+T2Hqjrmn+Ses09YaS3brz1S50JphGdoEJ
oxoS1JYyr2okTbhTG+jYkgS3E9J2c+MGUeGYd2ORd+hgjubzFOvfMs9I3+cGMEK8YNJwXj3vJskt
7W5FSySwC3MIYzcvwqbvVH9AzOjBiaaP10+9C3P0UiQjXsY9DqGz821DRhKRBK70GkrT5bDjbAgP
Jki0U1dGyen6YBfOPPJO2s/MjcRJy7XxwxlEj85zkX8yQ1zRjXtCD+tGWZQRnUMMUBalnH4a9U+Y
BbyHbBdpThCW5+NNRTOxhUHkRiuwzU6D5Vy6ZbrzVhdW9AuPCENnKUux3TxONmZtU6SMYi/ms+0V
yzEu1gG5f47z6xMoH3hzyJHIQlCneQQEfAtTxZG8qIzMoSq4dNpT5PUxogTpXqh9AeyPeBanOCLc
NLNpaZ/PW1s6s4Vkqx5iVqzcKZ4bPfd53NCVQsck91NTqY9u28y3uI/N38u6W8JqNufbDn2IJ1o0
1r1n0w610rZeEd0pCvQptBzvlTTxhZOs/QFQpP3WKpIl/NkJojlMOVPWfNl8zuYgG4y2HuzG1cPc
osheNNE31+3ivzKIlHJBDNSQEeH59GjtWgpElPUQP+8RiFzdf7Hjtvr1+qu83izYJJPmoS1FkYi+
+/koZhnnGWIElJZR2PPpwySHdRhIE4BRoBKd7vL/Xt/d5wPq5wMqEyTvbLYdxC6U4W4pupraZVJ+
n+o8vUseErh+mhgPpGcOUi+CTCydkxBZqOlzidMVbHDHe+77uj06KTVOcsjqpm8Q2Ls+L6+3G49J
W02Wj2mobBt+Rrq2gPYcJ1zSvD20gkCwmVThgwUwdj70BboBY6EdQBGX84qr5HxK8C3ywHBhv53G
SCFCPesCra61g9JmcxhVDZVy5Ltv1abuA5SalmDMTeVgV221c8a83vg8COYGspJLQrel9pkeGRqM
DyfEkWw8TRHa8sbi7RWPLhStGQYmAe0ACDOvMEpxtRZ9RPuarkMM3R+y0imOEuG3bkt2ZTWovyxI
Nha4kN03oKFRiNS0ne976VWlq6bsN4Kj2+Ky6iwh7aHnHyaxY+K5mtQHQxXmT5+kBPoSZAx8gdRi
22JUG1erpSFTmA6TE0TLtJyyyqmO19fqpS1FU5oQTo4Eg+p8/aiim2HR6JLS5gACdLX5pK3O9ylx
SLp1DcbTlJd3OjHATuhzaZNImXNZ4pXaPfLBfrhpkZQdoqI1mcS1ce6H3oqOfVRgFa5Ve0NdOqc4
nQi9gZgiTmKcD4WngqE0C99rEnMVjBkdLU1LM1yVBy51y/z5ROYlRaNFBIJWEnDOx9NQuu6VeXJC
W1/qW12khV+MibsTOlx8K853uevlAbx5q1FbJHB/prJQOe6BrklDGp5Wp7ScPhhzW7y9vlBeKGLn
NztvJRtxlGoIH7cbPKXul4APZOcBajrWVTsfIk/oYJCXKNRjI75djZEWEpUIwKvpfKfjDQnpoylO
5YweL4HiEGjqYN6qmYFqRDkWwaCkv8NE1B/p5GlAfq36pA1aczfk4+e1gF7haWATxqgUT1XlGEdI
D7GPFkgcaEixB4MGDiXOogqk/5rcXH/hS/NLFY3gTFJ91G1f2miF0SwrFRWlK/SwKPIopOzAeHAC
aD8a2h6mVH6w7QRzrElvTfoASP2fL5ucBqAaJa4dLkNdobMvvIPDPAYJnhqHODYav4cec0Jz1z5N
xF8hzBOMAaYueUrNyT21YjR8JV6X0Fox1CmEOR0WFSbJ2Jeaj5b++Cgw/XmIuR/pm7j9nRe588m1
xykQqwR7TvFy66xedwACpta+h5rwqeki/JFx9jB6VGvt2vUZxbXrGdutzLrRFyO7r2e0Bf6j0boh
TrvOCfMSAmWjrP1dkXHvrTQZP13/OJeOrR/narP4G61NWGM0iHpPb/1uKI2P1mBpT22UGYfW0O0b
5OWsgwdo6nB95AuHP3guhOQ8Ul6KCHLZ/HBuzXHtmb2TciyPVvsgZrTVtaLvT9dHuXA6go7jSkfP
VJ6Rm9AKlOyc27Cbw7EYsH0srOaUGvXDbM39zjHyOr3CjuuHkTarriwNpM6LmGMkjq2DoVcTlhiA
tJUVyJGjYJnbqUr3VyYR7gQxsAxSt84mCnyOoe0zbh2rmm8qr1HoGWR7eOZLk0g1nvaYbABZ20Jh
0iZxYzYUCvNOoFCjKhV6aZN+NyjWHmbu4lCcFhJAA5Z3a3ScKF0aW1rhEGzmbdB6+nvYvtmpr0Ep
XF8ZF9ofpDw/DCUX6A8LsC4LAWbXtkPFtpxHz0masI/q/MGEgxXOXtR8Uerij8ydB98e2+QudYn1
RNU5fluo3b2o7G8FgP+dmOj/eCz6H+jEXaDuDGPlpUNZsi+MSlVvHA3TzGBxa10/prVq+y7cL2Qp
0ml5asrV7PzIavt7dzKbPmhxwDjZSw30DJ2j9rd8UOe94umFlJHqu2xyAg/W8BDczBsCV3z8kU9k
JjbSE0nY1PP96jlfNG99ShRQVapGAmPCfEuyt4aYT6OePE4S8Szy9O3SKLe2Vn2sreGwGOqb3lEO
04oA7fXP+/p4IdqjcMfFAxsGcbDzr9vTfhz02lpDBPWjW1TexEFFB3BnEb2+2+QoZOjSZ5gkUbay
flhDbqRaAjGyNbT6pCUbKB6jPHqjjb19cFSonj/7TtxGlKwBIcFreVXBaUSUWhCV9FDoRhtCJiwg
sfbKh+ujvITdm/tTph8w3ImIqDxsXooikbP2BeVxV1EikAFiWu49Kx6PQzqg/IUfVVjqfXOKcT7x
m7WeTtjbtQFxcXFcZmM6KlgGHPNyyU5KUZhvPJGtD/Zkg33nej1m9qp9+g/oGBooeAu79gbTa7Vy
piO4FtOHMbWHbLwAjWPJUu1HH0wiiLcyfMvaLrGTm3YoNfa+LU1f++jrjEGmmmi7R/NwUIxRv1H0
cn2beBWgSy+l+FGW1onG/i7v/vXa5HEoUklmO0yvrQ8H/rvzkmWeHSYS29J3JSpGemzeWJFZ+lmx
IvjrKumhlPqEamF/78ZqhHhe5D6R/ehPnSrCDhrrzvKS3/XVd6eYApScvJML83wxewqonoJgIeyT
6IGQqHpv53H7fhgRM25U9budOs2phPIbGisKlddX3aU5IUujvYdOF0ydzUWtT2Oe2Vlkh6SKS6Cl
84pZUbrnD/16v8JXQwmUehHRKKqM568otGjqKX7TaKtx57UiMT1US/HBhKdxzAbv55FMDIdLHHhM
h/xsC1GQVA2Rdo4diiRyjtFspEGro6R9feouNPIYBs8Kk1o0medW9KvsE0NTJhpMVZ4LHxml4kDJ
/dOqt16w8P+/TAuSG11n3Rlxje60++gqVpCI+eP1B3k9u1jMIzOJFBIMNYRdz2e303vNjotJD+el
+Eyyqh8sBQJ07BUukLRq2Fmvr2MFhoMzxvek7I/C2vlwrTXijGxXemiuiiJ8CkjCH4syudft2vzp
RtD5WNvlyZ2K6mNOITBS5wfbHn93dOQ0/8L8YTiEWjW7D/O28xcq6ii3Ohtk5rLAUXWFpx6NpamP
TjeQkzrLXmXk0gRakK/lJALcN2VI+8PthSXvIgHDWjg7zeDX6NU9EUZWx97S5uP1V7s0FAU8lQIJ
NW26D+dDVWqJogTaXsATKvUoUiBk6uBiveZE+c5Ql1ahLV+LQwSq5Lb9ia4vBHJcIUg1TfPJqJvm
Dpnf5hgDA7yPmqrdWYZyVZ8fm9zFFEVgqEhy5hbjx3G95Ela82qrSklwoqx3TLF+JeMbymOktmWg
wEoM5sLb2wGvD02G1ukRwMQl/tj6UAI4T/U+LrQQo/vupsbBxK8wuNmZ0MujsJ+ROUJ9b1v2WQdl
aTU31XDz1czDIKgwoX2w5292aYXQAyUVRHYIcttmhTSia5Av5bNJVwBYXsuKdWeDiYzZdjsvdGmF
AMrh5iVxArGy2cxIaWswy1otVLO+8LN4toMuEXoQk/n7AyTindTwQvwBPFjDVg0ZLwvJKfnuP2w0
idJbJwWZ60Ib0reKi2CQqcaWn+PJcCxZQIlvoCce2F6kn9RWXW9NvW0PXeX0h2hqqp0V+/r9eRxy
H2RkpKjbtnUS9aSpNLXVkEqSfVxqV4DiyzF1gzZ6hG719Wf3/vlwm2uhUmtt5AjC97B3oUCpbRpO
3JchLONfr4/0eqUS77PxpWIMcdn2QOtRUijLipGk3seN10bTsdCqdsd65vVKpZXIzUO9lQwSZtr5
13T7Cond2lsRm+urW0LyOKyAf95SettrMb8g5M8PF5BoyA+hHwssiBbU+Vhe1ZYx2aYaCtFHxmFS
5+jLWumWEbQTyj/+qPRRHkxFtBKV4ap+nwE0bcK4qxNxx1+Z4mPd64lyo0R5MyJMqHTvltk1Po9m
ZrSHtXbWIMGz702bTKLCQGUFCzzYQ4dKbZW6/bOuiG9WNjYf8ArLND9qxPopW6Nu8odOQIlMRkWn
Q5FNRfGUuBN5QKllrYb+r8K05B3Q19mpP6jFpMF3Mybzi9ULzuBZ9luCn/38Nvk8UBTqBpK5vjlC
cHWiZ2qPajj35XDTzalKjpokn6+PckE2izNX1jPpWFAU2aofJASnUNHQkI9mhb5vOiVvqmrtENBD
FSF7sJpFyeA5VFYWYGXWQjF1x+GtlwmDmmtkLA+pYk33uYiGp2HNI5iB4Kz2ElN5hp0vHNYNJS/Z
WMHuaQu+WCE9FV2jDVSUZ7Tl7SY50P9w0Rye3HUO5tpUVt9SdFe9accCu84o8oD09oVtTdRBJnMI
PHCh95REoq9W36WlNMcaitvGjozy5HgDMUI2tAbYhrQ/Wr2DTKjRNulXGsWjdxOnFgMkiMiufm/g
HAkly4WYWYO9qnySmUrzgSA07cHs6+hkDFQBYT7r+htoPutD6vTOs2rOOJCp7VD1QeTgGOajVpZU
B9QmxVHTESs5aJHlzX5WqyPsrlHvH5asKQ4ZfFWYwmVefe2tCnPXXlW0zykBymNa47hyWsqF6g0K
8/rRRfu9BjICUv0QZegR+33SmXNQuJYYHwyv7Mm4jAS9lIR2JJVgyvLXF9TrAAIkDgEYqAUQTeYW
2jipearPVb6ExmxX95LTGhhTUr7pBgVAS+klkMH76snO5z3h2dfnJSODz6CCSOLwimmBWyptYI/W
fGep40kHlhoYbjXurMULo5A1GrircPM5qFacn2EEmaYyZRRJBpFNSMmuWB+Ys/3TAFFMK+Tel+xL
Ar/NqaxZrYMw37CGcT2k9zYYsUNql+5feJcfR9mEDnkLVdzouhVyUSuCsl3q0DPgc11fEa9vGN4F
0AexAhOGgsT5jE1uPikoXzFjedX6dZcavplX6yHmhNtJHl8sBzcHBUA6sIKcmQZ52ybpaIvOGNtF
B9dhCooLyVwWnzqyqu6uUPSVE0Ep2od+VuPqXsk7WNOJMeEzE6tLrfiZobj2cVjN4WvTJOOD55pJ
dGNGS/vBo+6dHLpGgfvWQApEy6v1FN/rVoFpX13pb4YIzmwwtlq2V0W+sKNYbbKSII0XwLudz1+e
YxC1UB0NFzd375ZpiGnj9JJYq+rVoXJ75aiUCxX5JHF++g6SqDoGBmNFELMlYhXVlOGIk/HpYlMN
igx6PCVk9a+MIhGDEuzmkiqev2AMrtdJF3cJSYSos1rlFChGtJdevI4TJTGAfO1/kCnno3RqV0Ji
NKEALEbycbXG4QacYnFTIwB0KD2E564v+wscSyp8NGpkFQO84DYwnVa76AS92LAE+XxfDPpYH7R0
/RQbEcLbbG5/boiGvUWzPsKW8t7iIt/cOGAlfcMdq+euWvtbtY5HrMDwblBGFfm3tAbTNOntyexa
IvAm+90c1OQD9KFq5wh6PV/y9OE0pQICbGHbSbb7xhFqa85hZ2pTOHVV/pAsqf0+smYdY19h7wTW
F0ArsrMF5xBhSpQfzM05QXAzRii7zGg+eSC4szS+S5M+upt19YM9G1mISAkEEjQPT+Qc5UGrTfGY
NsaH69/t0nPQsJFBt+zUU9U8XyjtEmW2Og8TgNWq+Q3YVgE5iO7f27qJuz8UhaIMIIGprI5GOy3v
Ks3pHPzgnK+VOZV7UhWvD09yO6n1RhgouZCbkHkuUoul8aLmTU/R6BzxYCE0F5RLof/0bQBciJIG
t7ZElFubO8fJEkyjCoYaxyn+Mi6KCHrgOzv5xqXppXpNPYjYQHLLN9OLD5Znj3YxhRS4f0VUJzoU
I93aZUUwZi4e1sG6m53JPCj6eGsN2b8oN+wB4S6ksKSKJFWkVcTWgKLPP7G+WM5YLAnLOkdDyWIl
4bGox0+FabQ+tb2aJoBnhHMlysMwLf1dlOHlUKfxcCjT0dw5KeTCPr+0eBoqVnR36L6QVp8/Td5Q
+hgVawzL1Daem75Zg0nU8Q6b8MJKQuMdNTXZ86Rav7lGtNaFHtEzitLqLUL8cf9+WG2R+api9Dtv
9KrrIimLstgmJUlJXbe1nGmCEk483UJnK1u8Rr0y/VQ0xvKHracJEXPcrbVvI6EsCFkbgVo+/jN6
WQrzCPc5I5dr69wEuBevpS9iY/rYVaOm3OEmmHUoJRQVESxMlne1q9bPDgo/vxdjjb1ThSFuNqos
GZy/7L1kaXsVy9eiBsfxJNsdgHPPv5TaVIqJbhgmNoDNjmSd7ucZaeZvojKw4RsS910RWcUXV8nj
W7OenEezURofGWeaRyky1405dvdd6eiLn+Wqx0tpzgn4LQjpBE759YNsu6zkw1IGpUID3EgCBs4f
tmsaxY5m0YaTWTmHZF0dopZp3YnuttcEo7CWEDGhaI181LZpHzmdFAjI2hDQGCxRQY5TJE3tR+ny
pQJIcv2dXvHZ5HDUdyGWgcGXKLjzlyIYc4dEopqQL/5mxfYQri2hiaYpzZ3RzcXJXa0eTGVrvDPn
xDypKqamXpkpp95q/5V1E7epHvdHr4bn0c+lc1/O6q0nlGXvnLsw/TpdZYnpRceb/v/5kxaglJOR
aDSsEzt54yxt+mAUifdOH+zuVlNqmkODEXUYUXT1M3TM5Tlzaln0X4CoZGbW6Ie1r413q2fuqaJf
ejQOYOplZBeUYTYHTrVgh241ZRvOuLTD4jOSMK/jPVuHC5uF8IdR4BVQX9oWMJxWxREmavChXrri
Ders/SM2U+NBpJX12ESV/YgMbX5M0NXdyUFf4UFZJTgJ4KIE3hww+JZ5FZU64ntYnYSFVX4s7drz
Y0NFh6XLVfF+xiHsTdTDfzX76HOT24gz5/O08/23xy06ktTsVZdCOpQiKiznnx8PZ0ufHGMMxxUX
8rSz+7u2o3SFksaeuvjFoWSjSioWSeD1+VBIoCrp4CKztubu9z5fjNulTj/ZZbPHg3g1r/KlbJIB
kisyAtRAz0dCKrwuG6ccwzbCh1RNcOVx8tx4by9dfGxzlFpmVPOCaCq6X3O1Wo+m8dNcAp6BpFhG
Zh6hvLG9WuyY2dZGT4SrC+jCSMuBy2LYOzwvzKlMvV2T6quKT/JmTjNr9eBNRgKma5WDo+yjAxmS
uC9J/oPrZ9qloeBkWcwr9XQ6rOeTmvSg8ZzaFkBPCk4yMy7u6npp7+ZpTwtvuyPl1AEJZV9QLMcM
YbMmV8uYpySm3544anWIFdoswrXyU4drtm+sRv+Mee8QAhLaM8l85Rsmh0ZPikozVwVts81L4tdm
dFPTiTBOF4FnmKH5ViPg1Htx52vJWlGoTar2fZ/I5Ftdb2wB8ExoXXO/JF5zinSSW7abFRpGmWNv
aK6/tlGV7SQ9l76FNGCXQBsJtZE//7G3QQsjSsCThuoEIsFGof6mi5vxCFbY2vns20MYxARXAN+B
mpVUG9tkvYTyi8Bbvg29oVEPi0lAJKZo78J8Uf74MbhkGIu6GHVTCXeDl3v+RhQ8wUfEdRMapkD0
G6zq8iUCWL7C2860O/rrbXXIc8uLP1eL3mk+tewsRVPTmCJkcG0jSNp8KVHJM/KjWiT6zTTF2uBb
rYBJ0oxQ2P2yLkaIatTYZ+ChuK74SulUCtzbPv00WBFZUYbQ/9s6o9BMeX2wwFplXdofCrtyf+d3
qN8tUwwfGtOI4yAb+7GirQoHzmc1cdD0ivpRWMNAWJFZCWBTc1ayo152Vhl6kYV4h1tp4p01aljr
6uo8ar6ipfV9q6xd2FeldWj5Cg+l6DEMpFcQZ4cUWl3jl2yHp8EcMfW4vqm3YRHTjmCqvPsls/P1
8e9l5mRmVhMW9TgHqpE3N5Pn48PUaKmzM5Y8izafmPCL8j3JOkAqe/OJ0QhZgGaXTQjEtQtKT48C
ZHxzoDW0qBtHiQI0P/du9xf9r/NRoajZeK/KChFx3yaIEA0UT6DdKW/YK8BDU7PIg9LupPH4uHpP
Vlt4gqbglIH1jfgxCoed+s1yEryk1wVeSmov0RdEeNbpuNjp8qYVeW3dmPXQJ6Gpo3AbdZGd05gq
1uY4o5m/3Npelz4vEHVHX0lgcR/Tdoh0v8Lb4Rh5CVppBvn5fFAyY8ZHiORPD2jTwrF3yiGGFU3E
KEJnitMcoQhNRX2e9Z/7mIPN63FyU2O57fJ5+aaa5Uhvya5vTWlruahYYTGMKX5V2NQ4ya+jV3Mv
WLBMrq+cl/7p2cR6BGbsEgT4uGKJIM93bNUOaqk0fU69g8+ZKRl901KI9W26NnkJqaTOfV3tjIo9
lCfDaRgaY6BiNihf1gJZqlt1HevvhlhT8G2USn1Rlug0LUnmOH7UjuJZAB1+UrWxPXr92g9HU4ts
7QbFK+apHI18gs0t7RumaqnLt9df71XuzTHEYpFWMAYAQD7A+esliTCGXHRpOOCHDTlpNMUamIbS
vo0WT3Hwiky95pArCfdEAWuuC8a58YpDM0MeO9auqVGpjup/h4z/eWbn2P/zv/jzt7pZAN4mw+aP
/3wav3eD6L7/7fFr0/8tFNXvX4e0rv5L/pL//Ufnv+Kfj+m3ru7rP4bt3zr7R4z055MEX4evZ384
VgANl3fie7c8fycnHV4GiL/X8m/+f3/4t+8vv+XXpfn+j1++1QIhJn5bzMP/8uePbn//xy/yUv7P
H3/9nz9787Xkn/lfk+5r+uoffP/aD//4xVL/LvHmMG1dkBlc5LQKpu9//gR9EfBKSNiC80WH4Je/
VSjZJv/4Rbf/bkj4D07BLzJ+Ev8MQ/blR9bfqUIQGb+wtSQy85f/ebC3/94L//44zMOff/4btZa3
mNMMPS9yfm07lHWhlr0g1tk5aGDJu/aHa9siusgcaSJjJy4hW1b+gdxJ+jWj3vhQKnbqF1nh3Bjj
uIaVF5W/mwnl9DybTZQEvfWLjixOqELk9g16urc/zOKFh9sclP9+OJkCEf/wH4QMNg/XVBNidGkb
KM0qxCHNhHfndWKYjwXCUz6299FXxWzp+fXDSKOv+W/2zqu3bmRd039lY18PDeZwOSRXlJbCUmjZ
N4RsSYzFnH/9PJQ7SMu9pekBDjAHOECjG7BbKoZi1Vffm+g3Aj2WXo4t+iExuuibMWn6FcrV7ybB
KT7EU+0mmOa589Jy0O8VMcmeFOrSV409NV64cYrl1amekaXrlNY9dMzOa+gsbzC3iik2Ygl34ISU
KwteYuD4sa5ZN3j3Fait6LE2Zoq3Vb3w49wyKQ4IwhHu1ZbVP2d22eou7BoQYtUcphfiN+B+5KkY
Nbd3JvMb4nWH3BA5+cwy9cT/6+eD5LSKnclC3+Fk9f5B2u2cJVJU1n5lgZgKdaUOqjeNTuYObe62
UnDoxRPZSps+61da8y0HMLOiY9WnyPHCdWHdBPUaLWJcTq6TjNj4d27XGW7JH8doeII09m2lccmx
2WKs+4lXwft67/erR0RDHDiHCviT769+rtK2CJOGq0/72A/bRveUNM43H8+29yX+z1FMoidgwEFa
pCB4P4pizXEk6qz2rSlfIgt4pXlw3YnzzBLfsAWe3ayKf188362db7+/V+HJX1sWozIVlsYxOjA6
B4gG348KiNgkJTwLX4PisSp1IZ8PArtyqgJ5fESTrT3zCScJ1WFYXOuChcStEzn6URZCnBv4l5xn
5NJddbpMH1BEkXQuJ2ryG9yL9C6aMggi9ZBuRnMyCGu0w8+4g6+9iNMbYG1bHAdhQ0BzfX8DULhm
YwrT2o8yyrVaG1rPSHuI/zMkcTUxi3XdaUvYUYB+D5fqNcFLfHNyiT2nYiMobyLSR6QoW1EyVG4L
/2mLSSUF0WDYGzTJe8NsrkXW9p6oisQXYMsHBWusy8FytI1Zysd2nvLLFHt1EDCEWh9Pi/clIi8I
GyVl4dRhQ0438BTIM3oJxl83VNTWer1V63pXxXbvhar+Qu3q29b8GdnnfQH8c0TkgIt9LFIe+7T7
iJlJEfSCEcu6vp0q/IonWNh+Ku0L0Wirj2/vBFT4OdpickTMA2GaKIDfv78iTeW6ARLjiGh6WWu0
61KOLS/XY8lPxGIUSt6ZW1zJW5N0Iz8eXz6+gFfvwXcTCJyPZYm7lZlGNPLfX0AXSPXU6SH8YJMc
RQya9X3WiWCXWXPgBehY/WhSq9Wr4qariDQvtIqVxrBKYntq/AXH3trJveP4hUWcpNbeEj81rfQk
cjwJ5YuvRnqOF3wOCCREjbNPRLBVzvHMaarGK8Ja3RCdOfqKOOh2AvNvUKQrkaeVG5mGsRp6Jzw2
iWTf9hHUqCwo0xWtdGzwHRZSY4wm4batXdwxMWVvuaKa5CoXf/zkbGyz4j6Oqm6vFAvtyuL9jen8
O7HwH5Vg/7GceleCXZbP+U1bPz+3VGr/DQqvRUnznwsvb6Lv0bwt1Jb//2fdpelfOL0bCxpJz23x
7fmj7tLUL0trdcEjYKLg5sRO8HvdpRlfoHOxEtMiX079Jj/0e921/L5XKRotabBW8IF/UnedrvvA
hIy7hHdS3ABRLlXh27oL0WOvNHBgPNHPiJ4yZ4AsJydp0Xm9nXU3tdH3ZIHVyrmDl/B3eECklRe6
Un8fyWGRXKtu1K0l9PIuUcah8lrJbh8LwywfGlyE0O8jKWlXVdKWtWf1IEdwE1NMX9487r+p0E72
zAXsRKjB/rWIbKkvThb/GieIQq4lBSBwEl5Nr9aVmoQm/CL7Kqxw1YgEQXH39Z8Py/mFNXmhB1C4
vn94DqkqZDg5ijeFE80T3LPSmYOduJzHeV/2/WGgafzJPnBSKL/e6tsxTw5fIwF6WtkuY8rjTglK
ww2GIHGrSv0EbTxhP1ivIy22XYjrlxbU6YIo17EVS2WiejGFO7teoYrej4nUq9wk76XblhiVMxFN
1uQWXUWPQJLJnp67CaMhCOdnklQYWziBADZ9qho4UkeaA7UN486dUqjKo2wIyXBHjZraDTKnuMJD
T83cUunJb/j4Tf2MInqzvC93Qz9n6VtiGcAGwxf1dqIrHZqaHCKMlyTynHlRCevbGwK583EYhTtI
HwAKYJB3FiTSsncqLwsEoVUONgYEvQ9GdjYPvXIIgnwe1rXSjSy3OJ4+RziXK246mQlKM1o1pY9C
u+hQD2Ny5mICxD2qy+3qqZru2rREwzZ3qJxdG6UiDkzLYxqWB+aECA9h6LeunmtxBwq3PNtmeczx
8sDp4oUV0QHLexikoVphwxAoPvnQoexqJdgUiVNCf56SIsXpjLWj2NPJLXqvGDs8v+2ukHxlnscX
fcSA1osYRFmRW0hNObeO9pKW8Sy5A3R0mwJIkkK3J6ah8kqtD+BoGvTDzmEjjvxyMaKfEQ14na9V
iTnhfag1IU+EDJIVTZGIFztpbeBjqBEmN5MD/TdMoGgqudrvhzwJPAVyr7HK0Q/RxavE+FtuWEXs
oXAT7J9hd4zYg2+nVOu/VgaCr/NIsarmSg6dQfExmRBHqrFiF409ATfG3AzzkzELQRNoTGLbLS1n
HC9G+rOhawxSXK3svpmOhV0QqxaZk8PEblqCmc0sxZc305M6JaBHF5ZrtwYq0K6rsaqjA5rtYDTl
uivoOTVuKkMdbOJxUulLtuy8EYcoN276YvI024KKBFluuFWDqd6rRCSLDT/FDDGtLlQ9zXHmHqqE
0dxweAtHrwlC9SUKRjKCWYu15yJGR+JXCZJKF7uE7lE37OG+VAoIFV3Mi87CSthuA8c0dkdq+cST
4ML4Y99X9ZngrY0e9QVWUEFUDsEmrWSCHOzarLyiK6qHZlmg+xhXa89clm1zWcDROLKW58uyDj2b
Fd5eFvtgWfbhG/TXwEntzf8Sk8ERqKqBNR3JWZVhaa7GUI65NyeSIleXR8n2zUZ2KHHM1LmNExTB
n6x/p50CQmYBcxY8lgO5zid90lwbYKbgYsKjnFXrMtfEk51MvS9szqxFF5+PXc2upKovyFP9wGkb
f67NczLoodOG/XGap22Vfea2wu5evltcuCZaqOyiHGrZUE9qx78eTNzgaMaxerl5AjIj13h9Jsbr
88laKVLcanls9Ml+z674n+Lr39iBvlntl67au7bX5nF+/BfFZFy+rcBef+ivEoxG9x8tLE6Hf5Zg
+peFn08lRSccrPltCaZ8AeqiGQ/IhkRXW3oZf5RgyhdqJU4KuHng67HQHf9B6+vEgAWBK+NjTIca
hyvUAADe70x505pWUIb0d4ysXfedZBG8Cjff4ZRJZNq4lwItzzxsJneNCvNm4I8AVeptTfOJ40JE
BLbXpKp2aJYshYXWOq2VQfSQRbQZlfs4JpeNBjW4jvKwZnlky/HLdBbYpo+SdNnITboLMmlk/ctj
I9nkTRIhrSAeYtuqHWRVKy8UN5tgM/ws3P5n0v77wyn7v2n2ht3jvx7zp3+5j/X37gmq5c8O8NLm
5Wd/zlzJVL5QXS720wtXaUlt+mPqLn/lyJwo+MulFc/S8+fxQbG+QMMl3nMR4S6tpL/mrmJ+wZhj
EZ7zuzhYcBz5B3P3F/MFVjsai/yLuYuE+TS1oFPL3Ca1cPKzXlg38dg1+xYecOEBQ8vftdJRO9fo
sdgZZKU75LONthw6XoXvfh9ZO3V0qmtjrIPdFM/6b4CfDTBHO9IMjFt5/p6qQbYJZqkjQGbM7U+c
eV6ttv5atg3OZZy+oGYigYTIiGHY+y9PkucA2rgxoD02psdh1NSb1DSmpecKlhs5Tn2v9JHqFlmA
/n4Sqm/G3XqSB/QpOJnpu3oUTuxKbFeFNyzJi26Hjc9dCECWCtm6oNkxXXWtNjxotTIZZD1r0lVP
LtvaKoJ5ZVrwi91E4GA/h34uXyIYYvOVIQtfm0kSnQdqnu4cyDexNwgdPKyd0mrTxHKvfrKtvj9W
/HwUi0EFVCJKfuOXrmOn9yTSFSNYmxF4ZRtZrBuy5Dkl7Zg3q/PfHNbed7J+DsVZGAgJXzLOnCdP
PaaqU1qRjr5pcVTI8lLeN1IgearT267FsXETdvn165j/FevM/x2EtIz8J6L0/wk49DE6tGvqx+fs
7TKDBPSPhWZpOCxevwvczb8ALf9YZ+g3oEplI6T7yEvjNPjnMqNpX9gDEQkZOHW+rk5/bpGq8wUX
Emj/nJ0wzwYp+ifLDPGrJwUWeyTME9Sxi/8iHJuTAgu0p4ktq605yYxJ4s9GNj/Ugaiv7VGdH4Ki
C7Q1pPzmecKY7D5XpSlbL+a+1rUVRXXladiER6tpwTh8IhXjdRVJTQoJXBgXSuvEvpw64rZPYhlD
s8ZY0Oosye/ltN5Y+Ojmftujl/INPSCduddahFpBIVXFmvzzynQRw3eD32rFKJ+HiTbMPtpdPfHH
NCYZAIu17ExXioZeYqIe5hyl4ha6bCL5gy6SyOsRqASrWiqqZ73RGqgZYizzs1bXqaqFCoyzkaBO
qH6lCL24UbVADXdDEZUYnDQOkZT4ORQ7HOJzZauoAKRrTevaycOwopvdMFfQuba5xXkO7hXihALG
XLfVpIKT+Ngltk2TO6m+j2aXjW48kqJCNF2mjF4Z2rns90Zm7lOzb2PWInx8vFiXA5kzQtwQyC5s
UuUUQX4NZ9Csv67qKog8MLFhk5hZMflzjp+cN6IYJZ8+kTPdhcinHKqgye+bMrfEppyc6ZuMExzA
lYZffx/PhL+otjDOtXYc8rUjD1pxCLTuMYmsdtgCq0WBOwqjtkGbbSvyzWTBnBs5dxIvqbU0caHu
ZfF1m6vZE6D0fBRaNiduXCbBNgwr1UAsFNvnpMRkyUovaHV73dhCe9WmwD7r65ZAu1aQjg24FDtg
PkQAza4E44H9oMCqwx3TXsy+OjDvPNWquS9FrqeJ4blVF2J0QRxFHTvPM2fO0oNgp9JmS8Liqe8L
w16xlkskd6lV4mdWMW2wVUDtl1l2ehCOBnSh5Yr0w2mjpl5FTSfXW8cRur5pZsN+KHu93A8YACOR
mgYcmBIryfOrLiyTiyaRB2ZmF7eBp0kJki05UKSXadKLc0BLZdroVTSNbtu1dS+7k+b09Va3wqzf
CptQpcusqDTjoMyFM5yBTDrm4OZBPeUPqVx1tm/3WhXsKyeluDQNFP6bEt8EcwPNohv9xIxC6A3K
XHaeCOdx3xuxnByhcxRQ1Z0pl/ho2mjad3KeRVtVLaypIZBYz5Otwu6ZePVgE4KKJ6xDB8+InaOo
tFxsB0RUc+F1M0XHuZZyMH9qMNT2qbWMbVyp+aMxVEWIkcNks1OXlUL8aaJUtwWT4AJmU3xegeRH
bmRBm0u7kqhu+Dae0zviH5HQlpIecSEyANZNtlT5lGUJsxkHlB5vzcJpmhWUvdhtnIm4LSlQfor5
/yt2tv9mPXeIBW8Ki1+Ofbv6sXq3my3/+8+yWbe/QKQ1YAXxBn6vf39yHTT7C2gc4n4kABRfFvvM
Hy136wv9Y06Jf/wlx7A/qA7OF9rKEDsXSRP2BNY/Ou+hnzjZzDDHwa0bchlOzgjpHXbUt61Iq+2M
LOjlnDVFovNe1425DXOj0Lw5b3dRQEoopD9M8EOr0rG0Gush2hpzmER3ljOQACyPkRFdW0ol0lta
4nbrF3ZelxtqfuZz2BR0heWmacsL0cpOsrbyKQw3SzRpuHaqODL3EXINa2/ORH6b+DrXWvWtq4Q+
HQP8STpw0MTJ9kmeSvq9TqIBthS5HUIbaE2h2JuIEJevZEkGqVfgmoC4sJawggtMhP+HLuz0YVU7
KshhWGeQCsouk+EwpU1yZddNBr0hrnKWgjaTslUItDLdRUR7Zm4wkr3pEtGFaX49ZS0RjXAYX6A5
aNUKz/uu2PTy1Jq61/dpWR0wO9PT66otR/2ORiX70FRVbWtiZxnjEOlz6h6GvYGR8OSKkirHS1Rk
8FAGJiRAQ2eF1saZJuU21jK2RU4keUwPP+0upDnPq1VAxBStrHGCsFjH0XTZZNMd0Z2FCQ89Tx7t
ciR7KEn6yc+7FDpX2gI8e7YlFU96MEhnWYPABBSiNBEOar1h+AGOEbgu5USv+1hhkOJTG7ESrZvK
BOML8d4sS5eVVy83YYSR0GrgRu/0SsnYEPvCOeAopDa7NEnTdlXaUhe+ZEQEqbdQUG1y5Fu7tL2p
y4JxVdmCjDWKopgdFUvskKxLB0wi1PR0bbR6PbljmDKdwrATlUsBxNB6HmrRKsP3H0+EsCkTFFx5
eFeHozR7JcJ+eKSaCtZcBj3JlhJ+D4SJtXLnVVh79Csbc6WnIAWuWWmIgxIfAUQbnaPozQmugf/h
WZUWPI/2NN2LKajBhjqpnbeJ40w4jIhREb4O8tzQkBdqxN/aX0NZlkinq2WxCXIoiHv2c9JvzNBk
iqld75iw/8Y0wd/BZgABT3kdm2M0+7k1hsrOHqVK9rWgxGigU+aMKVb1Tr0e8sw+ToNpHTR0nJWP
okTQw2UrwiyeJjreVUODZk8VUXZJMx4juDmoqq9dTc3jK1DrVNreKRBsYoiq3YwWHH4v1OFnu80Q
qNZhoo00+UVg1yRFi758xJGIhq2mhO2LHXdJ6BtGOpaemJvgN7OdrMC1SUm5myOjg81ilIqEtq4d
LpKE2BuQkQxEopn04KAroW1cx3WAqFmKWkN1S/qggTtVoa1RM04JR+yotx/ha3QRfSR8i92CNIrl
czebG1nK6mQ1BNSWftYyyda9Cn/BSzRWj8PQDU3vpgXHXkJ3JawQIFDod05iqc1Ks4OahlPtVLXb
NZrQ1jVNZdJx0WH/CFQ5Cv2oNgaw8VFvr/K4a7+ninCeSr2yJk+W++FAMdW2PN0UYlcphUpBk2BW
f8NyDSpomKpTBNmpnL6aWLkb5NTHJpMab8yrTCZRwx/MwArdhOhC1kKjbGjKZ8lAzlOpdcou585g
ftcJJg+GiLB3IQ1T1iGVcQU02UvhQJFu54u4G6gW4wWDBy5MwV00h1xf38CgJHQn3azFVhTEf7kF
a/kPMl1aQQZRh+Q3Dvos8ZwKa12/KBvBgw+dHOkPq8dFphfABxlU3mAdSzhVhJGpfq8MQSZBNeja
g1VAp3PtuVPPpsGoNXfOq+ZI7IokuT2LDmhKAtvB1wRLoYdIHLPNPLCVY6bGph9ndnukZ9ePXqjF
lDLJmOLpaqhWkC3Q7LztUOFCVZazqvfgcdrgoiBOkZ/pIngwENaQUs5T01z8v/HG1EmYCuFc6Mw5
bUilnWrPuO1CkF2pSXSZs1PFqnBNJaCOIUnhrpxibWdlJRYUanKhxeTc8LrC1dTK18gSh8vIIoo9
LcHysjA9jqZ+liVVdZXa+THTm/hyEpaf29JZUUc3QcskqGP1rJ3Kq2CoSH1syEU37f5KmxZ8qNqb
+JCF7hCWsvBY/4utiLSy9OjN+kNZVdf43+z1Wt5FIeWg04g4dLXmnj0u5QKCo5XbyV06gaJwKlnJ
XIQpR3ghd91TKI8beGj3CIF2QUzTo4lgXYeBeakEYCeO8X2Yh1urlUyv7ifeSKCWW4K/+GSV9DBX
SbBOG2kTz8n3wkzvGiBvT+rafaU2+nOpjGvMJqJDi3/ifuRgN/udLJIHPYRmb0b95LV9E+7MIbqt
+A1KGhihO092FGL9IWuZO2FCD0LYddU2qrWLdFAVt4bFJGT9jG2PVY5DYc8p5VKdiA5FSmMGrjKl
4UrvMdMO1NG+dnJT3c5zarKvRJIHZPSIoSatXqvglERoAoKO7CwYij3cRcjJ6AD0ZrrMYnGdtem5
hJoNTLA20qeuNg6pJJKzORTjtZWzo5gVsdj8oqtBGi8SMhlvBSJOKCyTtNWn5G6o4/zAaydxGoHM
eZA2KrDjOGzsPCSBs7IhTMn6dYTJ7KY3IIdtHI7cai5ZW0lP7yqRZVitsPPGWRT7adKdqXpwW6vC
2VZ6eggIL71pQL5sNxLKtUIgpDcY2vVYVzAY7SH/ZqhL2rWo7KtAYjuZTXny8patmmP1RWs7deal
Tox81sjz9qbH3OrFsCCz6XahbOhRYjbQyeahlcbiEoLSE+bn2q6Scr+YctadSUpFxqdH2zIaq+em
UC4bFd7bKtd1scUBqLgxSwSV6UjfQDR57oKExld4fPUhH1XWXxQVspgywoi7REYSunY8XKWlQ4RV
FN3WY/SbXLbStUKp6kHrrVdxXP4WdD0R8kP4I8vab7JWUdKYRA3cSKFc3JpQaddBlWpPlhLcJbKY
7zIhpS6iceqXWaWPDyI/6HHPqX2AUgvUjet2ug1L7VtGKeGOnf5EH9MD9HIrCtlV7ITSjZVk7Hp9
ZvoG7rWukgTnpSrTQGgnrt+iZo2L87QajItsztFwaOOhUWq+5shwko2Vatqu1Z2dlEKJoMVzXWBS
tJuksvCzBiOeQc3WoH7ZVWeG6hOekcdgmB8mNXqJOwkKijRMt6qRJt/CtlKCbhcZiQKCa1RzzM3n
pbqpCh3/K3BRo4MyWTWqgltIlINjylMpX8Ea7NODqnS9HXp2m47GSxUWMzC+CldW8wfSwHlHnd40
x7qFH7ZHnTL0mqdHvZO9BJWkZpaL5mRoVxalwlziWiRz6L6oajtyBEmkVm+xvaZSU/zobUwSIbu3
kzIKn5pAy9MLg062Frjkzgqxh+PejTgwqQKvGNe2B5FeJ5HWVjdaPErjV0OIEBNaDAnY1vbmNPdx
solEhOndbS0kRS2vbFMQ/3UeFjHNkyv63JndXPWpo6bJY1DVAMV+E/TBC4CsFQu3sAouqSnN4ZsO
Fu9WdBZmTx1NBW4AlmgjOTmleUwc8Gwh1/jqEmgzsJGbPeKwi1pKJO0uoeH/oGlqKa9yNVLk38o4
0qXfAdX/OdX+e8kb+IBJVhTpv3ZNBjD0nk/GT/0OCeFx/UVTfzpJ4yL8iln+PNxK5Il8semPLmx+
sHHa638ebyX7y6JiguGPTRiTl0bun+dbSQVKwk8dLpmuLqlvKDr+ASj0Hgyn1Uun2FBeY3kdCPOn
ejXLGI3OrAPt2Egq7cQ0rPmECmvTQlWqvVCmyJ2IHICIcvPmUf0NsPCen/068GLnZOkIU4AXTn0p
8NDSjSas9aOWBwW0r8hxZ2uOdh+PwpN/g/UzCjpnuHKwRHEqXfIx35/ejbxPOtFR6cySdpCs6pne
GmZm0rhPh6dQT/I9rL3Vx2O+7xj8OuYpObbBO21MZPkaK+RF8WZtlEZMMGTDK5v4xo8HO8FnXm9Q
B5Im6hbSDvzA9zdYSCLoW8xM2JUH2XdSHB2qLJ2gfrnzjZCH6CcG/B+55yfU39e7g/ALxQzpCbGf
p9TfnkNEjQm1el1TLHKOb84xSN1hHrxD4Hpbkxu/i1X4Q/o26C6Mdo4+wb5OKCWvF0DCEUgFxhoo
Wezl8b8RnxQaciOH/vo1Q2nnna5exE5Rktc9WNuh6BaTcTZ4uafYMiPKhJTDEpAk3j/Jb3Gc76Rd
2/TtJ2qDX965Sg/xVftJUIQOnPj+okISpulNx9bVrONWFTcTyGnWOK5VWvPWHqvP5tivT4EBgUQX
4h/AKO2u9wPWvdmYdjWbVzlSUm+y45takc4UUVbrMpkGT2rV+TbLx9GNKskzhsSz0HN5RPCUO9oq
tS+L4ibsLOsTvPCX9YTrAvjBUAgrH6KoTq5LVsd0EM5sXRVyteozY6e3wTeRdNUKbFfZRMhCO9wg
t1Om1J85pb7HnZgZjA0mRl+QfiHRnicfe40zadP1jG2Fzbmwkhdn6rU7JcTiyLDG3yynu4Tpn29m
o9ZXxGeFO0fpN4WlgSP003TujIH6CZXx7+YFJj8s/Sx1wHInlySprK/gF7ymsk6vZJvyrQ27Z1p1
X/PGVj+ZhacPn7AzZsNCmwTnWx7/+0kxxMGiVdKMo+10j06l7nBQW/dSdTuO6rdobu8W3/o2n4NP
FqHT3InXfCUsCl6FNhgFnOZIDTFhXAEBdEfduYmtAq1z6CM7ccN9aFz0Eq38Vd8tSJmfBdjMxDGa
1a8fL4SnViU/r0HV2W3R4UAEWmbH23UhrDV95sx17AnQPlgaR5fvOnEH5oVRe8yFF6zUx3hrSl6Y
e2XhRbtgdmm8fHIZp5MQMcKSfvDnZZwsT1kdT1nIJn4MX0gHqn+A3SmRD8FfooWbe0BR2O1kjyaS
IWX/aerVAgq/2/BOhz+ZAmieBBU0ww+ZHyvbkDDY2Kfqzq3LQdqGd4gMotqrOWbQJ3jIsytaZtHz
J89gWe3eUDV+eRUni0CXiBwGjKwcO1N4RvWVRovb2bXbjz9y+bpkgtTO5NEa+2TxedXq/jIwKDab
Pn4r8Gnez4EeGnQ4xZl6xMOFXpsue3OAn5FHtdzPxyCkV6Nt2RrcdDgkzejWw7e5uMh1bP4IBL61
wMJ0bdtrNxH+jOU+1ncc9ULzoKrbjx/Ra131y5XyvWjs3EuKw+k0MaSuLmjoHNOavJgNNNNLc/Rt
QKjOp9uGH+pY+tib5zd941U/+pdmZ+QraTNSlxH1mm+q7gKequq4OWx2X14b901BaIrXWa6ueE63
VT+TGJ3ID1i/mNo6VD1KDYjZzmkxVUZ2IJasi2Oab4Z0Oz3W6nmIMjz/aumrDMtMmtZblIxWgYZg
Rb9nDq/n4W6UVj3OE4fok9XuFZg7fYZvr+fkbY9KEeWF1HE9tEIFvH7PurD7Q5iu5nhtWtBdsX06
0LOhYxDhC1jdJdqWhotrd5fhN8FClF0L+cyQt7BzJWOdyr/Fg1uT4FHtLfymavo2+qaMN2buZw/p
4ja1NWtXPoIkfzwdlg/iozs5WbscuW1prPNk4/lb62wd8t1on9uP3XSvaVcfj/VLBQdjZGFQ4izD
Z4I65eSxQVNAWwx9+IilvHmtrcW22ARb5+B8s/bVZ9jq8sve3dnJYCd3NhSlbkU4WR2hXJQa/7gt
bRGTho+1smC8C9fJ92m00dOzntDQgIYcgfHzMR62xbTXksu+u2iVFUyP9LyKVqjKjGv5fE7Bad2G
/lHmAkUpNwQk915VuM2Dvob9mJqHhPZnicuoNtw22nbuD1GySnSM/M610OeH4x/EJETSUc0/cSL6
pTT7+XwXZSaUP8qRkz2falOX9HxSjtMGBQXQjDDWyg/tYSC/XV0H8aYRXm/5MUBL6tWfZf8avyy+
yxNnE+Y/fLEUyO/XQGnIdIcmBK833CRQDVrPmf1lBcYuKGDTWU3JRW5simGVrEdjG2Xe+ARwOdh+
q7h5cRiqdQQFMEZwnNxLpScB9QVuIK7z3tf51vAMbO7twtVv1G1MIl26qp+r0lfFg1McQwmfyDWi
k8C+nZUzudxKvl34+WcB8r+uRa93Scm4eLkg5jlZP5uyQUMa8pCzCI4Fej5ffZRZPe/N0I1KnGwO
FYl54z6HH3eB7BucUZu9sVknpi83G9DRj7+q18CQXyY6Jd4fF3Sy8QZtr4hmHJWjPZFpi53ifaKf
D6kfXUqJ12eHqr3s48ve3HfJmWLuc7rLkqveGIs1tKvQiUpcnfUzpAmEnQhHF3/kpcAgvrQjj3DT
7ntzb/0o/ekYXRuPdI6tG2ZXMO/W5kBQi0smYH2018GDqbraPWhKCNPpha3FNtzhXlxQAziXzlUC
qiHWAyQYyaNnzSGp3EtPHz8L/ZciZHk5C7ces0fM+ZfuxdtSjC4kQLc0KEfpBmOSH8mTo3nGdwFq
QO4kgRPSGqPH6RyV7jM9xxBB1CX3Lh4pxJ0HaDXFo4TrxEV71FblvbitdsZLfcGUk4WbP3TkbLLp
/IiP+XlwlkPzuW7Om13x2WnitHR//YwXRgh1LXdzGs2hWlnRIvTgMyb+BlWU5uEeJy6k0q/rDZi9
km55bdYzaE6Vc6qAufPxYzxRSbPf8hiXQ96i9uPM/Trl3lS0Q+NIwowi9Rg9gcA3dwACMVQY38FH
YXDpyuDqSTIniyYwpfyguvZZc5sfeaHdTpQ+IhhoTlp/aO8GRCKzb0mbj69QWV7k6aQnjMqigcSB
i1PU+xftCKsuTZtnVOPn4NI1H2/Z/43rVRJ7zVV753yyT3464MniVmeik8xlZuU1RwnXfCYNo4QV
VfsA5PMBLDinqvss8+LTYZeD15s3kacAemKZC8Hd/KNV3eGie7ZvlevksX907rNP6udfjnHLe//r
qZ7yJyVT/D5aeB8YrqR59iNNdpiHM/jn/9MkezMYvJy3txbOrYlNKUe3afYQKWodRuGXRdFQV1bu
WDxElnBHPUMRtSrQ4ZOKIHmlvY7ZgYPbztoW6pUzb8vgQgYOM+p7PT/oTLeek5dxGVQ3xfhp/PRy
SR/MutOM1ighsYm2u3KsLIAXf7rLi21R+wN4J9ouEidcqAyfzPSlTvlozJNNPR/azAwjxoQuid3V
NK0kZ503N9SYUrDS7iQw0mMC7gkb8yr4LJHhb2s2+ioEVCx9X+Sz79+SFA44rM9CPYIPPIbTPvjq
KKv8e3mm6K7UXsbik9r61xP9Mgf/GlA7aWipYZ83TlGpR0yfVBt+n2c4azHdIrtEWObC7IH0v8nV
M4s6KyX3TS0+eeR/t4m8vYKTidnXBDFpFrfc39Y5ajEfI1vq9Cm9/fjV/lJ7L+UDi62MQQ4dzdd6
6s23HYX1ME5BIN8MI2dGVNXdfqrWPSyBEjVB7PzjPsXJeKf3lXa5VceMh99AZm/hQf0f9s5kt3Ij
Tdu38qP2NDgPy5/kmTSmUimllBtCVqaCMxmcyavvh7K7LR25dODeNVC1KBhGlXhIBiO+4f2etxt2
uQxxfFzUIC/Crgh1eZM7IfQp6264aUufrl524g2fuu2jM3p0TSsaB36Gq525Lk5BDIieaeIxKQME
M/94lzm66aPPx0oxCIP0p94qLk3TQE5h1W7plqsIRnJkHpvBvi4ucciI3I2YDuojnnOGuLTXhl6Y
0YWLfKFu5yRUqqCx0XVQ0qSMH9T69vPV8FokfPehH/1S8/2XZmVIpeqKX5rDw+oY5LqIjc0y7FIq
hVdxexDVeS12yJ8QGBvNruSDmBjwsOZnaV6ZNTF2lJABF6FRU0xoLkf3bJFXWUMBLJwVPZhy9tGL
eOmZUN31SBssDi47mJQ8sGUf9EznKPuKERWVRFU6t8Xw8/M7PHb8Y3JujZdxdUFCSanw2DwZbAq9
f507HMrrH7U3BmYSTPahAfhoPBqMsJDaL1/yKehODZMcA00/XPo4XnATD58oLh2bG8fbpSMPIehx
i0FCxKegB3p0oiT0cec8utujiKEsk/HP95lfVOpBDabhbPC2qv3TgTejXhowVdsTcRE4raPTgovi
JYVslHF8WJBHu2esqImtprN2SxWukwcTn5wZ7wuKM1vk+nD6SFrne5BvmRfqyVkKdS/eYX4LIl03
/aHj1DwUDFP1axWI8b5UCfCA1NPQHH3r6/joXaruITKflR/zo2AtCv50B0wHNKRv6v7wtTHwod+h
wPEuXSQiStjiqvQaqGKgE7vwIXq/Y4ZL7jpx5jYMLJFAnPiUXkEOx5+Sbtj091CyOjQ0339KuZf2
uugU9TZBgdj7DbbtF8OLHZRMVEXXnhmgVWIVIBCNf0ctihyIz6f5Pp1NoEB995vyNcNB1uUBXBLg
mTFqoL3Rbnt3nzyKbwjv+S6Zqt4kLhNtu3g+79vt5OIM5DOfGU93nrLpzZdeOctVZkqCEYYtMwWu
r+8oFS08zO+xTTn+V1QeXHI0qsKnsJQfIrnXdfDXEzjaZDuv9do+Zb23+k1Xk0bsEmVvH57WoXBN
OXz+Ya/jhe9jlKOrHW2yseLOSmnzvCmyHJpnh1ftFhs4H+5TJdjJAjf2lV95jk7E78odtMPmjByT
vOq5+ZFiEMvm9Xt2qgL0dz9q3WpQcMNmfg2t3xyvMKzUJMPd7LYxoKFiaw4l6MTp8jFYWW8cOAro
O8YDneOKSymzXCuaSbt1Yr/RfcVjHNfvfua/C92HXdCNjJX7Ve2XYi++n3jo6yv8sMjfXPvovDAm
w4tNlLC3Seub98539Zdbr0vQ+j58H1O/SBkD9B3S8UeqPa0WiO8RNZV9xrMWvnpiSPLvDvW3D+Ko
2iY8tRphvmq3aB+XIqhuQLGqbYgC9FSr6WNKdPTMjwowpbfMStEs2m07l3sXulHF1xgiLXa1i1cZ
KInLVlEv5/7EtnLyykeHCN7QMfBAbhL+FAUuiSYa5Q3TSGQoum/WIQIzqwudk1ng+io/e9VHR0mR
pSYiRy5s/+jvm0fWmP20uPBVfOVe+RWrgZQhM1lEJp+vsb89sd++1qPo3wKI4zoZz9oyvhpaaA5M
rO3UKwJI43p+Mn/10642eNPLieV0hAAkKH59yWu7HakzTd2jHdzLnc4YmAamH8KkFC7dAdPqTbSz
vC6cf6D69Ht0b9VD6Sy+mT4n4na+W7BMNR6lpvmF9mXM6MDQi6UVGK1K58DGi8FImsDQWzosm88f
1N8v/79+7tF2G0fQaBCcabdIjRszqDln2kOk3dN+7E8ZOf5tYEGPyeScRwpB2Y/V8mZjW+chxtqs
tdsSWTwK4bGeAs2kV4DU4CKuFSwZtnV8drL0+crM+LAM31z4aDVIpXLr3qq4S8L23OcMpG0ksxAm
r2sHqun3EDaGEOejbIPpcKcEdh9mWVi2VIJ91dj0Wtj2m7gM4+wwT4g0N2a3M1cPyAvbuRnMW5Fs
0+EwMI3RXy7TLjqFRfrbY/GvOzieuHLLRFPaQrKssISlMt2wPqiGzuljN+2XmHgnCz9fGR9LkutK
xjsYG3j+gUmv928r1xYMQtD33TLIbiwrDvGixf1BtcrQzA863jti6/Q7qQaNuZ/bYjuRA2oG2JVt
3mzz8t4qLvP8kqKb3oVWcj0tl64eDBC+db+pD3K8dMianOp7oz4mPXCHzZI/5Aydlwi097nLyMZy
USM/BTe6KVPq5cCTbO0rbulJe3viZj98BzQAmHBFDcTkFFZYR3vznFiMDU0EAl59WRHamWhBewyw
mAYq7hvv4HQ3aX3N11oU56I4OOl2yWnL3lhMQjIZlAVlHYyIs391XmC8aPMmLkADhT2xGkEYwcOV
omwQeccledt5t8M1UW6B2EzQv53D+KCfqz5HLw+ky0P3z/HwfytBeu3ivvsAjm7v6ABQrGVGis3t
mdOGYVWT5AFezpMbYFhzGLKtkEEZb+Lmhiqyo/PgsW8+Ny0KUluz2VJSq7k3+NhWqDEZLAJvfGG6
t9E3PY/J2OFrk2oBQvGaIa15g8x62pvlbaP6Zh6M7b5zkMQGahxaV4UTaCkQpLBh3FgwGbK1s6ei
33T6JSX2NgkxBqZjy9BJbzDtwbiun/H4fkxYXP0gfW10PMUW344C09021vfaO2E9/jE0Wp8Vthym
qkKOo4z8ft03WqKhtBGERuYGCJKKYn5hzkPUfockyNxVJkDEL0KeLWvsPZ3Z3a/PF+P6Mj68rDc/
4CgobQZ97GxJ/Oeme1fe1d2VYweOfj6eMoD7eEoe3epxJFZbBpoogm012nSklvP8oNk3unOQtd9X
Z160z5pzJwmrijmn/ed3+Ypf/+w2jyIvtTDkFK1rUs4B7Wg7D/H4taczVdmN5UWLt1a8taZNFJ0l
zU5Lr0Szs5vAw8GDY/FU6exjnn30KI42gKUxS42pa+22YDDdwb9th/OTeVv9RLcnkQ+0p2Ky9S1+
dvtHnySKHrNZdG4fgWM5/5TDoXAZODC+q8XXcg5lCxP3gadO6BJN7T9OfFAm6PgTrYyU1Vj3eI0B
opvKxcxuC6sGpFO7pW92RbLpvOUxcqo8XPLFJLnsfwjpxefZmn61ljGGLbB7v8QsZDc30dXYFGVg
zvOLq1ezj8cR/HL7BzHfvDOK+TkWmMtgMsWJ9W1pm+ZEsPUhuuQmDNLlFalqML569KWurXrHSLTs
tilXUQXDGmANtGV3YqF+KE2Qjms2lVP0G7TnXsOat2GLMzFlLpz4Vrr241RBYDOSDoFvhadLm0Ua
dHrzwmNXQ55G57SnqW4Mp+7147b0+iuQj+LZgxWEe3QcT41bCRHN8a090crMWhFCZkiDsm/tg9kw
IYtsCgbyuCFDL6q9oly0qX7rSO2uHwGyfP5M1q/hzeIFpIzIGs8/uBXG6vt5FMnJaZJdHEXiduIi
oUzy23hqHV/txMvYACj7/Gr60beyXg4uBgU4OnrQqY8lkgzYWOriVdz7YFxg0KZtNaYuA9npd1HO
jEFtJpCcjGZTl8WTzAQaBrVSzhmff6gGTvF6cBTfZGR+I/LimQaogKq9l4NBtjmZBj4PTaBZY3aA
RJufEDcc993XH792ITA2QbiEW/pRRjDPFZazKB++6hOtj0VSPmy00sQWBCpVl8MudxjqE1PnS6WI
AfIVCobi9JBqCRvXsav7uZKZn6j6Qa9dsTPcczueoQY7UxpYfb8ZwGCdeL/6xxf8KrNCHUo/13JW
3uvbUH2co54BT6HeMj1xFYO8HiW8D+wn2vMljb4pSabc6AVUHxu/8T1+auWmbHV1l7rjlZXW3fk0
USxEXnoxJ8V86A0tqCPrMkHXzeCeGn+JuE8QhAtRgG0NV7Haj1cJTPYALv4SnFg/61HyfrnaCLCY
HwIZZYNzOtprO0wEvcRS29sh9eQujXn6QoFDDwvE2ViYbcO8f3CAhmyZa4sB6SGkcYoMFVxFzNaU
PZAyZaQaRWe5zNroKsUsZBCLvU1ocuM1IG863akIguZi2w2161dKAy51Irv+/FaONZtIpRGL4u/M
97e65RybU6jjtPIcau9rWjfVuZKMdzqhZmE7VxYLKajsGs+apGeenlqpAdPyqmAYlZFcNzvLtWzT
j0p6ZuQriKOrQuROaajjI/7Hz/zPfMu/SA/evLEP1IbzfnxKunfchvX/8D/cBgYOSDNYhn/SGf6Y
bDFtoMcrSgi9M5IA1WCP+G9ug/obkGTLZpNVWYGvLjYMw71aVLi/sRny58BwGLjq4NvwD8ZatFcG
/l9fCTGvZ1qcb6AeHQTYWAO//+bnzOnNotHrUIOkgIyGcXwm6/F8NZtAZYiwalD6YRHB4HaJS1LT
2+R2Sq1K6fdRo2rBMAk+pVJkoELdrkK3bCdxdEZo0CdBOUSyoEoNDc0vUD/jatrHMHiYYxZQFTI7
Y9i9Ldtyz5Wm50akM7WTSFUSjCJ6zWCMe5jOKjVes/fB1W4wWRdf3cStqVXmOrQjRp+HhRSqdxkC
1HIqinWtUdvEjgbRFSwCw4ewWh4YyJ0UX6sb9VKJGDbal20eX7ALmFQYTZ35bnMyky+F7izlYdQX
NrIobRugtGWFzbFbRt0my+fkWl26K2y33SsG5ZRLHeseixtszPQmjWYK7pNiManaMI+4V3A5pM7F
n40nL7oHpIq/GRZu0X3ZRaYFwGClUyzRZH8BgabgnmFHov/p9alibXJcoB2YFoBXz0CxjWKb243d
bpiZi0I80ZPZz5wIPZCLkWF9JRSgb0ycuzrDqCpoXtRc8eIGtmDaegDrsgfxS5gE/MGIb8rYwyFc
FUa35xjtoi9dI41+MxpFd2YIxy33qVHV55OUpfm7jVaYgqHW6S+lQCaVO176JUdYzMAwTzlM7NV/
WdPyi7ZJBzAS0zLzb4cGBG/tGuU2Xqb6Oc44k9USW9YHS+jjPo8aaftYiF9ZBsU5u3SAWPEYfaOz
qsAyz6K8yb87GVSRILcqGMcCIRYYAtXa9Kk+UjcyaTwin0422jxdd7nHEGaPvzWxsypL8lUA2jQ+
sGamhVZNJ+co3qds66cDvmI94yHjcN4fl+zNKvZYIksf1iJJOFsSe6erEfomIrliRNxvD+gnK16R
NEzEEBMQWb8sS3tvjUZ9XqaVs4q8TX9x6/gyKrXyDpJrFkIKmMI3+9GXP77nt1YY5vvD8M/f6uB7
A6Vl9bw7CiTNbo7ULEcUJVTJGZGmRpR9iZLWdXnTaTbh92mPPWejmjf7Wm9/QC1Rp3Oj1jNvY8h2
CLMmpyOB2IAeAfCf8cXubPHiTZYR1IpX7hUvQ+oYZznkiKLRIKOnaXUe66UdlnH5YqfupTE61VXF
h7gtYaNAzW77LGQmyPvlzVZ6U9dL96OAfCF9fSgh/1eRZjhBG2vRfWEpyq9ZRNWNNN38qrC9anWN
MuiXqS1/AqdrFAr+RHi664sMAlSs5FT3P3+MRwfxH4+ROUP+ATQczJ2jEBgcvDOMMWWwNEusr1XR
DA+9tO+yONH3s8i7g6UKykJNPFPrbNItHgnOU6727RcHNdbBHpLuLmJiPczyYT53AQxvHdllWzre
w4lX/r649fpTVxk69XCX904S835j94Yyrm2l7MOl0fvvwAsgY6SUeqte1XfMz2ONy9nEi9fHU8Yr
R9MVf16bDI2gixyK4c2ja3tNDBSzZbVNls3QW+PuNWAfITCO+purDNqVUehgYRMKiABYKTtX1QCA
GcBXtSwbuHW/okIoF+asF3QzXf1sypiM//xlHsXo6690OWF5OPT3yYrVo2/CTcupqGxGGHIc3HlM
eRv2oo1u677n7Fjmdk3u4ORAL6A+ldtRv4kG1LHSyR480Y6MjNjmg26y7WRSV66aSGk3mjsUeztx
5/3k5P1OlDoj/HEUi/9FsPWp4cRbluP/LT+w1Sfr308TXxdP5btQa/2f/xFqWd5vbMbYPsMd9jx2
ZtbdH7HWWs97Y/+F3xWuEBg1q6iZCLv+jK3gyNrIEKj/acj+8XP6Z0ys4y/QIYBbPS6BMTvYsBx/
gUnnwApP1/Ip5nygjyEXZ1tFJCruKNOsfYEIqHSHYXAHeamUE0WurJ8oBs8V5CtsuRoDk27IOS+1
Eo2wDhTUg6leDRHS5J6B43XUnbZpr3lM65FoPbstGFr0QEOtQgl3s/rcygrSSQMO5a1SDsO9OsvY
CpK6Smm2NnpphqZXs+/bqlRvOlDeD+WyWAyGxe7K0eC7mfxhEThTmRVHwV7TGjwD0qWKISoAyn8s
Ck9ryHkYKkOk4SDfSKRstC15iZ1vuk6rSK+q1DrDHzONdoXENQSFQb0sdL8aYAfm3JKgePXCnAkE
zNUAMUsS45tXZQMWLxn4EjgDKf880dxjdgas4upRYMGaaftlvxSwA3wMuKVyBn8W++xsjI3bQeMm
g2rOGGzSnOZEen/UWwVevMLOmEbyDBJlymlHG1weaWzqqQ1vK/Lqcg/fGrFfNBbFuLej3L5J8wq/
YUtBpYZD7JXaqoiE7DyxbV8bHXfPHy6/vPkK/uaIf5+8E7prFMNcBihR6eFfqB7t9zgziCIePbCX
ULuuNIUxqUqOHO/x1J3pMjopW3mXXr9ej3ksNN8raxjjsKP0GpeJIdcXyfWmdtlCXUweI7fqwqKr
2mdNT5sTFbnjCAZOxop9I1miPIGjNF/02+JEj/WkyzQHGhbBrWVIPc9oVaVBlDDo9fmjZAN5UzlY
b41LsY0w80N2hH/S+0u1AA5t8jM3VObU3ZRgUp6TsV5O6TE+XIbtB/oe/62/mg6ub/RNiTEZO6w7
ROKEzEEi54sXJkrEcsqGVT8qpAFFsJg1pp9nUEXgblYM7tvrZONkUgzEaqGLonbwNvZkKSDWxWjM
Z2BfE3nX67lqPeamoim70tGTF1Gmer2JUlm5EU2ixjJR0ZtAr306I9N0PY3Q8iA34w/zmEL+QUqk
489R4t5X66AQ9GKM/HRURbmHLKf88lJbFpeeMJRh30+L/d0clW7eLF3PAsrYJKm4lCbIGb9s2kIL
ls7qjWB0x6V4jDWTofUAR0TqLG42Cba7dTSbRqxi5LejobBHdAPwujDN9drbYZoXmTelgndhUIyI
d6ENAVcqIOwOojnnHAfABw6wV3LdB7QzuBbEV9T7iAmL2JrPskiZrEBkoKz3SokD27bUigraXWkP
xZW2FCVeHZSXSvpVLUnYeV9NePFEGJqqG6FqXbodnKTOEaQOFNUuCvLpZGPJYcmvolGt7Tuk64xx
uWWXWr83WVvmG+BKtdzFbtuW52pVRg+wfJSW7kiV9A8TTIrnBczsjZXhprX4rdSS7ssCyzC9L7w4
bW6MWfbDN/zJa/pHSVYll0tWUuVv87JAohnVI9yxMEWCpm3NNpr7fbfUg2REbEqze+yvzfSr1DtZ
i8Bo4uRq6UtFp+w39fPvkB1LfkrnSo85MzuiUVG4TbzlikybwHpDWbYkpvX7nK29X0XMox8PtTX4
4FXa+mck8iwdGLESLjUqZfaAg9lai9ueWzSKcqf0uefcZXxxWNInvZtvq2RB7Go25KN3bdxX5u2w
aPF0n6eJKDetcKdpNxY5Sn/NVebhOpdLSQGYakMePZgDsd8Z4ypN52NHopU/eBexyPdxNzqawKfR
GvQnnal+hZ4sKBv5LNzcQRojiOoI310vGQOQggPiBFoNeugMHKDAc0GZucqYiRC4zlCe50ZEwxrT
zHbeZ44CXRJ+nLPDdM+wd7VZwU6rp5VR1vFy3V079NjedopiOJuO3w0Utlwwj5IN0LQ9eKTqcdZZ
k+HSZ6Pw+84r8WgeKwg+eSuiCHFzz3BaOs51B6YAvMSZ25mD2OQ1RYWNSdVkpEfqznfuHIkLtTRz
dzMZFrLCnFv1Np3bMoqD401zWFKnNkHaTRA5laik2NMrmh7jAGhMOBqWM0ki8GGAumUcQ2mwa0MV
F4YpoW3i/TXM+1ivrfO0S3SaZpn0fiRYUtXbuGmYzVJ0PcX3WSaOfbALGTOou/QrfEijpeN3IOFW
dpZbXuoZBnDXA3Rn61scTzqSXqNXBywo1fKqHfChYz+qqyxsikh8MwfuNxBS4XBxOWcYOtb61CiW
y9ls6hz15uIZBT95sXm5/PLc4TorBzJOiqW8wp27WCj+A2bz9vib0opfzAW4CnD2wdbp7kpDl3pB
e7vMcwoubiLbEM5yXZi7ZCwjTZxKKI/OANPQTLJJOmfM4puYrh8FEmwhXYmVALT+Ke2JAF07i8yr
pjEkVVvcfur7qVDG5aBDg0p2qiL0Hx2fiXdRVnLomIzEbm0ny0l1A63D/+cqTqU33H1+Hh4dvSby
HYJYjkWNExHztqNEqSwjESdNGocx4xXX3qQWod0zWmUsmnLi6D2SC3FYcS0DJsbrQU8QfnRYEU3W
bAzAr9VmKLfgrQukqOPISGVl3c+Wl3ytjTri3+niKnIVdVNRWqNYGNcnuqVH8dT6Q9YZbpIILF0h
CB3dtCfV1uhe2anm7Nh7jhrxu8l+CP0nwjbiwm0i85Tw++NqWL2HmYgllLPptK0tsTcRQUoNiJlY
cww1Oc4QKNhd86nKNp+/zo9XIUhcBS/EORY5ylEkNUzgDuthZXiOgwmeVaS7wYNN/o+volPQ1Mkt
1pj01afizb3IirgnLxIosjFcoaY19cOotM7z51c5qsHBj+CPk6oxhcPi5Hrvn5jR6uMk8zwNe5nT
1fGkGVh1rm29yuOEWJHbMc7df3y1/2l0/Au695vn/6HRcYNNUfMu+V7/938m3/pvpN1kvPQTXFqb
q7Tsz+Rb/W01el3dXvAk4cNmQf6VjMNIIhknm4JJw3f/P8m4bv7GQMCaX/zJtf5HjY6jNW/QLVmv
DGiHoh3XOVrzjskuqtVRG7ZNbV5qTpGe0Vu9efMw/iYF+3ARvlwLExqTD5gd47gg3JNuKogWGLHL
KdpbjUa7Wc7RP9uY8M7kz69FL0hdlPdcHtm7TcJtlYqdq2FiIlLPJzv5FkMSpSmpEDepirb//KbW
P/e2QfR6OTpUPDqUURhRvr9cNAkFD4upCaMue+qdlopt49Xh4s6aDyJhXPufyYn8em00f7wmXzWf
NbNtax3n7S1W3Uo3NFSumQ/5RSqFh8dgM290ZLbhgtMAGApjD9h8PqRWO584lI+Ou9cHvJLWoGYx
la0f8zuGGWZpkXN1TxqOP45QramotEHsMgTy+cP9eCltVZmgaKFSuq6e9zeaiKjPhxbZoaCjE1Qq
EZT02iawunkOP78U5YAPTxUxi430H2sT1P/HxeuCrKJtE0pLOWzxEQxEX5wl9PtvYXXbQFOisvnh
qgI2YiINLYGWNfaH3OqLH7mMDFCmMUL9NE+tSzkP0T1akbhinjhLXmA0Gv6E18XDJLMqNOtJ3UYU
5VPd5bhsDDWFMUEOhot82z7MSy6+m0M0/FC0OPkWgcli7j1bei2Iom41FQYxHmEiGOvWJjYnfB9c
AdSxAA54EbtWEgX2EnUX5JioiM1emg3kTmW5tzjOn6OlAe42eEne8m+RX4BA172XqUo8FL6yndNQ
yhb/r7i0o3MnxZO+Hjz30ksN8RT1jXePEUr04lRiyIM+r8uflKukdhjTFg/DrsuLuyTOFwSbpINA
fvvlLsG84ttszeZd3FQ0qcrInsi2HX2xfcGJ/pi62vwMzVZLwgLGmEaUW6RXiT0qQClTh4mjuYsx
8BOkK31ouUOMd31koQ4xpm5iEKhtUdN2oNURtCwtPY9BTZ6w5esp9NmxKgnqbeW898inwrLu5ufa
LsUv1VHk5ZClst+pjYwf8FVMvqkjfn6+0Vj2t6UzRmLd1Ml/Qmg1MDukXn45poq80tN52XSOKgof
w5UyWJAbXzcQ9M6KWjd7RqUUgBdN45LzE94OGETai4JDrdGN22HuozyYK81aggEfrd4ylD3YW/tK
M1pwQoWXej+9Im9vElVN6p2qxymMhbyhDhovDMoKaKuMJtVLeh/1tQ15tu4ij/7F6iTVpmXyVNcZ
MI5CTtZ5ZnQwqbV5aFSs3urpWm8Hp90MGnAjNRH6so9tswpFxBi0Qlc623fjtPycCwxf8fNcujbo
tZwyP9T06QXGaXWfj+n81NLd+a6oDa5ZUF0t3WdPRkA7abX94FoSgf7QVAOCf2fQv5N254EBy7zY
JlVnH4a6cYHdJ8PvvdsZXxu1bsOkWoaXrmvBSI9aa+KUAOVJ77W2PKFmPa74sIN5qw/EKhuzGCdy
j4Q8db8AqKeyGs6Svil8PTm7u9G7K1Eb0/jdpMAYWovH0dt+X97W8nk0zlvQRNK7sryLqbjGOiec
jUs3whF3k+vKdmrz3euG9J8o6l/6Wnz99x2M26f+Z/L//n/z9Hvy9DaYev2//RlMYV3Ff7D1cJkJ
BGDKG/wjmMK6ilBmlcR5dNj/kIb8t2pE/23FTcIqpcnvIH0id/qrs7EqGQm0QFKtrtL/RDRC+vP+
JCFNJ2gz6VdghQVO8DhJEzO+Oi0bm59LrVJ2kRDFr8T0YOOUjWOdTRYbnd7QQQafoqsYBhvdfL9Q
v9MOA7sL2Em7yF+aQptvhfCA7etml+6RcKQ7PV7aDPkGTNDEGZn9gtMsESkImnHpjMqSyrL4aZVC
HgiE7nDfs4LGVUuYjpDaA8OImu9Jyqeul4nyMyKk+erUpbYdLYRzPOhHan8pQ1/IOD23HykKydJo
D2AHxdOk5/bjLDJYM4mTf2XThidC2JMdMmFC+efT4Hd7oJ7hukCHq3XrRXSlR32mGcZQYsf8xYpg
uRlKy1hNZIw39GXxwsp64SRQm6ph15oDGveBYbjd3HZ4AlKez0j4uqVID7XEW/Y8aifHOMuynDF+
N27S20TE+rAzmL+vQ7zksu6SImyyq8h+LlMF00s/KR3rQaXhNN3pVs8wxRKlOSLutv0VxXbOPELO
EGnsxhOD+7rM76a4StgeNI9eCfZNMP/3mINE2XMmq4xjphiyPi/uy1bOHnqKMSpsuXPdBVD5QOgn
rNCqORVjmOxDL4eXMZ5IBWEhqW7dMkdnFT0I2V+aB3jsiy4ti449L0zo3qZMor5qlLDg9KjVSwyv
XCb4xUJpDzFgn1dxwPJWqtFAG2DTijUDXSs97RJPL8QVy9A3WJv1JhMJeqn2P0dOUX4wK+iS2KRt
DqPsPTsYGKZ3L9ylZXDGsYch2ijaZH+PLJdCIQJ4OYRywQ2EAM/1npCGLppfWZl37jSD1V3UWAcw
tDY1GJtto7gr1O0w9SJhyescGL2h55edmZvDV9ssBpZWwXjBo2XR+beWCEfIqm8G77vnZe43l6Do
yq7TuGewoMtuHHtyh6+ELKV1GKO6ae9HxbXvo8VLf8ZqaZjXshrqH9OclclucRQqWlOSi0BOHjpS
xMgWhFw7zYK+VookpLSexXft6GTzjhIjqofRKcdnG7y9CDKqgmT6OHA9tzKG7OfUehefQ9FfxgA5
FEd0Zymtd5aP2fLQcZZjZKG14nzRR7wOUHVUOT6ViZ5smlJB7KKUeCG4sTZM+6GmMbiQEALXwfbw
pi56/c6yKGKGUSLnx7IfuPZQEifi5dpDmIV5urEyt9PO6JPPFOrod6IsG4xvMpmjNkDi5d2lqwPD
RlZzfGiqGVzvqNSCgr0Y0XovQo7Lk+qODX48Bv5BfuzMoj6L00y2e2wSYgby8zXiLEVXX7saWqBw
WpRs+YYggrZlNbMW/VGTmnmNJw+4TXU2nJ/NVOY2EK9hFtifNfW3Pk9Fd6jdxMbNqMcSPowlwPFN
kdnDlqIwBdKowLxs0zVVPGJjYsdPdVaYQAnG+BpF+WBui1LJHmk3pJiBlZ6ptMGo6byUCLHduahN
Pv/UScxfC+XVL7U+6Wce0iDhV0KmL447qT24xQqXnM7T5z6A+6wmFDTypDqbiUPCWaiNHSLCxtND
7aHOz5Uo76mI6w+YDhG7dYtbfafRZT1OGnhnatV2IlaXl5HJGitqe5aKkw1M+iRtR+NZiHhjTLYR
B2WCoc4swfQSYNURjEIhryniet8VNtbaH+mRudu4M4tD5dResnWlhjVbsZbg/WL0PGhVqVzyCirO
UBZbWXTYtOhJmZfBHCnC2FK6hniGUlsk5xi0CJxTpVfB2VRehV2AtumP+ANIobjaGf0YRdiEKIUV
IbZt4gWZYKFSoU/GWWs0H3+qpYHnixWLfVFXdlolbB+UwAo/o6r/A8d0b5Po0rCToNfVVnGZ/kur
OtVxMBUzFvdfnFE3MnPwMTWRAzYbo+SZtnwk42LaV5Gp5qWGaK5UWR2y0VsmpRUogQodEK13N4lB
JF2Ek2O2OcPbgsxDGpZsMnJURaaBzrGoXWA8MunqBpN6/u4mFgMF/u0M5J+pd7SRoY6H1YxQN8OO
Yuea1D8jX236yGGYVQgMBzc9nEAs7KwYGr6fGJk9ZV8Uc4lQ5tWmV8hN2mKxZ9HwgiUwiklemCkv
VAHB8cMaqVHczo5CP8dy+xk7LrcpbxPpIWRGCqN2/lhYIFbUqOiam5Txg/4iYnRu3KcWDbi9NbXt
S26V7Tdl8rpp09EqZz67qYtfYPypmUea3XYBhkQM+FQGPF1aL/HyTRlHhkaE7WSjPyh6Zu0Kcjzn
GrOWpD4Xpo5PfTqpuBSKmk4f8BPSRV5BjrA7cJVW73ay5cenPt9ga4dt4Q7Ww8AgC26Sc2Mv3XVH
AgnmsBDwteq0GNutQzie0EaU5cJgbcp2/F/Mnddy5EiWpl9lbO/RBi3MdvciEFpSk8kbGFMQ0qEc
+un3Q3b3bmWwJjk5V2tW3ZZlRSYCCIf7Of/5haFHFOfGNNriCPs8JKKXjeTYixZWIZ1zZ00bNY8z
88zActBvJjUXBl4kdZSuqyG3mewTvmRgRtHpr6E0nBLS6VQi/6vdRJ57G1MQtx/dS8MdeU/Muwrk
dpwSBEhAZDSxWOg4odI6VTpCuECg80uTarA23F61LmrukEQ5tY1oFsmMmHyTGrx03xVt/yWrFFzn
RTuEZ6tTxnurDAL8MEy2zXqMIzy9TD0RmBNqequ/anEdoeTHJal4LZw2fsk04pv9co6TQkHKDHYn
lLCKb70yyu+1ETHGk5IMzqj6Spdm+p6dgxFcVtlYOvmh5tXvZsFNPRWuyL1VkYguWkq3qSwIFq0r
g0OdORh4JCSDTGtXpnBzm0ACnvgxb0Q8+FllVsY+NNXkG5GadrlyIdNP8PRyOd50YojCV8SX2WvC
fJrUuMTmgyawO2brytwqVwUlb7wbjU5aD2GuWKVYCMtqxJraELtgMbTDmoxfLTi2XmBPd5o7haSg
oYJPVlNVeA7Ofpg9v5LwAB+PePv8pikH5zXJTDy4hzlsfNM2MUslJ4eiXjEnY346U2KJMYE8O6Dw
0UTcvbYJugN2B5lZ6xEL6Y4cGyUz/I4ZYLVg6D26iywxsheGhxQ4IhK1tTG8ANd+ksxITHbtkqPA
npxEOAuisLhFo5p7MUt6dbcyQguPk1gZzTV1V3TShl5/zjMCz3VNEQ8ufOTRt+BGWqumYojvS7uj
Cm80jmC1oB6W0QhcheycqXqVmQatXOrVzypZLCUy0Bb9JhFNjrLKSNBJL6lVNulFIyNZJ9Au97ZT
PCpyP3qkQQkAlHg9wHbZB9CB3oJS5ng0W5X7WgFe9UvBorHvlU6KdKkGRNfhPIWXAeVsBkO0DLG3
VwBbEiJI3kkxGR7LttM2GCo50ZaYkPJu4lUd18YoWaKxw9Zpcwu7UO+yVRfE6m3AdPRSK5rEiCbu
VfJIYwxw5trRVyYFYyQT2XnjF7nJelH6iFXvhtC7EC/GnreQXk9sG0TIKXSgMgWhvQbsNA8TwBI+
ibIzou8ihZe0trIUBbduRhYnrRDS26EVsl8KJU0ORdNhyhEGat/4KdGnnd+n6vBm1dWIdaBTgVk0
1IvRQpOZLairg9o5unYRnRQtgFdQyBrCkiQfl6OhaJ0bqnTvDb5AsU7ImrEWjQEZF95Ey/tiJGBe
S6rc7iFCSNduJ5JFb+xu5sOPhDFs4eO0LP4owHTMaerha6omXrETncXWJ5kvV8w/NOyjVatH0dkM
rYa/SelExQL1JXvLX7rXv4G9rxBi6HY8YfgyBvIG5pjXk57U1AbdghXhp6bHu5JSSryjQeGz0BTw
mYlrdAaA9wZ7qN9f+QonRuhHPQpIiwOkytRwpvL9ghPX1BdVTnTZMGQcLOlkhfdJHoBwZpj8RMLO
IdlTI9+g3Su2EyVF/8m9X0H+8ydwZjsV1dJM+6NJMMd0NaUxW3Qp1OAsFWGuAznK99/f5/VU9OeN
InmcDamYwH6AbqdsboN6BaOzAQh16VRSYN5qx95RBx5VFh6xx7BcJlIF5iqODUWrbKiqEbOzByxI
sXr9/Sf6eN+mM7f+roV9qYOq9Ncn3yRKEWRmXECTNcy1ZtO+58EY/tlAhdueBfoqkmyDN1a9vkqq
RUVH1jVyAFeddjRGJiVOkH9iYXoFwnMVJpSeBrkMeRX5T1fTBmtwaRsTNweVoG9nA9dx8uvyanxM
iBgtPlmzH58cZq9c0SGWnjHRTy+Rv8xFDReEoAn6nILM4xUZoVat1KDsPjOPuJpfc1cu8QaYGrgW
w1fjeobCxKLluOPdCALSXdaFYlGvBmMNeGwg3Eshfn02mboaMMyXZKxAugqTE9ug3/11UXhInTha
MQJw7Vy+17Ft3FhR1B3UqLUf1KkX3zhuBl9VWKefrMcP3yG3yhQR4wrGKDRX89P4y1MtbLX07NEE
R0gzBhjwzhWgIkle9AJRkf76+9V/JRxnTMlYyGb+xkgMa3rmmr9eTi/jUsSaS23TGRw7jTdwMCTZ
OD5aHUl9JIVbDgl+kfXkVm6Qb6zaCc5xmcYvv/8gH75kPgebn6YZWFjPWR6/fo5RqoluKJbwk4ap
Dz7IEy2ERsJa6KtVSgQkKeefrqy/2e9x60a7RIAAU6vrlRUHMG5St2czaizrSRRwqjS0lN4cW5Gr
XbjxQnfCjS2tvVB8ov7+8D1bSOIYCsJ0pb75sO+gIph74EiQIArvTrUmRlCx4sp3gmVpYf7o6RpE
x2DoozIyI2mOR3y1qEZpt+pgEiaZ0Z8e2rbDn2qWg2cyTbCyABn85IJXe8N8QRg2bHgAvtzh9QVL
L2kQlxSxXzQOeGhidbj3frqrXi0aYGPdcTitZzgY1eGH/c4ld7D0yHdqUqyFai8hgcCUETrSXk+2
tjp8dnxdLZh/XnC+HIuVwNzrLc8WqAq7oETTFxr6a0bD+jywBYGYWCguwIFIjeRF/f2Xd7VSuCgE
FzoODcYrFcL1jsB4o2aKM9MZlf57AATje0X7PdPt4ZMv7W8uRAwpRGH+YWc3r/aCaIy1Uq8T0oV4
LRbwxkafCMMUYQ0GF398T7aNNoEB7hyGcc3c6dV+VGOaAHROZUL+LTeVUZ6i6OVPv7/UB4o7zw/C
BIc7U1PO4WsyQxbYViINO/JLgzvSSjLyADz7pjsllTUl+2BywltCVoPzRHw2pjnW1JBBOIgp2HRm
ZmcnqJVZv/r9x/r4sHGSIvKMZUsSHOkMv254eYPraCJjIOKJti4g0I9IzDZZefOf/vxSBiuHFpmj
+sPDjqcsGvIojHyt6h6dtn/sRPuo8uc/vwwlJGeXps2Sqas7SuLELGFYh36jJUx9tSxbmYmL0q6p
s//Gw0PmO2uNWaksol8fXtyihunIHMKdh0zoKJ6CM4KCAc4tf/r9XX185U0b5gSkHrQBsM2uLgXA
kqU1Wl2fWifZgjbzfg9dOxEUwx7DfCPEAiHvvv3+qlf9AO88RTiHA4wRFghK+V9vsIMPHRD2HPrs
cB5sbnrNc49bwsWTDes0ivrnKa4hNbiMc6Azi0/q1b9ZnYQ7IbAk2wjNz/V3SbPcu+h45/O/K/Ub
R8301yKbawNhCz7Q7+/249W4VbhASBEw6zKvA0qEyMoWyY2yqOrxUREKwLfdPP4X9oKPF2LU51BZ
ISDgFJzFVH8trrQEIh2psQCd0/DzTWBw9t96E+yZCvOzKHZn/4xfL9OUxRDbFjFElY1FYsx39FQN
mLRF85/+9NHZVMfYm7FWuK/rhdI3jRsaGuZzlUz287st1Hj/33m3WQgzqw1iHDv2tW9DZln0whVz
UpewyAN463dhmPkhiZrvv7+fD4WDzbSfOpDam26JbujXR2dFCvzcBrgjMbVka1o9FpOf7lR/cxG8
Clxbo9bGfOf6Io0jxrhI3GCRGXl+b1qRfOeNMtd/fCukJbK1e5AFaf6u3mHRF1Dm5IDbTWeEt5wv
OanQ7Wed5ccl7czPS4dvi8UCI6pfHxj1LVZMURMs9MLWjaXJvXWb1kwonz0E45/xvP/2chAjYSBS
iqDH+fVywSjzwBmBSvWiHx8z+Ce7agQwyGDWrX7//P7uUtCHqSRpabFRuXpZjWoa0ZuyK9QiDYZl
5sXFQU1pn4sqdj8TF31YEoAAqIQJ/pjdHT90fCh3PFgznoJ9LGH0CkjQSo1YfL+/pQ9XoWo0IUPQ
LbMeLCwvftl/lCmtO5PLELvMcpMgrstydP/4wXEVHtpMdeQ45sz69SptmXSKXc8O6rTO/badZQ70
ysK5o5Y0q09Ahw9FOFeDxMEmRMFP6Xj1xg6tIV07rMinidP4yTAKuAukXt+NWse8PbHDT9TOf/cM
UQnBJ5njBz+UGWqSuBUjdW/xE1JWbPTmg4fX3B9/U9wXcbysBtX4UDMFtDYForFgEWVKMB5UMdAO
usFQjf/SP/+n7oYf7wePJfAn6jPQG9yxfv22xmaCyBujMtNF1aYM1/SmWCSkj9SL39/Sz3CWv5JR
5yUxV2ZzPiX7xfW6kGHf5xBd522Pvbvz0uFEgKT+VcBGOJbSCCIoBGVxKT2GnbD3jQxt3ZjA76jV
xF1MUZrYaFWpVRe5oSoHdRTtEX6DBMue3dc0Z2zPbdNZr1ZhG4qfRpk8O5qYniJvBDsAfhwfbbPB
j6MKWgZRTgV/i8GtGePjQYmDHNai+Y9Suwp3qWTSgMuV9VwFvZHsRWCFX6TVDNFan7usxwHh0BlM
XeJ+XVnI7i01l4/9hMvUWTYC/xbGgMZNhanCtJQQGsj71JAfu2YYJCuzMGxwZZSYP6ZusMWCvbzX
oQTbOJKGY+Gem1hqrwlqKMZWTgv8+/uv42++d2AHWnIQtBmHuXpvJGngKGUcj7hCaliZKjmDp0/X
8ce3E0tQzlKmi8CtUHR/XV2ktJe4MXE8mG4BnGRkQ3DOvZYasleCszaW0+7PbgsdMY0WpKrZhwd5
69UFi7rPgIgsBdpIKomjQnCU5d1ndOPrh8dV2EhBOUHIwKyvGcCJq0BVhe6xqAeDUjymzJoQKd//
/l6uTyCu4sExAwGcc7k/VOFBFuutJL6A2X1bHBAAhiUyxIAOQMDb/aTR+JtbokPjBaX0pxC+LhfS
pGzjomiVBR5X5qIQHAshg8t/bgJ/xFV8KAT//M/5d76RY09EZtT8tF76f/92ir/VhSzem9/+1OZH
cX4TP+T1D/3yN8v//fM/hz+KWYXxy7+s8iZuxtv2Rz3e/ZBt9s9P8a+f/K/+x//48fNveRjLH//r
f3wr2ryZ/7YwLn4xV9BnocRvmIw8hbdfKIzzz//L90r/h8FRw1qj32SvnjXy/6IwWv9gbAIFHXXQ
T+I7e/e/KYzEwINmukDkP6Pe50LpXxRGg7+PUgPxN7AOyb229yccRpYGn+yvIgOUE9QUP9E9uigu
d3WCyNaqh6QhaiQ2FOI1JgMeHf6GqvEjz3BvYrMWeuKXsdTFmyZyqfqmTNq14YZJsc4sjVXN4BS9
aGCnpMoZjSsGgheHlhGhgDfgFyEf4NCniqr7TlS639yBgKz1UKdsL4u2bVyMeFslxmE2srrY2hlq
EDwC6afecoDNTGgj/J2yhuVhR1j249xiDwIdbqVV8WrUmir/ZoucM3IB2zjyxFprvCbPz5pwzJaA
4WbATskdm6FBOWHbmbMI5+Dbd0PUPRZ2XuWlq6o1MJMWmdPKuyGo0JqKJLKMZVXX+kDqZJMO1ruh
tR2wgd60Q3pqcfNSb1wGm18TKhwN8vnIgHBYtEOeNE8V2WP5zs6HivyIxiFPT0sCjB4yr6tdAv9a
F6rKQiCtf4XPMj5kiS0vVYuHA4xBHzlXuHVyLfomFfupCIxzExIqB55+1LNmg4vgIhmMH20cYdDa
Q6pEO410fLbfzCuNhLPGY/yQFCcFCfrjhEMGiK2sj7MdyMoqoJQITznysZ6D1OSZxmV1kqm575Lw
EDbN29CfwQzXeY79qbCXaeW0vuoG4y6GvodZeuTc2Y119MhGBuc8mrOEtDG3TgE/RBLDM6Xl0zhV
p5InrJ8UUVT7vpaXaYywdB1HBj5OH9326OvXkNyx5S+adj8M8jwFuoUr9OxGNts7mpD/XvDiHs6A
pCZeXtpRbRCIsjBoJLZRat33fEioF+ET2XfGto6U9FboHdzSkZydkCIgxJVzI4YxXA3Ervsgz4+N
Upd+lzhYYOoROF2pgGg3wT5LEmKHR/ik6ZDZ3haMXz06YX4PUr3Ua/FUpk24ZJ6ER0ndWjFW6UNJ
YMZURo9drRd72669hTZWRGdUYXRQvR+2Q7h1jpQTX22wND/t62OvkMEyOVS6ir7qgz1MhnOY24m1
KgzDfChCTwlXJRZKNXZ0HQxdFgIa8XIbW/VdbE71wnGCfN3Vwzl2Uhs3KvKPcCM5d4Za+nz3yyjx
/KKOiq1lj3ddVWydMm6W/USOB1PkR40oQIyFmoUIRH8zkwg4MjTTRwDDWoitn8KiemelJah0Jcb2
lFFKozYa91HWTocgt421bPk/RzqUhIVt37RgTspOrTA1YvS88MYwweE+Lr9qeQMLuYq/1rgXlT4y
/e9O2aalD1PgTUrLODaY4S/nknMfe2l8cGy0afZMcjDTgaw4oyLzqa2k76aTHkGbM8vFVPa4h+ck
GE/COCWULgs7UYKTbE3P12G1LLkr70aPQ7NbAe3bxdqUw1uqZd97Q8thyAjtbLp6lm/NQhmPEE21
TZJBMPXHiN9mnO4s+15VVr2C2njvhHoTbiY7in2G22Rk5s0u0Zt+lbfAe2vdACTGI6/ajNAPeNny
FmM5mNz4OkweZJ0FfMeuPVKKJuIiKuVdU9qLjMp3O7Ah0hqxwpRwLJoHOXTuEg34Q+rAUtFamEFN
A8pUZERlEC+lWsEeqfbL6OSZ8hUfaT1a2O4Ch9xdosExj10Vx1ItyI1v0qMXUPscjz6l9k66q52x
YUsWaexlTMkL5ca0o30dl+c4l+aB/XzRlpl5ybqEH3KVlh0NUrfaNaTGqXybIWYP4ODaO55t3tLO
3BSz3+pH3YvgvY6c14wIHaPzuoVnpGIxqQT/jUPwHHTjCSW7shsaMT3qOUxkNfCqXdIZZ8QxRkpg
KQW1L0uRvhWBkl/CvIeeaUHqxZqa8JPkBseM85iGxLUU8GbXeNpqa6XVWFkztQxVnAt5k0hBrD8Q
WVn1skz7g5ZMJ4jmxor3if9kD+qzhhrfNz0ZKbdaWFkHmnoCa/lF+t7i3mmCpTup/IvEsMPCVlFB
GORG2CBIdWOYpXXGJwI6bNDIpW1Hbr8tK7YMFExQPSqfPcdaTpIDIyyI7Y1H5z4woi9Ep704VoEf
LKqqvNoWbrUeOoxHZSaPUxD4YzLtIGu3LwIAYeF47S6vj9a0GwgN6bLqklYjp2mP7MawWPtF9RTW
anMIgwG9OyjIKtJxKZQMldv4GzsdqfFRaJ3wyzDvjMEMvxvdj6zMVvij8QQVKdObmM0Bn4pbryEj
Shs2TZAe6TQQnJfVJWYQtsiErb5akl7cy49ZZNzZ7lvZWN0xVBPItvW2noILGrKTWrRyq4wCPVqB
XTiTwuKrF7aXEg1EH2knyHj7kfDsVN+pygCLKl5UAeFxjT/gijjUBCur/UmJ2yMJva2fa8rjOFow
xZULTsvMsvN6J/TwB5tvH+4c1G6+bkUXkKtszdju6CrvpXbbzgRtma0pDp47bwKLsZNyYaCX8srU
m/GFjSniLF72VfqtZJ8sygfd+Ooi5usik4SH7zCHmZgXF2qDtYrJp1qfAniTAwqrMg+JKuXkczW2
InhcSuhL4nmUKN7azblW7oVSP1ftLgbWZ5bHlhwsw+mHa+PaT96B7SjLloyILOm3Im/P9sTm8zpJ
SLjsKPDyF53t+I57ptU78creUE8S7kfJg2dcNUGna3uOATbjOFmmstyEcbeX+rBttGpjO9+y2rq4
sXETiWKVVi58NckyKqkvvljKURgmDiEVLqVughFe551EO++KzymxgbbQQMdWuvm9VnX2KT2+wTKT
5xXuB3jBfj3ZqzpAmYirm6tURw/ZJGFEfddxaHvF7SQLyHQmphb6OtKpPwbvUmKXI1Oxbe2bSkbM
c8ICcV+U6CdYXxCNe7wK4LmUt4mXUotQI5PNbcFbxh6xXs4ePluYt7vJ2FgjnvedsQEMWGolqwUy
aIkmcd+3Wbp0gmEDGevSD3hr2JWGOalXlhzD4SRvp0rRd5bZ53tIH/E2HKlLXZjklZSnIml49/Pm
RY6msYNjCivSxvI0xTgkrm/1Pr4T9cWJkmLbCa1CVj9ddFcetLo76M2qNvBCxfRY7RapcNgii/TO
MgQuFYbXbcGzXB/1CHzYpBLLwnx3xvTG84ZdyK8setNb9kLcQ8s2/dGy2i0uj7EfjdpaEDlQY4BM
Osx4dFVc141MXVqcd7x/uyzbYLtuYPbZlyv+h1g0fzHzPtr3vWR1IwWB5mFT9iTM631Xj94i3d45
TvJchDjv5T3WqiNRFxiBGhXZmMTdmFb2oHPlvI5rXOQhrurukxmTGowUczHpZ7O5rfR5xYPnlK2x
RmLjcxZDeIx9iMhHLVbh7YU8mEVaJLvIURJODF+UxK7FxbiewmYVUByTMkJyBos1HraZrZI+B8l6
5nFDiF5GgViXivpixNSag7YMxvJemMU5GbDQURzjUar18/xbdp09qUN6HyfKq2elJ6dr7hRNfW+U
7rH3qmT2qyYxD6/UpkpNECFPuUw90r4xWFdZshZDdVIzba8YYu/EGme9Cm170O81Uz4OaIOM4qvM
eL0cxLTYpBzUzGYF2K+aHL54sI/d2jmFrbqyp9zAJtRbK3q4yePycSiCs4mxeltArUxaDwvzOrdW
YaMaj72DvMS2SX61XGvkdyv2XCzlFOSrvoVX6E6PSTiEzK8qbVSBvNrjUoRoLRO0N9YUrmkK5hjM
YQP757Xp4hpH0aHaBrW2LKnosclYYcq7apsKKnp2GwZ7Lze+gDgeUtZKM4QrgQBqgUaWDwsPNKu9
NbqgfYh3kyLKClu+YWu1tFNJ9GVy7ZH491Fu81J90/HpG/R4USD9cNkdkwD1LRqEeezRmPvCKZZI
2d4cqTx4gfMQkq1nF0TDiwzSoT18tdJDoOjewiwRrepahBGGd7GTblgKTzC8nw6JR/7LZFl7PIWS
gz1QXZtWuUX4xy5kUCnjWJTq+Peh7erVDXY8K10Xawcq5z4q+rXjjHexE+8QkzLcJOabANiASoVd
ZlXJ4jVL7RXC2WXPqFx3oA3OnlNWdsQrcB9Nl0ItF7jxMmhfGc17WBADOOW38dhhENguiqKm+GuW
A8/IzC8qagKR4x5uURkHPVVVqN5OOl62Vrc1Od3S0F1gd7pURcLMsz6RP/0km4uTD/eVFZ1kSLMS
vvXUk8th9NahbZ/SqFsmTf9UdEblIx7oFlOqpA9g+5wPBqFpvgzPiYTMFMTKu20MK92tBZLiCZJl
OB5sbbCyZYY/kUrzUmXf0tAz0Ss4FmWemhZ0OEEtR7ohw02enTZl2OKaA7U4AtngWxbFaJjh6A/T
XVR4JHnmeUlouGMEdD2TGNUfDkkH37S+Ce9q/OO5cS2236KyFq+eKoVJNHwj3usgZ1uvkoTjRRje
eG+OGUlN8MDH6hT1XrIzGvCkJb5YeepjJVVBM1aVhLGgSLVLRw9HqJOlSQJ1bKOGSxo09RveaQlV
XuTCLHeCkCFiin0bACESpbnVCsOeM0tEr5lboKCUZq3uDWvs0G60LTlbXqZj64sqQVF9IPKG3Caj
dVZqEQxrx65xok6t3IpWeqSdbXsonlFFGKdWj9RXo/JwsW2FSs+Pxx9s0kEZx3qFAmIV1RTJxEmb
DeJEAWK9iJHspfyEghS8FHWAYR5mRQdUQhnVVYcicKlA5XoM5eSwdTPgPVtxhw0B+QCUgL011i+m
aGc36ToLUMAYrbTXaReHx8nth2YZVEl85oP1D6HSlsdeVwzYNdXk3AvHYdHEzP0fkqFMH/Chsh7x
1+7fFUvrMalQay+jucvT2Fe12ZQZ2SqdRT+oHK9WZiW4b5kZBZxemDgNTWDcE/YAELr9sEPDuHTY
MBzf7Gg3aZRr+y7AbOvBTSZstxgZIlvXSqtXjolEz+43A5TPtbTzHg8QdRLpypjyYU47iK1+4YCY
XkyzJLs4aFvn4lbZAMxUFu2BypKYrElz2sJPBw5L33RHUumbsLcaFPhacq81TJEoCTwLV22k5JjA
IaB4i1OhPGl1NoabzElj9b7vrXje9Uz1C2NGDTUAitlx2SvTtyKG445MQcSw5jU1V/xxFk/9k5bw
R1jpfw0I/a1/7f+PaKgFHPmfo6HPP2TzH4u3PP0FEZ1/55+IqGH9g3BAxn40Jqz6nz44/1fU7QKR
WsyzXGaJP+Xe/0ZE9X8wyp1JrWClc54IMOW/EVHtHwY/SzAMAypQVujvfxAFADPhGhBlYge8ynwf
EjTc1hnX/wuH1mbgXkYx2gbNS/ddYD41ht3elPFgLtsyDbd2NSHewkJvYaFJPLjTcKNndbHOher4
g206NR79tGDQY46tiquaqricr6kx3RS2OeC4llSIlAbd3MA6WhqNOh46tVXXsbAbWkKGobIZ4pWO
uyFtbFqs2hwfCc9WnAU2mod6zJqloVeFtTaiRjn3k/OktJ67UrpYWTednbwHmE5c9EbLn1MFh92i
NUgsmez6hjgcde/YvThaHbTHRZGPMwKKkPBZE5F8dcplRKM9rbCWk257CoZi5djNPvG6H9Xc1Eet
cxeqirKMtem7oTNwsEUnFkaPT7lZv+rxi97G9+C0R9x4dnomqOCpMqNd+gb6CdlpuLGK/C2wq9d8
qr7WNdW53q7w0ifiqzwWzrDGY/TGCe0bLcxvUI42CyJetn2gPdDYLhW73NjBqnducje5j+rynnh0
gRGmc9ZDsWKLwORBW6G9PqTZcNO7LwnOogZeKXWdbdwB6bocjl1fAda0JK8WymvV2O1C6uK2keG9
N4IzO1by2gzVHaqqZ+RXxyh1Dli9fEmL6bmXGRmRQLCFhOSsr3DYW0Mkvx3DmvMkQDEaorBxii8S
rclgsEiU4IJVDw4nVMa9+sXIjmH1A8MNfGmTIzrzO4yBC46M8OAU3npAIOq7oX6Ar8Mnid1TpIl3
9JoGYip8HL0zSPi2ku5Fr7iiWywnhJLb0E0wM7R8LEiWTXLx4gVz+0sbWquqDt5Emn8ndHOpNLeK
nlySKCU/gdIwRdG2tfSbFh2kUq+n6UtHuDEGk5E2zWKcetmNtLaq/lYW+jZl28bkyJ/MeuN52YYj
lSxTp3lRMmVdK9NahsWjFTwUBr1IdldrAQX+sGn1ZKMofhLFN7ES7hRKixphs9frZzIOzlAZz3ru
rqviaZLPQd7uzLp+nZxgWQpra5bpior6NHbT3hHma1yHN1GANaOaXUasGjFk5kqYzC8rDEyIRtgp
6avstD1Sgq1Vpr6jjv4wsjqh2S46d1Pp+onRSnh2Bw0Tl+jV0t9YQYeplmutU7+kOjY1d1rE91Sh
5QgqPAD6dw7xWzXt7/MOlM+NNmFa0TYYOyd/wWBVXwDwHkxXWbllczR6b5845WPcWkvZlP7gnCRx
q27armvtDtbGs5Y4a7M/udQZ1oExJTJiZ9x443Bkrn2obaTLyV4Ns7WRypUJZ8DJjY0eNyspw1cv
Qwht5cHtmPX3zvzyRa73oHXbqr0zqx9iNJdGssZUYplbyXpomGwX4Afuzq6rtavKo1Eka7v0TgV5
JIt0Wxe53yfDooBNSmVDzAm2nBmNsCEullK/ZI61HfXg0cmVlSSrVEkFYILi3eJselDs2w4LCifX
N4UX7vQ+XPXTJhf1asy7rbTkyopeR9O6kY2UyxDzFGqOp6DqzjCSnuGmfdNcKMNl3K+mvAbsalZ0
aJZdxNxzuGlkSb1Qbs1wz8Df7OZSmsBSXQ/RsZLdXZveo+qpN4ZXwwAmJZ1go9yv40YSlpmtB+3r
6I6bwZ6Woeesp3pTsXxr1V4h9n7S1TBkVwjeo2DyMf4j+blID16SktiUOAu09ocyz7+XTFvZ0APm
KbR3qm7u66lb21F/DwDaY5qvdSvY17Gflpn37OalZOcvX70gqo9mlJSnuskq0obVAyzRi6FMR1gg
tENkER1GpXMvbcDbijtmtDFjjA/a7oKt9tH2mHth7Z0c0D7ezpXTotA0FoezFfzqorSdZtFo+pc0
n+4bK3tri+4sEXwdKmSYWI7n6tZKte7YlDrJLGhCziYnz50lpH7Tj4Z21tUXmAyWDLIl2o5ln6h+
GD9GoU2wugwz1m6lbdzYWUvv1HvxW0YNuEhLMQH1QIQI5ZYRzG0jQKOSsYB5OZEMU26yVDSHfKOk
4DJJnu6aAQt1JwSakHVgLfWgP3iZ6m3xz0SeVxWrKoyf2fMzX4z3Ogp79FybTC0OeuK+VFH3WJiB
sohq57GOK5o4vqwUiwcgmfYo8ptYWBl6+oAmxNII0RTDvtOL78BT36bWeKBOJ2GEUPMgRJKcqxfc
B+jANPWltMvgrawZbMEaXDQxb8ewzyEMoh2jS8v9gprfj9oyBB5jCNPkvCB9Wz/XLW2aSoA47gn2
SlWTZyDHZqcYSbhzteGUTG/gqC/9yE9hD18nG0GAID3OtMwT5bua6ivSPRC2TuRPVP0yDY1xDZEn
hDuenfMSlrlHs2nP/XM3vait8a6MaNwnDcuVhsQNDsQwWNgDGqZ2MI/MfI/EwzxoU/Ca9sGsZD53
uffSm/1b7+k3WMutkYZ+j4Zdpd+FBU4S0Tz841B6INks3ySqSjCt1amgtQp594Uab/oCT7GoRB9O
g6aRsNvS5g+9wfad3eMBOnDkg6R3cHTqbqo2prSqdTA/sQxXUP//sHcey3Fj25p+lRs96UnjBLyZ
wqVPJjPpJwhSEuG9x9P3l6rb90hkXbFr2BEdUpBVogESCey91vqdbGWBX2ZSf+iwi/OmuXsoalVx
YcTjA51ECh23Ee7jKD2QP5ezMIfVk0aenSuo9fBDFTrDNwvuhqnH2YFew8RWP+62Rhd9L3ToThb5
uJBBGSMuMV2QlA8bnMLSfdTqKbEos7iKSerxzaYHbGg7E6035tx9s5bzBtBZ4iqbBtXSAlqhE4iM
LW27GvVileGmTev4VE3PdazuQ5T1Tm4FJ8VA6aOE4pbyQmOdMu+wEr5ps2YzsYwo4rhusI4op66x
0UYcw/QN703dpmvvPVmbj+ZYX7CfQssvMKgWiZADBA89pcrvxLTYzmSRmVHQEIY0RH6lFJd6ivZL
QbRsJnTETiZNtYUVbO4wy8YErsM9+VhBAjp05pSdcC9g9bxKnZBAWapf4tlzC7GFq6ZsK1G7NcPZ
3IxR9YTvcugr8RrJlHBe4LDdw9edF1uxqkRkT8MJLaT9I0ySd3ysu3yFY1m7imrlEUjM8IZWeP9f
eUl4mjAocOYVA9Vzt5nhuGEK3THcFfpNLTDHC0FWpmo+yI38RsKJKw/y955CU63oM+PiLz3h/2+3
/od29Z3679utY/kfRIH8z/Y/stfi+68t18+f+6+WSyI8klgzzZIRq16JXP/VcsGRRVaKuANVEqzz
f5NQpH8hA8VpBg/Pn5ltMFf+3XJhqoYqBtUvwsqryek/aLmMnzrBX7iF8tXyET0Pbr80eMhcP3BQ
smHsBVkDvgL/2STxvm6UY1iVb2Ulg3/KmV8EFI+Kft8H5rZSsq2x9IcKexA13UlKpYM1is9GhYeh
oLd2pEw/wkXx5zzcqxSAbP/49/sSVoGd/CIE0uwg2Q3tAVMIJxm61yGWnVokzxQYHY/BPRGvCQMx
A65A/UqbJsvr5GIlNwzZm8odVXuu/MD0dATtWzxAm3almdvaPN0gPGAnZyboRNF+imwSwlUP5wzK
oqDDvgkYxxY6H/sOuzWYtXpZASTGU+KJBM72Jyu9ZfQel+cg2cV4YKL4Dchit83UsOuVnB4Z21rq
Jrtkl8RN3OwmCN/re0U8UzOJNuwdPiop0WTLPvMzX3sUArzv7PyFKqgiKdbOU/tOkByxdGoArPhH
JJ2Jqjbtuzo7lsKDnNJtIWJiRQvxMETWjE1WdagTjBPN1YL3mEC+exhfCzZ05Yu7yaY9Zu9rvb/F
egFjp7qH6iPZWZHhU1ba0qp1i052psjpn+ZvwovwMn8Tf34Wf36+foxeu/e/Pkav8rfuXf72f/4M
78mrttJW6rfhXf2mwV1g+US8rs/HofWD2bdWdbqX4XGoFjASA3OlV2xlm1WYdTIy9cXRYj97pkJf
DFLubfkpeyXzdKBUTO9wGz9P4ibtgE9XtuSUm2jxYBaNSDcbCMI3+HFJmj9G7kD4ennT4Hq43LDE
KvItv8uQVny80vnKG7NZG0ppLzjEQynhQ6H5keDhX/A8OSa7fYO3xews25qf5nN6mRw8yHrLtl4G
R72xG4/vM19LlTxk23hZ5c06qb7J5g09jI2ZliJizu4YhqNPuIG784nXGTFtZXzZuVBGRlu9m0/R
W0BRhasHJIpiO8nrYhcobrWOeuCglp0uO4fCt7C9yfW9vMl6P1zx42X0ME3nSXnRiu1JF/1EeOJW
DdXaZZN2wGlxghqcKwHAnEt/EkI3jAw7v0Kaw4bgu5m4AnXX0K4q0ynq18qwEhe2V7cWvIIXzKCC
ZIr6MEWYqrADOlW40oKDEhyqPRPqyQdF6Pbm7YsGs8WSXFJILUw2t1EEh5Hn25nlu1Y4tZhM5uC6
XeMm4okghfE9uouPB9d3zWxrvvs1US+MQ14Pgq1hcsLeh/8Qlp0+LCncAgayy4+iF2F+vHiWsgex
yu6EmyHCusqV8SsLvZZQevgUVyaQvE/z9yB+NCMi4WdPFfajo0KMAsRplZy8PToysHhVIG1QzkFh
YPz87D1E11iENbnRGYQ2KX5jsA5avm3o9bt9wVyoSvcWNUjAQJpzszqvOomv8BNiKAoPtAL1Oa/f
U6Rv6A3zbPIMOA/nRe8wAu1d/MkrkwXmhj4kacV18R1dA6QYfFYHzKqYi3eWQx3M/5vfbyBXcWq8
o4k9bYB5CQ8XHcl4SQN0b8YPaxQeCenItHVW4Sizw5XMyK6+IXeR9KiaGq90VYh+WjwU4oOYedWw
o5B5lRNq+QiAWUB+uB2znXJldJher4924ffZSZzvEiKNKn8I9/3BeBxZDyW7vM1vQXr4i1mI8PM/
ipv+0B5+/jP/9tdXRJZX4PjCJqIgdBgE//VXa532R3nAQKcdNyyMy255nMFAQ2ynRBvtpWsC0tjm
qVaPlIXS/MZtr8QUrQB6uV20R23GjFV+xCs/VN2455mqCWGAikYpZWciPCXaROFsNAIBGJsQVZTK
WRjFpk06GzUh9HZ6wHkbgHNXm0a7z71g9DB7TGcDoI6YTywNnuBHosskKOLMVS0k54pHXuE+YIri
zbQDjuwCDi6WTD9JLmNjrUq4Fr0NqG5VT9mo+5lbMPc3KngJtvWq75O3HpvitHVUcBQc9MKHku0R
T0jiBs3ENQzI9f5yrBgxYfu+OJP8VDQqKXNQJwbBCabJi/GXy0U2Ennx5lQ+dQDuOeZwQv3aSHgR
bjUe2rh7VAmdr1QoE53mEwHqJWXgZ2P1HmqZUyUssSqxhn0JH5K+hQBqKX1jY3/GO8gC+pjgicdO
rJFT0YsnnLO8oAeHATBaFix5FPKdByck9sTE47hXpU1b6J6QVbsrtKvNpqsImZuXjTeO72O4N1vG
l+MKKfA1ATryE+skKH3ukYQT25gaueoc38ZaoXoCFJiJrBSnsWA/Sy0gvXWTTxeJPgWWrZfKqicW
tUv1UdgyCVH2OCykEq56YXqhbTymibQHRLsxsukBg97vRILtQ/UmKqD9Upr9oyr1/7VxPxr8P9Wf
h9emjWj+/2PTXivQ9tcS9OeP/lWCIpD6FxFZjPVh3mNmr1PU/lWCUvj9i9APHbshxKK/BQBL6r94
d+EkU2rCdJavWev/WYKqgAgEK1hX15n/LFz/QQl61RX8uwBlzoQOAE0AZgMix9Ik6feZ/yjlWT6K
cX5uJpE49FqiojQvw8jUNZpq869eBUY87PO/cQrirD8dDeMIpAGkZ+qG+kHloCfhOGVClZ9xJk39
nNF8eAMz0Mat+FAqmCix78brX96U/7tjokZCT8gl1hAmXM/pF1QDYhmWCvmUnofZuJliq1xjqb2q
2tgTh9JYxXK6iy3pLwzsv32hf3NZ2QhhlSGEuLYdHy7roA9Wj3NZdpYXbVnTNDMNsh47wdyRASd5
f36FgEEfryvCLmQdHPB6XXEM/v01YqAOKJCJ+tm60QafxEHWfzP9DtNCmkIMs7/HZC0VxVMfXiSm
4P3R7G6UgjGZ3QSOiOFlB/b4iu1eErh99N0Mv5vl/VQ/Rv1JHDbd8K6oGzOBZeF2EVSuO7W90dnn
TafWvHiA3O40+cpsn3EAwHazYvbjyHd9s2kjV90nt2Xkzcr3ubxTh0tUHLPoZjGedWG1VCvTXAXa
WTHcSr4V1bNJ/9FKuJbJMlSg204UVmnk9sY6XlHUCWHkCnQnytkMNsrK2CpVSDVul8aN9bC86sQX
aXDrsm38rD6mb3LlpMJp0b5lQs60paJ4t+vyNEIuUPMfpvg8mxfNfK0TAsuGHiD2Vq7f6iTFOYwx
o/xjCF46OL6FxfzEb5XNUGLXGV+92p6C5RaXqTaizk5sDQnW1GiOMD8ZV0BYeRTiXTPBiaaLWCoq
u51YbSln21MRO8SjwY3DaZMNwedeCOmj0p0auMb43ONQTxgRIFPJaPmLe/KDaQ3POncJHtDY5EHu
lD6Z1tRJ2IQ4c+rnMc5raDlIvdR2plESrwS/IFCx7YuVfcF8y56F+q7s1OGLc/j0XPAwiCw6Ol4H
pM98jDuajQ435VlXz5352kG0crqxhSFUXbsVtETunx+MvzuaRGfPYw+aiTr698dCExAslAugfdZb
9wHur0DwfUUoebKfmqj74mifFjfQW3Sq5DAyV2BB/bC4BaMxCL0yZXcT2kg6gtpVO+PeqIJNN+Y7
3Yrv5wY/6T+/xA9Ru7ypV8wYHTOALRsM5g6/v0aCvgpRZS5818zac2eso3ww7y0CNCBEp7UnEVBt
N5E+eW06rg3D5F6u6B7y4VaHIG23valscDgsKSMGV5+S85/Pz7he4982GMRZ1xQN7jhDuoaw/H5+
sawJWD6E1qWoDka/4t02FEp0wDdcS2gTbFWEjruW/Gkjjh5Gs4PB+NUTfjDuheci9vYAWeHSrROQ
ND8/NDtpW2+0rbGi5+wbTHkd6wCO2UQO3wiGyc9JeHEP9LUoFUljELa6j2pEtZl0CN+FfbtFHQAC
emzfwku0lXfNS7YN/WgFaQqalFMItmwgWnGDs/b856vxcyH+fDVQ311taZA0fLhHwgp581yn1sW8
H2dH+RbWZGTYhJvreI6rDrETu/I+I9/wlO24EFNuB6JbNYSC2BSfzQMQORKK+lIdxl3yo3zjdVzL
5a/uKuvThvLzXfv3eV7tPX7ZNJtQHMdliKwLnuSkMIOiOZgx++WuXAvrgmX0XeLaPqVHmFi3w5N0
U+znbe8RyR0cU3kFGhwcoo21xrZZPisbBipzTDDC2uq9MoM2B2nLrSJ3SfcJDfp038GOu1pq2kRe
0PCwgw0Mvj18lY21sQs240m6nc4zPTD4FEUsls4aanAs11eZTg7ZjTrtFvQzwcEqT3PwKpbPXXcu
oI03tvpE6qKNDGINXnNbHUpMZ53y0hxAZ/0/v79Xh/1PdztUBBSQGkRl8nl+v24pUUfwDQfzEj+I
W+lG2iw3yb495kfL1tbCo/rQ2vltX3O32ky3KNJh9yzYXkOnlBhgO/gUT8zGHIIQ22nTXCUqq0yA
Ge40mI7X+MyvcBo2Yn/RmEwTi+Gao0NjNSera4glA/7CYfKGZVW7T0j/dYsX9h0DikS0rSseOj97
qS/Ctt+Yj8mL/igdhmPuC2hYHKW2E9xtHSCbkcXj0ouQLi7WsMGkiecBKY2ikp/hC8lqXFxr8LLU
g8maR3byhVRd+V3TyZrG3aexmOE5glOe8fPu/OXum8mil3N2s0twCA7xQ79VNtF94FRutoeYJU4e
TXRZ+hEep4VDT5kf9E3vZ7tiF69q17otNzAFfdUHpZcf587ODuUXRSU58x/eadxzEBGgbrYMA1+r
q1Dx1yeEdMepXoJ6vs3MVZyvSgmqiG02vs7zGJIrqsBAJaeutbycnjrcVvEmM2714TZh8mlt9XHX
Vs+guGa3bVvPwA6HgAH8PYN1AuH1GwoSmG0d5p3v800UQFKwlVvssBsRKqmtfgeGt17DU/Uu64Sn
34fzk9nc4L7A1xUg4RkdBOQuOm1PM5xxBEL1kRvE8mUp3RY/2HFbJkcl95oMq/ZVFvlxuCbtjtoG
vyMeO0u5ycrtIN4bpLHOyXFJD9d40uS6yFL9xeDEBCp2oL9osVE53evK0YLeXbtD/4OTr7uVIXrJ
2Wzt/q2VbEW/pP0ukf0yvR2ElT6/zdSKerEm28btgdxqQ/FSRgaNZjHd5iVyMmoJowjdxjXlF7ou
ayR0Am7RAuq8mCxrTFxszdXb0EZtYeO4mk9nIzoNzFbM2B/Mh9i4kwvyZhKu1vgPSxlNpY1hDcfB
lDQMzER+vwEClAY6qTjiuVCBvsYp2QT6DCM5QNW01MYXO8fHUgYOGIpq6F90gzwgH4sLSLUq3IC0
OYem+R08GdfZFHhZrNEwRpX8RYCM9PEJ5HBYiGAWcW0PDVwqfn9xXSzqrUbi5yXRSc/spXpx46L4
hgHItc7HbF8VndjYECmuQOqpydwO3WuS5tqCmkwGUvDFxf6bE0JMfgVIKK3Q6iofgBJhTFQmIZN4
lszgsRkjptMUNpGh70OFmXYUBqtOYVMVmKmlwjGuDagDJeMvWMrGrP5nds1/2999rPWo8ChriGCh
6oLQZ32oLFmbphB20HIOmnGlLkDpOKMhxMB4l0xMuMNYYHCJtS+qveui8mv5oGlYFRlsy5ABdRXP
x9/flilWmF8hAz73cdV6YsrMbZDC1gFtVL5oKj+/QuT0ElUKUdhceOPD7S2EmRqFZd6fu7pjuBrA
pTdaKPlRRGf5oigJQKf0lfcPpfKnV6jzXPGH18lhf24Nvyz9UyNXSlNV8jlNUYc6ZKJE6ncLCjQJ
GohIMT/uraMRvhYgECjuGD+yKIhHUzxoACFV+azVd2p3Diomt6dp2sE+n1Hktm9XZXM0XaJsP3Zv
sb5TO1TAKOx26bI253VRH+ZlzehTUj3c8mniSEHDTvQpN9wuH5xkY9TrFJUP5v62ZN4sjRcv64bx
cnVrxDz1p6KHvkMMw7MIPQDPp2O9rNX5kArvJT3HAhelRUwQCFDXHhP1SQ/PvXU2yofaoBNC8rxL
zRsQaln5lpUPiCWQ/rahO+pr9rjBuM3EjaXtmpzwhnfLQJ3UwpS5MaElV7krZCsxRkqVbVn5FwHZ
36OZ3MvLUY7OdNiGjtwAfStXUdjK6o+gX2nDq1QeC+U2ru8y2tsr1VFaRXCmBzL1uFbYQ5KAZwj7
uOshpJkefpdwJQ4AIf23qBQIr36VYIZH2kuLkssKIeasMslhPF62t8VMs7NuMLLUiNBAY7Whf9aN
u6G/i/jWONWdRrm0MNTMh97yUXLIypoZRYyN/HRdq9vKU5LdqH2Rt/dp16YsQ0CP47GC9Rfg6+8P
EEDFGEKeUM9RHGY07GT1VJXZ2UWpVFDwhcaJpeork6RP1TREE41nFq9WtBQA0R+OGi3hiDZeVAAz
vpM5lkNjKBdPhOtilru0fm+FIyNqWEoOPldKtw2VLb4vUnBQ6wf87VlQEOEIpp8Zh3w6yPkxlkU7
hdtAK6DdztILUTgq1sjMEygaG5AJL2S0oyM+PLUqbH2EaPG8rUt/sNxhKxt7AFHlnqpuOcHA161b
a+gxbsLs3tVCfyCPKXBFwWnN7TJA6he3hbid2h9h4at4zmde+T3QVyLXTtxCh0sPx0UhauImSp5I
V4FXjw44hnjY7xf1tsKH3Gge0DgzA4+bmwztNIE28Rd+SniXflo68EC7Wh3TDF/t4z70LGSzVQgs
FPkcE56EQh1B+z7baKfAy5zx/araOyzADk+q4SK2DGbAXjuZdULDb8UFyV9t+zktKazFKtpn6tv1
f0IQnzh/CHSCTTC3RX2NPAGyi2NRsV/mY7nAeDxExeGmZNaWwp9BVqCqG5W9WZl/TND6UuWpJ8fX
KPm0L6dNLlU+smgre4FaNieHayqh5QTlao4vEeTnaS28VSepPQAzSpgSDG5BNNB8P/SId8LalufX
UL1VqoFG6aAuK0G/qYB+qQNEKSfvngWhuZnnV7PfW4juOuOMwJQ+ej/Au3WC7oy0Ox5KjBi2hSlj
CO+G0HoWt9FXsJPy8K7VSuCLNyke3QR7AK25E635eslm+kHS80S2geYg01wn9PDIBzHsQ2miG+78
IO17+VCDEAJVi0c1PjevoxtKpxEUZYEZLhwyHXyvvtGCY5CMbjystOa7wtoWHeR+WseAecGo7Yvm
1GoPUhisU7QxcoUe1nvV0sjR+rcSLwhyGjaRwi+cyLGZ3nCwzY0fIkTXOkdcDCoklauiae2l9o3u
m4TSNA9Y14kpKq+tUNCs5gU1GEjokM6YNt3l1RaThymFjMBcr+9PcNOwq3mrsu+acifbzQCgttIA
TshBytbJTHAKewFlvo/3xz1v5qp4eZDfBCLQl1Ue+KLoJmfhvhdd6XuY+CbNS+0ro4ctEq4bzYT4
CWarPdx2xwnMePIHnnKXjSZbRZs58QNjBR3NLnOvTrczEsT7DoasQwMHVcObUIKg8Q03oktS1Wp0
tNApeOrbQ9x7keHra8tFtYqq6jklTugl3Fl+eUxfhRMM/Fyyh/Pk9RtMzpgO3/TMUq9qSTs6Ry8h
slPBFtc1UkPOblbZy5x4U+2SRxX1ujPfgrCpj8UXPd9PR6XfS5ufdjDMJlE60EF/mBOV1PJ5ahXy
OWkS0xsIzrCnGgqvysalK2rs9sB1iVhAqTCYa4UZaGJpAaAx2Ilr/Rip0n0rGPtWTL/YMz7VwswP
TfySVYz7rhHFH0pPq27yWAj66ZxgAeEgTizdtBji1Z9HB5/qLZ1egi7CwJHf0NHu/r4zXd3YazOZ
xXOCkyNC/v5BjMSTKg40+ctrJy6nMbG+WDMl81ow/nbVmVUytMT6gsOzdn4oKEmlhRafzNI5z+wY
FSZcEXHNIAoCXR76deEy/54UT5fWhXxMILpwny4PGWssU/hqY/4g6O+N5afqriOLnsg56YydgjMJ
z0YNa2Q4xhprxm6OfiCJXsYfUv5ktIhL34b+VCenMnkohvfF9E18S2ANNGRcQaSzQRqwNe41h5pT
YgpvG7XPPZBEfjGTduNYk1dSSRHi3GwKw4VuIvdOhsgrtseYlReYHqHt1mSs7GuOupZ3DDTWFCK3
rUcz6TAvdBldrSR/dmpv8FsPXvxt8FK+B/fpe/VUeppb7sBR+D5QI7/2dG94Th/zN+m53kkb+WW+
FfisncbAiaFJi8Ao9ghxkEircL1IfrqcB2E9FxvF2E/jbbEylXWVvw3ptzk/TPJOHHxhOIjJTTdu
BNKfSMLFjGY9aJek3ovlU+7iLscDvsh+XG8l+NkMccJNFq8LxbfQAZBEFdHeXDXHfBzO4l39nCJ8
fybJFCd0g3knAc0qSyAZ8rbxHL/9+Yal0f188+D1h7HSdQLyuRuZr5bzJq4o50hylXo96esk2auk
QUw+5gMUlfy7qpOVtAGCszEe4MZWX6wabwtvqO4K463HuQUbg+WAXwdTRpVgmNiuEGovPkQW0Grm
5WHltOfsWXiqcFQ6tg7FNRMCeEmXDjmM5Ca5J98El/lJx2Nm9svS1m7Vp+FBeo/OxUPO3XAb7hHV
euEWFoGf8gusl2x0YSGV++Cm9w2Pc9wUD9Wr9jCsSlgftqA5EJVW2vtVicINR74w2WMSMihMYmz4
FTcGzBFbfEU+Yqx10iPtRrrTb3SfILqXonSQ7mVeu+nemQSycRL98qwdUk7toBw0z3IEL1+lKzJq
/HCv22wmjug3Hh2M8JowoOGBShzlhVmLeAn2wZ04Mu9g6iN+lzchtGVbSXA0sOtDuR2Pyhrl/feW
1dorfflNfoReD1X6tmD0eQcDgyduAdzykgVGnTfOWxgdlYTsYC2CWQ3fK+N2HmDBXMjbXWnT3oJw
0Dp8LVbh9BGTbBtn8RlF1UF/7ke75y055Pd1bfPXqDz+NoGrC2ucZibJkVBy6U6UEi9NRg6EhrXV
7gZhZw4HCNhM63Ae2I7MMFnf34a1sSJEoYOuG3tjtIohSt+mxIfdj9+1H8NB7kAxEGY4I45RYJSp
xwRJGNaN7hCHGAx+la5abSV3xzQ7iKZvqC7fXKbQn+zoB+YW5EXqiTNBMZ5dwvTQPQeW2yQ7RfI1
yQ+UjST5ZrmNxtuUESsSt/5djamnLgoQ8bCO61WrHsrAUdqbkdYkQV7g8o+9YZvVqizdjjhGwV64
XQJo8y4gIvkrFvAdSKT95+ft8whEx5Fdkpk2EQir4FL6+w6hak1uGkG+nPPe6LGR4gkP4gk+3wDe
gVJr26Vnqdnrcn8qSs/UctklpBkSt6gx4lXSL3bsTxMpTodtg1QaWQZf+wjlNUozlWMPj1J6sgpr
9kQN254Ke1t6ui/2KaC+T0sNRrZUBph9AuV9mkaIWaAMqVQtZ8Tz63rbH6f9+CB7iU8o9IlHIyYX
VHLyaNtPd2ifGtmTGBHfyyfIgVignZiSJ8OJxMyEiblAP0In7MeW3eKoEq8wrTK/LfezaDvaK/El
imbDOsMuLStdZpkt9/ZJNry8u8lIcBw8LK3YoHCdn8g/py0jQvKUvF8f9Jv5mTgwJbkL1eN8TfLi
K/Op2snPzTrc5PvOW7bhKl5Z53SFVmU3n1Q3XTFbfeT7bljeH4rXcV8dZR91v6ccVcWuk6PBLRm4
LZqVxQ6a7RyvuvSwdCfM2HK0mYmrngi3ZeILc5HlEOZjPXiCcSux5UiOiuhbc8aTcH9dGw/iidMP
X0rK8HvxBL6G+8S7wBqZ7ZgTG6EdPC+LCw5DQ8Qao5+Us+7qbumg6POXPfWtT0aOK7uyv7zD7hQt
mxjeNwuDJIhaip3ejzx3pl3/4EJfl5r1stWfonNb2vFdeUcrJGyr26zmAR2I3IHM9d06jYKjYiqD
Pru227eBRQso6RqhYPfvpVcccOZ5YmyyNY/91lrr5+RHyP48bpt9dqd9m7f4lr1Br2LZNU4Mhfks
TNvkXlGAlV21p4W2O2mnKddHddEhX94SWGcS2Ge5gp+W22xYI0Kbhtu+O8XqIVT9uPF7HeE6BEc/
Nll0WB7cTFhZ7cpSCM4mJG0VR/5oOEwxcBTQXxhY6y0Lt5u3jpZwt9jpo1XYV2YBYlFv7k5Vf4BR
TTqaPJ9l9ZC2TqQ7La+72As4jXU3AgmaqXaw4ocqJG/NNr6Y6/7NMwtSAQlJkWVDF8UP5qlmT0h0
MHXLeVny6kZQYvxsczItg2FSvbrT5n+8RmA5LJESw+xDxb3mQ1GblPqcEM+bngly050uRrTZNfW2
FNPvsynoXw2JP00AGO5Qc8jiNcyJdeLDzNJKKmXoIzM9J22A+H/O3zS56FGwpA3mcN9EiQVzpkuK
utLDWtc1CHhwsgK9XaKzXXX49+NfBFQ/k6Y3oHqqsDzyrbD99uel/OPbwJVnGnSdros6nvryh+l6
PfVi0iV5fK4WC3URuio8uvQOvxsMBEe53/z5cNLH3uJ6PFNRwCSvNAhSu37fOdLKypeqzeKzGS/j
jmTO/ZQEpp/CZXXJfvhW63RUc6LggmIuAC2RafiMhlGCqVmzGxp6Rl7P1RdGDda4ffeM9SpjXyFA
+vOZWp+ujHTlT8CiYFfh2mgfrkybC2RQE+t7kV96jgef/i+uMorxS7Ayt7l39V1yoku4LX8ojyz1
gKIxRieY0zGvtZvY15OTWvo5BVjBauJJ/TFn4BL7QuxD2aYkQVkgM/qRYvb/S68e1WFtnfNkF0q7
gpThekeVV2dOgl3zDODkW6YzLJ5mDphab5BW9Q1FhA/0aWHRo7p1fihkhre3QnAeKfcTL649ZgIU
IvOO/1SIqH0rvfm2zgG57AHmQWszyRgURiROTLlELcd+9IgfWQbHyiBKyYnIF6II1Jzqq8C6n6SX
X1s+aIX4p3LvgSPgRqF+WANSMuUZv2biZamafdET26gYk+bgokLbKUxY75T661CwfyLBX7U5ykEp
eMevqtwAipy+eMM/7Os6Lnca+zqm7gqhHeKHmoZWONJ5ZIsL7lsSKE6GP8Y4rIL4GyGmVK3381Cu
k3Gyvlgqrr/394vAcSFyszgRAmH9bG1+gRkK1GeWjmT2Mlho4SRIXdWUEKOuB6gYYnQMht56f36p
n29toCsJch4uC3gs/Bxf/nJIvPG7VlLq/JKUyeA1COsVPaDJo5pP8tT/xwe7Pkg4y4Olk9jwYeGd
wkmLK03juib1UxwVFNiK+aOU+vs5Q1D754N9LM749QwRoDZQDl63lQ+jG6VWyERWwvESLCkjN+Jc
XVEGsvnzUX5uFh/eMw22OZxYU4QW+5Pe9ssFTFRlakk1HC7mgaEbo1d7uotwFtBtRBdEIzYQy2l6
47WZnTQ01yJ+rzj8cUL3fbwpr7EbZwGLtmlXaV4SoNvGNQC1kOZdZQyd10/uWB+V5g7JBHpMqV1N
gmup6xZjgdjXgl0nIUnYFBZxxd6ses2yxmfJIs4Vt9J32klQ64lSqXP00I3v8jvpwSDsTvcUZENH
ai++nj2kOBMhWIw8CStUqs/BwS+4BDJEh6R4Xbye8iMq+fFnE78QqCQ4A9Sb2q8VLzRWya7LsYhb
peNqOBSr/ouL/GmnYI/gjwL5GC4YTL3fdwpVFPIoJuz1IqZIw/XhBozvStmfnKFrnnqtvIkY5//5
jf3ESyTRytLAmbmNrjfrz+L/lze2MKKxyIjbu5D1mdAGTu6cG+SQaxhLWkOrugjRGQkROI8pRkgw
PDrKP5/C55eNtz+aPhVIV1IJmvj9ZYvhEkajNhWXTFAfsjiPHZx+A0zsCmzFEll2k/K9N5Cv/vmw
n5cElmD4mDIFGeRrUfn9sG0/p4S8Vs1l1pt225krAS4eoYFOLoXCF/PFv7nKhCLhPsMSdPV3+Thg
FDqxD8am5GCjecEScY13bgIk8B6Np1IoyDKX+sxZLCCkrCq/KAT/5ugwT1HTU35QmhnmhyFqyX4f
FfHcXIRCtMAsFgI2w4PSa2gT4vgw70f8swABwweQuad/epmJR5JUhchGPNtYen+/zLIaVyF+U82l
zdtd3WKoRgYI60Wv25PVfrlO8dt+X6Y4GmMxFUY9lPOPg2zihhsoflp7gVrRrRlkjd1mEhC597L+
QP440WVI3QGYU/OL2+kTFxQKOK+St5hBLqwURf79hUa8GkOoQMDyfIbk1oh3EXzoor/0nbArGlTL
gwwkPXUGibFsCFhz1Kanxhsdv6+1VGUiunARfzlVv7Tg7H9+G35e59+uDNlO16AYFhbuRB63308v
qTIBMm4onue6M4nImt+joW59vazwQ0tB9ykGrpY1QJmEbLAydzTRdfTYxTJgl0q0bodyyMuJFsOM
9yxrWe81mI0j0PniVD89mNBVLYpzMiAUMgQ/nulA2rdO2nt1sSr420sLYmJV9f9m7zyW7Ea2LPsr
ZW8OGuBwqEEN+sqQDC3ICYxBBqG1OwDH1/cCmVWPDGaRlsMua7O0HFDhxgXgfvycvdd2trEoPqcg
af9w437ZQFdNNmETPKAOlmPxZh2IBj04NYjMOxPMLpJydCvEJZR/eAe9t6JO7CfES2A4gSMFDvht
WCicUeL6RJnddYjVcG9G4oPrzLdDupymXdZc+BK1WmIWhsCya899j88REWx+OWv/KraT6LqJo+IQ
L8h7AJ2djX4xvW+9zD0vHHoK/vIsQeBv6j73r6KUKHS9aOewiM8hQl4rjWHjptYpH4NuKU1hUc7v
o86j201K/baEURZYuPwKJa0zq4ib2whAJtRPbsCyyGMb2MONpjsaq3C8WYJ9GYvoFlmB8VRzHXTK
ED3yh/L015MTXxkyRPwxbE9sTm/uzJARhKWHMr9bVJVvk5CR8AiSGiycQ7zcQssvyzFNal1cs5jf
Y/6ZNgr4ua3sy0LEe3eW4xOpatulpw/Qi6g/SKTBf9i+xNtO/HpnOdYhp6EOCznc//xmdQJ7ZRTW
2R0ouuzoTqN75Sh4jsmoBEh8HicdN6gJ2ppUA2ydhdInQ5fyQBMrs+1pBFwn9YcKMt3ZEmUXFXTR
00LqY1ZiCpdWcq5gWJ38fjn4Zc/lEcQJEK3bLqYA/81h3dV1T6rONK6KLrCsPBQwJ0A12kjXw2hq
NmU4690/vyYL5FpvBIiMvn2PP1QaE1Z7R4Rjfyty9Xkph9cqLZ/KuDitwphNkLmXhd3u99d0vpl9
fl73qPe52Kqli9YV5ee7U7huL/xSzbd1tnPrS1/eAbrGmfNY15sElkniPHvVJT4k1Z1VPpodtJnA
FWMojwSRTV23z7DIJvh5TIWpEBVFOOxcTmqDQVcQ41rH8NiKF7g4un7x5wY/1XlPww/vjxivRkyq
pTzJ642pbsX8fkTd0xYnsblW5S4w+xrXostB6BECG2npD5XzMnX7gfGd9k4lvvv0K7LfMqUz6B9j
OuqVfPCbk/Cp9mGJPbvuOW7UwgEXtR2uPdywhkkYgh/GpP7e19sIE66ev1rtbUF3vOp29XxaBJfS
vwr6h5j+nf8kS7kPi6uED9zfQmYcmwPBrf1MJ5Y4hp2BLPqBVZeBFykZcXAIVpkp/9S+qDFXsJ0j
hDw67R+W5V93gYgDaIhRhrY7NdqbYri0oSNqX7BCuoBv4pnmZpy9T5DVNhO0sd8/JqzBPAZvH5P1
TSAJdKXwvU05y7yKEMJOTrdaHiZx0/jkuV9BLMei221XoFRJo8B7DsJPUXsZcxOb+C5Vz6k+G9wP
rnx15OsMgSBur5P2tbQu03jTLXtZPC36iOaNKJ7YZgbz4IRQxvVG5k/JKLaESoAN9g8ZYzIr35JM
vp0RVYxoRqbiNNa3U3rZiGMSPmtwXab9IoaerBT6F9yhAe+v44MIAunuzE9RfGbSfuPh5pl8b2vI
p4BxuZ0HdToCBXAJPTcA5cuNnMBByImmHI1ljPhmRB7BLC1q8DNAT1CGniR+aJ/5n65WIsOr433J
rHZTO9fR88xhqsf3ZSHkr+kWJM9dUx1HPrqhn93zuwIL0xTb9FcfUcVs7MwAw2E3KVYYwgfvI9aB
iV58v8kfR8RK5VaEN317mxdfJMPjQkT0A+DBEb+Q3EfJTdZ/aPxbG8VM+ox1OfLPO5BEhF/QInqo
8tuYDyOj06g56vYD8ilkzCTvuagneGL10fJ2Ibp0OtHdaQiR4bFhz9uSGxZhWbfXOZp+EF+duznd
MQF3JOIu4A44FYB48IHTvW5vrBumguOLez5XuOd32RF6mcQwzIqgNhIZB/0a1Gti16DkY5O0d0X4
MolHKwIjt2cWVEFzmHa62Cfutkt3vj4SMV3Wx4izcXyWIWOcPkYDLclTERBOeMj7w7S68UyPIOQC
Tj+/PJsr1SNCxx83zE82eIZcfNDNh5k5LipcgBHB4/QF4gTjPB0eMRcyoO3FPTxJQI61OEvUcxKe
lsvHYPy08GSGmFfAo36bVet0D3ei5TlhKoo5XO/dEPDyOXp4lkL+q8cLePMFyqjilDPZLM6KEuHA
RaX3efveRyhSDy/FOk8G7zac1s6N5MNb7ZfRuRnLu3i+Ix9uO3iEq5yH/anPjt4UD3V6WcfvXecI
zzqtzmRyjCEW6LO8POv0erwHwog6sl6unBri8K6Wh8q7NdMTRj53fNDloTrVzZUJj7M8tNl9X2AN
vHX0tWbwHz8JXo9lPvWwlocXCNlB+4n6JGJEigwKsNFZ3Pyh0STX3f7NQgJKVnDGswUsz7dCuLFu
VEOA1HgL99DK0JaW+PiDWgHbcuy7PC+n06XzpyupOrkZYMXUYK53MeC2Y2rTRem0oC9czIAkBIq5
rqD8DUbw6wFpQ8xrY0YoEDxGMLj1vYIPpxbRQLK0UT+sQrAasZaq0vnYzQkdmBEOwziwTZWRXUD9
foqU62zaoOpQy474TgDKdIrIXh+959IcixFp1u8X11+Pn9REOA7Xc2Bk2zjzf96CrdYbcie1Sjhr
9nTtw53u3HonJEjvZXTYjEfMLGHyMuth2Nh2ov90+v7lnvABVn/g6n1cT99vuq6edsZg8bzyjsMb
Dvv2mm6AIYxFfs0GpINKaY25h+ZwbwhgqIvlC6ZxZk4tD/rvv4tfWp/rJ5EwxBn/kCzzrT/8Yw1E
rHVU5mN1t5T2h8Rb2LsNJ66GUvfoi/dexLr++yv+Wp6ul/Rdm4Gx7XH8e3MAryu3HBYhaX0Ok9qF
TT0RXBJ8dtsovK5kgnFCi1O/B8kekve6j2V/1c/i3mUzPOtCg6LPrx4SQUyCCk1PCVSDuSfvOxKv
wcymhft5/sO39E3V9dNLROT5GoDuUvSjSXtbUpOInRUm61biPs/H6NTpcZwJ8ppi0kedCSZlW47L
RsBb2vmodfOoSq4VEouEcaOuy/Egk8hZA6v0UWi5AfoN2lknziGJwVt7dRMdw2D1wFQ5YgwwkcfB
af0T06C6StPss6mD4cI41XEywv7DTyffrhD8cFgyuSWexMaxRrP9aF4aTDvHAK+LO4GpYjOFw72x
/xQFKn6pZ95c5M1djxOvEKKIEdIMNoOOJagOmQNG6tv/ZIjjDxb8gVgyWrGln+39IXru9FU9l+2B
YLH+UHLidiZxNYf4g6YRyRdTp62NlGG35AadKyrfeMa7VPkSc58VnrQywZbQWsEh2nF33T+V8r++
xWszXdDFIkgV9fibt7jNQtK40sW69RXCpobggn1njzQHwmQ6TVsOLT51gU4uvHlt7yYJdCP+DgIt
aCm/f6m+tfDfPKBMLnzEkusIg1Pqz/dQRTI2HJOsW92VR0+BMYHnm+2tRZ42nsCkIFpCKFDlycKD
wGVc2LiKIgGfxD7xKMK8iklLHvxJyPi3H4yETrSDvO4ukIqfP1jdTnVe9r1120UGXl8y3bpLd0p9
AL0JkOJW1erDqCEcxtzDKiUQlT7CNjCopEZrJhLKSu+aan7+/ff1N4sQp3hWPe6eh7Hlm3Xzh3Wv
12OWm6RN7so4rN8vnGd9Vx9jUKbnSx2f+nG0ZidBvJ/lDH6dP7X1h9Y/B+C2z63zublwmZJKqOkn
CTmp1Ar+1zpKzaEztQ1pt/n+sP0jYsr/Toy6FJggfrh7a8DlX3GUay7mf/6L9/1T/R93+uUL8eh9
9ln9iFb562//N98Pn5rtYAv79qD9xfbz3tG6c1dVEi5cuo5s9/+FU3ffrZQMZAI2DWlGoSyN/8X2
E+98eijfGS3eP+H68VD9tMDSyMOXz7gPojuNPcko7ud3gFRBi2FpZG+7GKpGxwJF/mHeg3DSp2NY
HgibuVgC5wnQ9nUvieoElmma4JK3Su4bNZx7FV4ihGzTUl1Zln/WjPK94wXn4VQ8ZnBO7XR5GGef
yqELzkrNNKgfThyGS0ioX4ydnPXSvm1kkZLJEXFSqLwvVQqibQRlTo6ZHybMW4dqOpYl6Nomz1+C
ovBf23FESCgW4TzM5N0eGcHU7z2rodnHZgUu2XFP57SKN8TD6EdVdJTH9PE+2iamICcIaGs5VniT
1v5LMXxKCmKRkz6HJdP6n1s7m8nn85yd6YfqLImm8VB7QXoFriI9kTlLEsYvCcRPcUbw3bzc9qr3
b2dT3CW213wO0gZpYKKcnSVs+V7l2gO16tZ6139LbEg7yrmiDoEV18FTV4GXMrTFtrnEVVCFJY5Y
j/KWqMDrPgmY1K/2+rwrjoHu71pUrmRRDelnr4z3fcOfGYLprKiG5Caq2lPVoYeqwFVlPRaFpjhG
Y7UvG3M6jetpKz0zRC0FxfkwFefUxachNlxyEwelThvEzbFdHyxIpaG3vM9Qq7VmnS/F6aNJRv5A
g34djFfUK9iO7fDiJcGhRsjHrf8wt8t+oihzwueWmMklQvEg69MFDjmMOSuAhY2gtI4wQ5M+yM8k
AYJjob6g4B3xmCMHZIn60OY+37A7BgpJdZy0nwd38XY529neke1w6oi6eHSVUJzEYzQTxWm/lP0B
39JHOh/OwxpNROiKfTLHeX7VFZeu1Zx5cf4qx3Oirg68bAiyMYxYYikIrvDuRo7bPMCf+2Ior2HG
eSf0C87ycVVL8hGrDssD8V7F1h3NoXAKPK1O/YXnwNouAWFIfKziIOy4Pa/K8qqMg+oyEOAkh86D
3yGqU1diT8hsMr6CbkCSqZIruSw01QpEqzKanmOULN+L2X+0LP8/B7KiuwpshUXof6ap3tMa/FuS
1X//3e8rrue9cwWkIdZVhDpYkin7vq+6/A6+XOKyQZKs4pLVu/nXqiv8d5x+8PXzKWzsq2tv669V
d/0tPLRYaDH64zhlrf4HOKufa84VGOB7DG3YD5APCer2n9ddR1S8Hp6Wu8AmN1DLAU1++py7xUul
U+D9Ddr0svuDqu5NxfP9qgFjVWaMUGZ/OdzxCxlCNzgJTouQXYWBB4q1PMtNVp2NMntv+tWJ7LvH
vCqvEy9FM1hBqiz69CFnld2xj+C9qPO/7LT/6Fn931lCsKH/z4/y/ylfPtU/51Lz578/vsJ5ZxPC
woMGMAdr8zpD/YvGFr1jfMpoABEhOXuIZ/778ZVUBlDaaKcwOkdYGFDS/lfREL1jf4+QVDJ0ZfbC
b/2Dx3ctjf9d0/NGhfzzK6sYuaTwxdtDZ6e7rKsVbs44TxHC1wD06bzkFtCUloSCH76U6+//7H8g
4LpusloN//kvlONvL8fLGHkY2aEc8/l/0SF6UAUSgxZN9Y18XiKVvdhEH2EYGXRzGVoS9ePEWAmn
RCWmF/Cfq7Y2EQSlYJx0CXQsaesQ95BfUcwnq7KSsfEuIlL0Rmo0fruUI4m9jd2oOh+kqpptxfGA
s4Bd19uMHLtVMWOHz0WcYJiXJvZm9mCBwSeJHZqMgcirRy/tMfU5lBE3hd8319FUjXwWQqFY6LMA
5KcqCVe2QDA+93ELi77tyOEN7IW5G/bXCdF01rZ4KfqaX1FFLD5GrhV0W2OC9HGImMpuback8XWu
K8IVPM9aEaWWcnFb45AKmJO34/ukL5unYY6r82Zq89uE/JX8JHcNA5nSqUlMU1OnwamNUlgbS3fd
9TgGItk7yjjja45rzd8rZ1EfE5RHMD3SldQMN+w5HLRlNmNfCh9bqJj8rbXU3aM9OXN2Yg0V1tWl
SMxNUKgaW5ARbbMNW6v7IGQUP2XRjEydShS9ulfbw8QIbemAC4Hw+SjtbHA2InXCJ2HG2d0Yomhf
kAdk06GRhgwv3ZGtsR3skNyfmY7FzWQllXsilTd4AF0dfZNPrm+B8tQ4MFydoepWgRzt4zT7mtDS
qQ+RORKYhw7KRPch6YtrqDKFziapW+zOxPf4H1PygQQeDiE/WdVA6Poafp3s/YKBARmMprs2kxpf
8n6iV6KjRRFAl2l0iZUcxm7DXFs84K3GOV0sc3gYu25Jj5wtjc0wZjIPilMn1tta5ugrJcKlMU6J
CxnGCnhxnDbezrNIwqhJ6JuPrpL9Kw7Dpt5LoowBek5BeRH2ZLVtRR/6GDat3NmY0tj3dSKGbGen
fQ9AtB0hzzp2P4DiLEf9LCePFGphUoHdV2VKAMWhjZ6k6wglnn13oFfesxUlHbGiG6mN8DaxnKLq
tDKDLE99AsQZpQTCeglzPyD8zLIGtT51sbcZFFm1XDomB64IDf3/2UGas9HM1u/c3mNxwISR1geH
MXO5F4VEpxUTHzJthm6aSXiNJD6crlD0SjzRF/txcQlK76xsWP1YBgSRdoqB+UjkT18jna9opbDk
beZj3HvuPAG4zlKI3RybmH6RF90SBWEbPMtBVSrnIKJJ33OGcyOEd13f7NF9EE7pNXgCC2sO31dz
ba1+Lq/7siDOJkAldtDdhF3UGESQmfrU+iEx7pOdEL9CrnD5cTKKXVToNu5h02RBsocs4r5Orlep
y7w1wXCY235ojkvqZN5ZhLbmPoXVOuGdrvsa51inyPZbwcF6rGz3Upmh6LYN+dIobPsUz6s7LMx+
pF/6Hxff6kmVynsBxDwwj5Ap7Xtae/VtEqUo9O2+HK+9qKQLsHTEWu+8wg2q3bel+P9v1P9iR/xh
V/rlpH/92usfD/ff/vj3ndryw3cUc4D0aNyvGJIVpvV9q7ZCks9WmCHYfMrK70f/v0pNy35nS0mb
n14/RSWyYvvfu7XlhO9cAISc8ZHiRgD+o3+yXVMR/LBd4zqmmc3u74QRiBw7fOueTb04sTjeIkm0
lxT4iLccQfbGf9Dt/FzT/nUV6spo9Qe7/Eg/17R9O4mmK5Jkb5hQWnl4bAEHpGAKZJNiNStG4MDN
1x/uwt/UBj8PCb5fE2YFKomQ2gBp78/XrEMCgPp04HwWG29vW7EFeEjHF96wfJqB/lzOtRB/GBP8
XI18v+baa/dDF6nEL4ifSbHHNQNnwtbKnpwoVWflkCwAqN3y8Puf7u++UYCpZD+sk5DIpzr8sf3t
NB6rSqgs+pHD9NjUawpMYpfvp4Rerqlj54TNk7QC6pvT31/5l5+R69HCEDSlcPD9oq+N2PQ8lmks
x3k42iQkK+euamhY7qhK0j+peX95Pnl3vh2HaEKt8543PycR5n0yOEyJVycA9NNhPFRrr+X3P9Pf
XmX1lSCTcFdX0c/fpjKBKcvc7/e6nOPLsAbtZ6Wi3f+zq8BQQZQH9hg0FZX725OdW7fuILO435eq
NtfRKCw6DqBxfn+Vt/dnvQrhjEyrgLWw8Lz5WVonlchik2GvFUiTpnKmO2BW/hniv/j4+0u9/dq4
FMZ7zoy2R6cc4NHPX1vhego0Zj3sjWEaHCWkKFDY/ok98zdXgT2NpITvLUQ+/+YHYppY6nCFRbWT
E+wsW6vNZJbkn98cFIW2WA8R2IzWFffHF6pkNy5E2w37yQqJ/qno+FVAT/7hVVgYWOtZAmFf09y1
3yxKxstlV/X5vO+6iMo7bmfnGCur+xOFan0t/n0Ko8Ua4pP6hsulZUFa55vmLTcBsV7U2XiUh3lf
2fNwIiy7+JDIMEaXVcj6+vePwhuFGFdcgYfI4NiZeOYQG/78/RFeX+txDO19tmaHlBgqdtqxigN6
5vxM+i3Elyo6Lip19ib1hnMhy+wimBLzh4WRhKz1gfjxh4eRzfPC7shoEHDr21ntIINlDMZq3E8J
IKVtMzQIZKxxIQ6gzau2LXZeS+N9R2SbxKVa9BF4nLZMwhsV68QcrXJKXo0NJutMlN08XHYzKNFn
qBlSXTfspdVZNFgpZaxb9Szvepoo//JJ9LcWgWnZTvQ+sQkV48n+pMyn9npwirVTPGFXspuxGgBS
pJzSIkHg7zqCrE5SfwjEMUsUcqTZZIwWx8onrT5XGkGx3abpsO9GKN+7gbPClyHu82U/qniRz4nT
DXO7SX36MXbSyeJ28qzBnA9FMp/rfJUy2YFC2pbUKaG+qWkX894plqawzoVbqPAikKbwdgnRxBcN
sbwWMoca8Mrg2c1DGEYZxAIbmlVUezE6FZln53lt+pxBcVHcT1mAx3aKE3MRKxrTX+qwwvoafuO7
+Zxu8205xj2nUe00w8ErU/RgDaHTYqNm3xJoqnTwNAS9BEwkVA8jwp8RTjVO6nKQlYN3XciSvB7C
HeS5ZKcL0bNo2Bq2p0jLIhMOcEyCLH1Xkb0G/zETHqGgkpb/rnbEAkhzmPH/V+hH0Pys/4pdzGGP
vViar+i5o3Rny6ymdz7Ew+dcddOyzSqK7L1nz8nH1Bmi29Bt3Y9WOuGQdXLDcXaWBZ30XE72dCQW
DuUeU/ZpviFmcfowJO38dZE1O7OWybPuZP8ps8mt3lXZFLs03xNNJgbHq2eZGzoSzFhITmnlEFz4
fRQR1mCF1hXih/ZzMbZuepLbNAMOyidAdtuQHwjmN8+Hs6RP4SmpwOdhjJktO5ugSIeDa8hJ3o4C
95CVBPb7npDNx6HGUHZ0Rx8qZ91zdgQqgGx1bFOfpG/Rxt0uZqfw0I2NWbEbVVodrSIPPqoka5+t
yvhPk9vOZXUdklMbNjeRHQ/LpY6cRuu9CkR9zOJscrZZiqqZWyZIs1zVvPuCsogIjWiOHv1Cc8qp
rAHhQTbNIj8neGwsj33gLyRn9AUnq0yFZOOIwiNDN9ZDHZLB5AVXsog5wJW9JClFGiOWiyRNcvCv
vVMoAl7Dpb9KEkLQuDeJ/2URZXvfqtlLoSmp+Zsid7Y2tezGj9akPfJtWie4MU2+5FjSA6yX8TjV
d+nUdDDh4ri9ahqhKIqVg8VbpISZbx0nHe8DnfvZpg/z6L5Ip9I7nV1dvKfFQxslrqTbATiq1+nC
FMoP1jJCPHbU7BAiaaWY3K2etu8+tlTuE+JOr26X1qkHE61yXoOsXcKdlkF8NtFcIzk4Zap88Jxe
WdspQmSwtYoeXCi5To4DwS5b8BhyIA2mgyAoa2dlAiYAYxRij1RqwZe1M889DwrWq/0AsLDbo2tH
1ZhbofGIlKmJOtSYkr5OciYAxLDI5ORteNF4lnrBeDHincWcHkUEpIvJAm3XiD75YqKwm/q909vy
EmpCStzX7JhNrUighUI3e69ajtWj28shOfZaSEj1Mv1YeHb2uDjK/VAucxege2w94KxJ5efAlJP5
jrhGZwIYYJWn9jI0hFiuKF1+iKas955JiOwxWLU/lJNrXohpbG7DtFjT3O1YdZtmmgPmRZzVQawM
I5JctxGwR9woExeNFZlx26ZFFG/4hu3PjUQhvNdJxctT8lZMGwQfHi6AbPC/ckAjxLHux648iaVJ
Yd4x0QLbPWpoJWVAmTNWafdUDkGO0S2YKhLQQOq+9pm2zpeCbFEgPpHzwVuC5bnq0aJtcyqMlqaC
wP2hkwytRU5CLGlUbkHKctiOpOs6RSC3Y9TNnxZ7wlhfClVDKzN6HM61a5vbsC7Cr4RPtlAeYVuE
2F6zxdolY9m+eKwBX6y8sKB6SfJdBYZ45NeyQFiYRBHRoyN7EB4lMeh91ozpNQkdBOXEc0AzoSka
AMDT6KYvWg0WEQNhBhwt7rWe9lYeOf2+ITXmLuaZR0mdC4vcmb4kLEG7ja7OW0cWV8UoMu+oXB/0
pYE2Ve4JU4W1nWbuiEoyaQ6BCrJ4U8xZJ67R9Xg3rtdO78varj6reWyvc6snaCpoiX8llKsHv1bb
PVpYnVv3xMGb5znVSjGWXu21FbDNLwl7kDlF7AwtOY8ruHKtqYx3MLJFjFrj7UQepxXrZZEQgLwh
iTK/Hsu6sKFzagd2XkvDz8cWDt8spJ0GqjNvb5s57bD12KkH1hxNz9eoWyJDZ7nBV56GlrkYtDsG
B8Gh70aosSDMNI4Ik0on33gnvkzbpzADMUK0goOrpLNU9lg2NZLfKGjIA0uNa77KoXe9na51Q+Zs
XcVkRPhlBItyYTq/8/uViuk3tF7PB04ut8yAebVN7wdnzkyi9iZITY1VgsbqpjJVeRO52oP1p0rX
v+xKF59UvNg5dhfljOeVjizFfUnjm5ktDjaN0vZlv867EEnGwwNrTkHfKymi9/lE6QVPa/RfO1sw
Zqdj9eq7S9RvSlPm5kjDW98hilkg7JSKONAgSmfYmX3cRBszTNbHXlbLs7YDFHpG6uE2xhl1Jbu5
8PbL3LOzoE8+NcvIPlUjWrJ4x5z+o/HRQAPylyrmC1XyyReN+LzYcXOiS7mapVBlPTam9jNMKZl1
1TbGhzSRuemrpIS/ogywX6RbYJOr+LdTBvw8Drs2liRFDdIhEF51r9R2UkFQ9NSDFXdY7XVsD8Rz
tUO/V2EYL7tuJIcJBbp0bxwVW/dW5VTOaSSm9kL3AW4vPaXjy1KFMKO1mHjJBtegOMcblu/mQFH4
kQWGtlxF9C/RgunTGsE60gMRF7ccMJcFtk8r76xy9vttHC8wNafeJjEw9C2CPVdDYL1r2xG2GXLI
DiThFOWnQ5/aziYb6G+AD8x5XoM4DK/LgBVuS5Xlt/uFUL373PH4kPhfy5dKONA85nhwrtOpWyx6
0G4cEs07LRJGSg4pT7iogHbLNAwPqqvCy57GbnfswBmUe1nhW77Xy0qGzis71icWdQOwBd8MQK+q
eITPWgyAJePRKqEgJW097+UYAa8iRTa1mXMMWbXzmiFC0C8t7e177aM+R0WILSNSvVwxiFZI+Ek6
zI+JG7QKloUfd1W6LUQBLLeJJj/ZLG5NSkSo7Cu1NEjVwimnEDO65wXg27debLtFFEzgbfWg+yq6
ocmLfn7uHNT5TFxH4DGJE+892k6wE+uiOfRGA8Pt46zMD3U6p80B73CiN26HEI8TZ4HCfYpG5knS
n8UOakf/uetTlzVDdEiwB89Y7KhTsAh29wi+Vgiv4ksXrN3isZXyS5Mli08fm2DOTRNSRu0Hf0Kt
wWhmxFU9i8I5SOWCWjToKDlYJHSJD0XXBbfUc5r5U1dnDyOngxXMgGNMNlU8I92csZrUS1F/7oex
v7CQDDUIIgKgNrCj01d/muursemHZ5s+O6R2u3rtkPYIsKDxQgRekLYvy5AC5Y5iEKFxmlIHZ2Ud
fWwamnYbtPMDuTvGjd5z+mEMEPlNjfMgy7F9h2YOzEbIuRqg8yobkhkWhYdxNATjBvTdNpHdBY8x
wpUvcywqJNcNiePRGLIIF67yytPEMz7LZjnxc2SsTSA0exs+OzCou7ZLU1TWVufinbSyctm6WVx/
dHoJvb/Uc9diH/B8EkCYfL2Utu3i1ClHwdkh1/MD7xdI2tyq569pOVL6FtEyfPLdkiQIl9MbS2wx
ltmh66b8wu2DipWymEHPGSs3n1o9gcuYllx/oGnePwdpz6xhWYT5ksw2sMC0Dp3L2insc8sV5t7L
W6BBNoLR5lwpKw/29ZiEX7CnVmcuko6B3Ujoj9oztceqlsQX1lCUV4mBzSmjFvKs72t/6wR5d50m
ig3OFSSm7RXnUHCGXvU1SlZpoTUOK5i7b+antIlid5PVi5w2vVunxBOOg/tZ8ySskDcR2kwQRfIp
SwrriuTi8UufUgRslK4paMcq54YNSe7B+ckqarepn+5NrUEc5+ubWeVW+jXkuHo3Y6tOzwaTaEYn
ySQ5ukShynZGMVTdIfCF01ZbpBbn0gZSCt97RoOYTKtXYGqi05ph5gvjH7Thoe/D9Mu9BuFkYZse
F3HbOKvmKQaLmFpB/dkrNCQz4fchFZOvbPIcdEId4g29+RQHCL02VphEz66V9YD362UFGXgV9k32
BclNzNrozEwBRUQOGubcD0Fdbtw4Dj9PZWyvXhkHrHPulPaZ1/aK0MfYNM9eOaXmPG8xoDK9s7TY
F2MEOrgfHR4Ev1UYeVpybB7apfRvIGAYgp35TMWu6V3rQxtMw2vUufD/g6bQV+woc3tgoa6u0q43
H5Yhqh7IGTXVRlRz9jXuu77dj3OtPrtKJa96nCFPEAhfIy9PrAxpuD91Xw1faboZRz+A4xX7bJm9
kHeMVT0Cq+omIRPbJSojDMz4Eb9g+qRtWYK36xO67APiTubCofIJaAmjGLKMHoJkF+dEaKqaoLKt
T7kNvcl0RNHgEYumM9U6LWmhaULQTpp51AhR7dOy6FUj273P5m72hV+lHMWahnQ/UeqADM6hnoNd
b4bxjj5nrjedY7E9T4iIV7JiCzprjAePF5mHoTjpwyoBDzYP5fJYWEky7Ba/ssttMhVYABtcCK8B
J5wbO8jmV8tqofmV3gwXsyycBaw5TPyWK8t5weZVYX7qRl/mW4ar+ce4s4NPaPE6l/GYdvrNIBhM
7mwKf2jIbTUCf3ZTQiI0Jxg+VqAI2nTzLjHtRRYN7qVftfGDzOOpdu+V08W+eAgS8KUovcaoJzRW
z2Ea3i/Ky/obehCpu4tyor33Ab/7FHSLfZoWaUIeut13L0shEYJFwh6Si5EsbTaHquxAE5aZOrGZ
w8+7OXUI2R1NSGuzRccwn/1f5s5jR3YkS9Ov0i9gBdKoN7NwrT202hBxQ1AatTDy6fvzquqarlo0
uhYDDJBI5EXGjQh3J2nn/BIO+CYndztBsHcU02uqPJ1+uTLNifVRrj+hRkd4Q4FMwb+DwUNbESTa
OItyql+EUZMoh3q6fDH0bGNagMxednhfmoWhaUbVWdxQ62GU02lIG/0rAyG/u/QWmSOnnB3I9nXb
LKqWVX8R47fJmGcckqFzc0yHJZEsfbBUiJ7vOiu+64RpM3OruLnLiYShFabvg3irqB55071wMKZo
L0d3UYIWLyOOGxSSzRSjE50yfKRW0lOmHHm5W7+Zae8bp2AunGRd2mriCdjCXq0nD/sJrUJNXrhU
alTBzLPDlkZibEBNRh4tuStSi50w9FNq6otwIB/Vp0pqPxjxgEfVwfZjb/0eZnviyB5zuUDx4f+i
ACHRoCytsmPxjP0DPGzQPOkkJtszLawSd1euc1BNQyCbPoSz7/RPMO0aL7K2dKooAQIBXFRBZ/f3
hQ7m8FhpL+5O8aSGBuo993rnEqAXaNlRq8ENQ8z4diVems6b23urq4rxw28xElCdPXZDiHsytLyt
HbsBI4ERSeNQeU5FUpQusgj9QlLEAc4wNy/m5L5qO9/YmnnnBZse5RCLZTcFATxUF6JawHpqV0at
TqQPDghTDJcEtWElMQCWlB4PXQCyIVsALeSr/eQhIHcMcIUv3TdBZMBGM0/Atsdja218e65yFmhL
B4g1MtHEmwDfFC5eI89/4MvbM7EYbWGycY3C+UJXQML31JdMi7pEdcqRYAFGOontsXHzAgoQmqRO
po4miJLV4JlnYOpFKEhQd2TkBPbxYGEj4gGK1sbKHPXtj0PiAXZOhPTBQZTqRw3z7SkCdlY4R7Pw
gvxoyDrFN97CyoOftbwHX4lHftGyMIbEROvLs6U+aQLJxydnKB23B0ID97/rC9vwAMpkThltaZoR
Xi+/TEWfLUZhY1HnsGqzF8QSrlxmsTtTEVg4dfo8iUCW2xA7WI0yznGSB51qPAGmq1EXWDYN6Ijw
p1mzRPZ9q7LlFIL9r4rCKOW04MleutaqZ4YrML7WnentrNIlUSWDWpFLRwVKvqmwCR+geEpLrnVr
BXmyjZwmzfR+MlttzutucHVEo09vdmLAVZlEFlhxZjV9CIbMluTlKGvazqgX00ikQ0IOd5U3p9Fr
LE7iQTiEqa0jLn+6ll3Kc8h2/ytZ8P9CKzD8NF3f/PzH+bNq/wPT0fdnl5TFX0tbv8pqahKS7v7W
4fqPP7b/6HS9cfX/9Id1wYcy3fc/zfTw0/Y5f/VvfSm3r/zf/s+/6/yfpgqd/1fZF93tu0X8Wv9d
BgAX9j/I+4rvEuDiX77+b6IB8y+Ei2DbwhADU+iTA/hfmgHzLwTtIa4jwRt9399CNv4uGbjJ+27B
CcaNXrwxpfz4v8v7+F82goHbN4Lawgb+b8n7gn+1BbAhQaZDX6IyxFNm39i6/+ZBkQFYod3QDRCG
pfEnGVLvztbY/yZ3ptjZ6LnhEJntQ1pengcv73ZhX4vnsK5OUEKUs+dUe3QErPI1qZqGq2cTjGsP
OnnRzS0XgMizdcTEvcE8WNCUNHwpo/mYo3xYDWK6h6cZtp6l8rXmiKGTpMz2uTv3SxYPzvLIbj4a
M/motf9eMbyvuE2Okw6fCda3NvhHqcir6d/zlVjWuniuXML15jH9CZHO1SXbfhkR1pSP6rUG5SdC
YPIOUpbd1pLdtGb993DStD5RnLr7soXxwK+izkNWLMcSPDQYAUAKajAWTTXJazRT4qRMYukK5DrL
LEhQ7I3usApFictr7I5dY4oNg3Wxnn0XgH9sonVVWt9wR9RNjzArPO+2vQ/snObVgxVV32FGC9vA
OsWt7fwKbR58zqonQgftHdKtXVDKfIdlol5Wqpqpv/CLv4XZ/lv371Op+Odfb0Tupn/ch//nf6fb
3f6UN8tM+6/f6vbb/ON7/f9xT9/yjP+Hm7pvcfr80019+wt/v6u9v8BHoq5FP37Lr+H+/JsQKPgL
rMvNBYeignsb6vT/anaDvxjkoZh/dbniALrZ0P7rpnb/Qg6WYUMmk0gF92P9OyIgSW/xP3GmrIFo
ObD1mg6SAeTy/5pamUYJMM0MO2EEQ3hoe8UmPa316L2FEWUMllcfgqbdGtbWqoxdAjaHBf3DS9Ie
mglWAvlo/BQAUzOUiZgA3ZSWCvI3JgoCx/hpkvSdxbHD4Uh5hLKwgiSglEFGn20u9SZJntqJcj7T
JmfBJFsQpgf8gohL9J0+/hJMMAQsvXU0e5ys4E/T9IdJ+osiJmLX1ixhNhLHMspWiXfI4qvsg712
AUoRKJ8LGhe6TD+0aAsL+1WY7aIDKMsFIQFqhp40KF90M07FNMESL2vWFurmPbEWzXkUwaIBX1dZ
ejDy6V2bY7dIm2xbU4JS49y9eX7tNnwbJrGTGXyRTsHWSehsSCgGuo/Hg1l9AAEu8F6+cbJiCWF8
euesq+DrCv1K5ypbdEZ9kBeo1dASdtK67aHpjec6V9uiHZ/7zP6aYwCbLMieaWyRFK4nQRZs/Kw7
5QQnWCmR7YLGviATO49UYmJrNr2dRQdoaXLwUuxJuBg1vFJc6BcP203rP3nB1asbXqfjL3ta8niQ
X5s0ZkQyVb/NoInm1Ivv69S9bbI7wUhaS3Uy9Ec8pCBrKBxeysqvn0wKWs4AtC9dJxeoET8iXiie
2TeT7CPCP9D5VoR7E+vSPKaQUoqphBr4Mcc92UUrN7JzeIZyl5eSLerPTMtK1s7HLmdOrTRo2Twe
ENX4q2yixJjYicGvk5cGErUelaL02Wgwv5d3zRS+jHbK1lX3449fvYYcSI6ePjmxVlHo3/VpftfI
cZnX95yUCxGiDMhDelx1tFIQQUtVoYleeGo+yTnnLLOfiFZqX3RPkGfOhq5VoXZJSb0JpcvFojOM
HFTL3GrLXCJ/W3kYu53i2aGwcjTPyZzfS5cgqlDg3+KE7HybZNTgErJphSpaYSfaqdS5r4LwpSx5
S6ea5IyDzbwNPGQAAmzJ0tqHihjr6Fy5GM0xiyvSYmJ7p0W5grRncFTPPhe3432nERUDNDJ56tqq
GCCRsHDn6Mh+w3F2vDXeBEH7JKnBSfKvmW6eKX2WuJPi8uxaWb+Wg71yh49Z/Qnae1bqgxX3K00o
SFCt2FKBcY9IEhe6L/n9zek4iu6PGXpslbVe2vF9SK1TaKlFWpOc0bBCzjDyk2iXRZ0815Nxx4b+
ytZ1MWabXC08vu7yRpPdqtpBMQ454qtTQHdHHVRPtRvdV7jcdL73woH8D8fcqbZ0CV7zaRFKiWyR
AzhtZWlE5uJXJ15ydPz0zsyas1X3v2OSfKiGVI55otcpmr1tHBvoKKxLQHzSohcJUT6pM32Zcx29
zfRo3Y8QNNs8BIVB4C/XhWU+xfYwHJBst1esOf2mqYnmx07GrYV0eQmRCp8eNHeydR4bq3zI/PGc
Bc02zdPiN5sn5yX3RlJt+giOBTbSsTK+nkogfdOzPWQRyZxtfIiMdkfEzLnPjFXj03jstR+c3Tgb
FCyPI/+YOWqSsDs2k3gkQCxdeum7rUiFj4purf0h2hSYHpbwujRy9/64sgWagjpaR/VnqMloKgvE
MIO8FtbvWKvVmLr6rbePJZNJXvXDq28RTYk8IP4ew1EvSL0VJL2giJ92OiMdP/RxNnsNOYtqNj7G
PvNOZoMHECS0RPbTdWsvIxmxLbhMa9/rSTBxaASqr1lKnmoa2aCOIWICcPU3Jf2nGPaY0AHRclLM
xtdQ+9YSittetnM9rV3HQyX1Kr36LYWKZd58a9QBeN1/qJNvsqC5n3NvmdUpKvd7me4Gbo6K7DYi
z71rYhxskgn6ACryq2zwcHNrYO206uPE6Kmi4cNNyZMJ/XCXU1ZGD+Em4zKs6OucrU8U40T5FuSe
si4TyZqNlIzehPraPufAUDokDdEz460xvRFBvZSeeDcYN72aqJ9W2dmWGBDy3aD5FpM/Ppihv07H
5iR94udJ24kd9xGHT0TdS17mR8rpLl6VfLRaj4u41yefl4ebAkfFI8w1NoaeWF8uEgkKNfv3vh29
qyRZRcQRhQmCASLO7Mea52stSQwyog/wr5XESyu6DJ5Oox0IrgE5Ln4Je3Rqozfo8g/RclPXh8Fi
k0eJ3yv6xhhwA5WvYjA9gLkLFNjWK8XZ0fl74um9Wz+rvHnzq2la8BQ8+iaD8xhZZHAZHrhMeOud
d/NNHHTexa0iAv3hl8FfaDfoYPbbcTiJMbuX/Ow9UEK3VFFEayEFUsq7oPvfenGwZOu75DZUycCn
PAXfhOBsolqufL/xAV27aBnn+RY7/FGn9b4HHsMVf7tivaVTDsM+KChUhc2ZVpWdvZeifALM+2Pn
1RHWkS1eIcRJ5VJxBYvZ3RA2Mzz2hbmJM/9b6owylcj+7tzgtTNJjBqj7mBz5y+iVs6LWTXuZpKm
OIbCDhegFy0IqQ9ROnOUvCNp4oGnZ2utsCHbY/5mRpPe67rlXpS+pkAMvYnixRjDU03lahkE3bIj
2hvj4Tr1mjfHUk/CDO9pLDU3dUdbAeogYE4MMUDPydbmURV384aAAHL/cQPN1rFyKazR255SlVtV
Y3pzNrvD3lM2b35V94s5IVHIkEwmc7nOfPNYlsW1T/e2ie/DGKWxrT3enRo8qMgOhTfssIHcfB7H
pNgyHZS9RQeOIG0ra8NNmtNdrmCndXItGxoODPEzWOCFgbcKpuTeVPVjZan7SfRX6eoHEVPOboXq
3bLhQXuKdOvu3TB+lbK2fflLssNhbI9m9Bk59JBaxX40elpJaHsnGCLrMJ1z24DcR8U5rs6D/xHK
gzFQrlZBzOOfVbiLD870WgTFujamXZbuAhy8hUlaF0E5IniBGVz64yc46Npp9EZml4S/OMBT8HHy
2dkrbTisWEg+Sr0bTUKyIvWR3ga8jsau1yanQjp0liWaNJ+N1fH1tJMj0i2G7aN5S/6EZDBE/5iO
vrtOYGbLMP01fG4lyqMiezwleKSp7Rguabwnwfeo84lePGVccNqskt7+anrCgpG+rf203AHebEik
5qlb7Sr0eEtZJavaAVdDeeVmkvFN/ymqejfOwLLNIDBXy4NM3H0ekatmzHoDA/jspy1kdv1gwmyD
gc6xvO+TX88gf4SuP9r1Dm0sD9Zc3JQgCa2vFIk0HX5mr3+pI2JB3G4dJiFaliZcF85IPFTwYg/N
nj6x5iLyhEqjNjSXbcaD03ZotWbbBj0alHYXLtoigyw/zWeBYMzfEOC7UO2BDs5eacq5c+vXDedn
SliQ1Vn2Mop77yFILSL6WZOXeSrvSlZ5uKp7mJo/rm9gML/F5ZAQeExS8XAjKvVEDJoprrIxrx30
+1h+OyVaNofVQcU2zRh0D0lO29ZJH/v5uSBqLGh4Q8t2b2XBKp6hrb3SPxt5ezCb5qWz510STK9O
PL5knjzniXnknFiOrNxpaRxv2tZE0vZXlqhqIanNuT/qFlK1soE0BzRSAtwM97u9iWMaBiW6n3WV
xsfaNdaVDYMwu9Oibqh7KfuntCWFW2QrVp2nibdcjGpFzO8iSOfiNBTSX7XdrSxq6J7JJmXW7Y14
PabzNrUJ4TUihA1p99li+kEjY3wxujbvpM61qwzN2QVplc3DY0Cc11rUtPeUIqxEJEn5NjPUMcID
eRSiPnphlewiOW3ritIVICpnn6ekgHfhIwBLdJdrQYtr21TPzdzwxI1LNXpXMensqucUpt4kJMse
sPcFzi3v1LCZpbchiKKLX2LlFsHG6ymf4dFXreNCvGq/DO+EZNkbCPTM0ehtJuqM5saqduDlT1qI
i4/Ligve54qsSkxzjYCtcgx3WMhi3pX+jX2j99P3YvEa+6wDaeGFH8IN7lKDvnHCMkkKkNl1Sr15
I0ci1XIErxCF4NDkkQK1lAf0YA9An7c+9uoSJ2W1LIrirhnCbDkU3wn8aN50cuXaFdXYSSbgX+iN
ddP0Lkmj9huNRUteu08An2Eux4TRrbaseTmSJLD1kadS0oteiOSCGxaLLi3pg5OLznXRRAL5hiEO
zmA/SWQTK3TdFG+xaTlFsfK0/BwkkDvK6nqX2BIrS42Yd25dhaW2sfbMP9sKVdZY0bU1GdARqCt8
PqRNVTQmabbXrs72oPf3rRFcFeNfjPKKiI1vb64XI6XPC5dKGGQLP1aRnYrZvXpQDPR466WkxUEq
pscOIo/i9cRdzmMRX5njBZ2Xt3qRjo8tnAt3WTkKerux5NJ04Dc7o/2oGvk2NuaDVdEWg6q1RGnX
WcVVc2Ufs+S3tv33xuh3Y+D9FglS4iL7aSgLS9rwE5UitOaXH7xEo/lime1jk9tPjqYbKZziL7yY
n07TfpSqffdE/5BYvHphyyv8U06kvftZRdwKBuqUIGZk1t2+ldXKIvwiSb5hGadjTBH5yg9NWPDB
cmGWHRrMgPdLcM25ZZBI+/kVHUKEvBhdaE15ZepXF6qo8GPO97LS8c7KPyoTI15koOBInO5aerhj
HcJICCZsz8IRzkW2OX2mfrkJWBTm0nhoOT7sPDtIXR1U0v+hvYXComKueMi4elXnAQ89UAvdHcoo
es0LcoSK/BI67aWS6NZzhqlq/r5FW1ocvMu4MWEKsnhVk0aGEZmhbRqpQDHAMNMtW/lDXg2bLsNE
icflc6R4rJ9bcYLj+U0Yc8wopUxluIMS+Q46t8bOg5pxpkIpn4s3f/Y2AKcVcjXqWetiXTT+W5Mi
ZbMglRdFFUAywtR4coUQ9yNJaR6Kw50zuwvrdpBIt17nfpqvPcKttKB8SM6H3A62DZoSH+CyMK2j
gWDXyPtnRyLAiBWaUO1RfG/SzU25Kjw4jMXSYZRELk+upTvtmo4ywAiEqLfk65ziFU1s4A2zZc0m
fY6w8rh3GaVggZNypyh77xNOwq7a96gkmN0Faqo+g/4I8lPEiDoNoXnXNPHFSchns8QLWP9Ao0FV
c+KmyChixlYik6r+5JVTzCiq90M+YUuO0657ZSKiqLaWXwDhi07MK3Nk9PNjWlGMIXIuwzRqDJsI
ZCl8nZLL6N2GE2HF7riYK1/fY4OgrWF03PE+bQeUREbzCGee8h/W9NZVEkqSHB1Nu+eiG+Ji2aft
n9qlhU9/p5r6LdU9xQmxuIn1UxaI2vxyrC+RVYmK9tFmeo5CdyQiN1IATTUnr73uJ2OCEs2biMST
moIS0RoPyDSO/NrdEhnPYzHxCc7cJOtuFPpGdCIk6tZD0S7LzgctD4trzicvyKFHMn2ODdpplFtu
jc4vVrd245Xd3d7zOV8hkFtGCZbjPH4J6eb1bWCZfnSckwOYcxm4NZboELjvprcq9/eA5/amQJ6L
U2O0D25bPjR9lpz6SU9rLymw9Jtyqzp9mJH2oSX1NMKCNHuqm6pZQSsYC3OMs5UgDYu7isq/ROkv
0nTWjll1d2k/bbwbSlF4NpvIbuy8VTgMG1MZ0cYII0KyEs1l3w2Re+Ehn736NyF4yi7A8/q9v8VR
RyPzC4z6tnGSeAHVNF16p9XPk0qmT5Eb0W9WAHf2l1oJSviiLwgEmLrKgjvNHNzvpMwOPEwPyCqR
BLuHIX9xTPZoqvqiasgwUDiPvUeFeaeB9V13O1j7Vtu/VgL2kU3ULzrJvS6LDezeZsB+gdqqns9x
X70K2oiVaB5GbuLFUMcPrTGEiyh0fjsSRG4ziuWO69A4xelRmHj4yHaynXZrNvmTb6FHIQ4gyWnJ
th6CYphWqrbOXj9+S5SDG1mX+6HJjgn26Z2cwwcsTedamltDA01NSBV3Q8eln9/el5jGpkYZZ+UF
emNEA7q82krIq35vU32SHQHpD7Vb7KLR2UBWmFeAKddBUZzl2yrVlKZ6tfkxtxOSo9Qp1oOBTrzO
L3arz0n4p7Iek9lDNjODyTXW20SRo/MmweXA9DSR0v6QXhJNGA/HkkAPvxJFuLaRhjOLzG+AHgfP
ww5vAoHAmx+8kuMvN1kGzPpxCNFL24nzLgxFAVqGrsFlQgeox0DlP1BOs0g792PSDuZrN0AaI4kS
7pQHslIfU+epjbyVw8Os44ztAROKKDnmJXSNC9qD2G3RklgYGRPNL8iM1QiMQMt8xNozBXIpx2GC
xvdfCSsikBixJuSzYpUukcSRJ0AEXSuuLaj0FKGHoAr6lk7n6C0D+MJtadTzZp5HcxhEKwNbxFsc
3SvxUeLwH1FCCi9CelwD9lXkttRb0RhvXc6zmPQn4PoJJ+mj9vxD6zl7NzboE0UyNWyH4DXj+tGh
cd+r8iOz6eUbhnAtq3xPKCo3dfdY8rgIp6eUbqCSsrqR9z7V3XlA3l4j22lGiqb1F0EAHy3Wmzl8
cwEm+mEzTv5PypYjAECzXq3UHC+RAm9drz9kutvEal3060w+xvpHqs/cf5vo1grj785Xx6AZ1mYv
l2723ibPoBqGSrYVKDTZSvTZjpc2dzZty9pgmhebyiS0f8BqRXtU0S8C4kVmqnODprKMDEQipPVO
6Cti2HkEVcu4vsUc+yRTpxTpxa+em21YdHnn7Ogg449YWvsiV3sx3OUI2paZ2+/wg+wSwqRqx72j
xsi3PvOelrQpXg+lpK2Ypb6xxbaXA+nHTXZtk4x4a9Z0NCdr080JI2tWxQxKXYv+3p3HPwSNfpcm
J6Fuq7vcl4A39p2jjNPMUw+B6D73Z8gJFReHxpCvWEEXbv1aD5ebGyQcX0w6xKroV8Mn1LeGyddi
vI6dswgUamrNm0v7oTuru1n0xmEkoEvoB/T8GT/P3bq6IxrCP9jJcDKaElA4Wg3WWzJ3+6Qan3L5
gYhzkQ7ew9Da2xQ9p3sLgw6PkfNuJ/6uqAaU0IH3TAUPDaNjfiradJvU+bHsrmHQl08mkdaZELs6
9RYmlLJqA6R5pJeG+NRIoNQCFpZUZydaI7hBFCw5+H3CGGkE9wg7CTkIH0b7qcAX4Eupzkioou6j
l4cJwLfbi5s2ryFUCV3iYBzgeegaZZeyzaOqzjMh1CkAZXzI/H2bzHsRkZjcc8SvM4bFZF0UL/l8
zV21cYwPwTGenqryoCNvlzJDxPrJHtLzmKzxIXCIhFw7h4AMiSSLiM6uVzmXzG01xJe2S+bv0NKo
xvR9Tq5SrV99m8AY2S6GvD2DMaO9BXqeLya9p8VIoUYR3cmAbA6TBCYLPWiCp+vsZLBY5BUTD8eo
BLqW+MMK6/beq51rzcAUvnIELMjTWBv10SmOTn52jRfKQMsOuIhKORM50o8uXqwW4mtNScnGrLyH
WvGlZnkOEyARyOR8cDdiJohPoVgyUyqeIDsGlGy1Ldc+6p7K2iFkW9KkDMFzaSTXbbStg/HdSu/n
djXRHgnEQl57dSqIX6ZmFIi4s3iwJDym5MYO5hUquT/m7D/GpH8sGnV3yzKCrIAC8Z0F/YxHIUW9
ipSCCLSh3HO8KnHgvU7TaK3Lud9lrGCMUOusJOjbJCiQmL7WTBcxH6IRX8iLRbCpDCI6ZJI9DbEv
WRJ6bDw3bVi8D8PcXNSGr/b21LKg5afKBLTN+xP2sXJXiOraxeHn6JYfFinuxLu8olWoX1OMJAf0
GoyFZladp6B5z/TbjHtpYbTtV4nNtVFIl/sMtKdfJn21xt3ZUfWrxJUUucUNJA+mCQuc4CnsLqqJ
phJe8vQhippN2EaoWCbPtm0Acexsuxc7TbGXpCF5grW9Qb5PGftFPZMLrtJkrcgxV9Vpqhn4i7UK
XibzhQpWC+MBI/piFmjIuT4nQglCeVLWcGe2X6Ml9knZ7CXZ/F1CUTw5MsldiOLb93DfzxOzTL1p
QJJp0bu5Nvp1HL7J8Vg4j6Dcl0ZZzN/dvJSOjBaOAQjV1h0JzXS6EkP0HjjjKg/e/aE6VYicggqW
rcaL7NU+jxK1T/P5bEzWdxH9sQGPVz04JaVddKyGHhptr7iAF2CbSxCnZja+NINfsjUS0nucnXLa
7FqETfbuzhQBZJO8497CPQtPsiZlxweRCMQ7eza3kwcL1Pbv2YyJJ5s3FiH3kcL/Y7jJT4hAr83l
ORii+ZDoYk2iw65uCUIMNFOKL6pVmnIl1yboNHDoSkzebvBEALGcwfA24g82s0sxw+MKAh7zLPCP
ftINT8Nsf7oGdzg2yAe6ZjY6aH77rt5PaSgWUxZ10F4g/gHw5LLp4ES0vg+C1PjEY+/u2rn3Dy4r
ijdjfXI+J6j2RWCbGqgIiCUaXLX3gumMI4nCSI8M4SKMNJhgXN8LJ3yYe7aP3omfAxlZS5DIahmH
lcH91Ea7VJnWvaJMOrBixuvrSJcOpN1I1UVifQbxjC8wjmiShP641jyPyCmcxl1JeBNPLSMJX1kM
Ay6hYD6mpFtuie0RB1X3prN2pyij1DqvVrZqdpWnXyPNp1FjN1zbzes4+js6VD7J1ttkND2ikpMv
pD+xgslNm4+3/ParO9R7GOJN5HMFtvG+ksapC4yLF1OtmQoXwbCmK3cmGhhR0ElTG7XKZ2FsA66k
O8+djmZJfRZ1mlG0LzIa84zKI5N7QE37KvvKprYLlGTbtjYuYkOmXs+ahP6e50n0lGBZlQuvjQEv
s5ifu0qndDu6tKNXVncQluOuYXGsY2/zmmjamcBoiegKl6GfOBuMpOW2NYoHx5LFQ2lCkFLc6l2r
SNZbq0g71NQJCuO2OmejstasmgipvJHC9ordhuh5vVIlUMUcG91jDeqyBtE378bcwPisJ7fbWXMO
V91rNaOakAk9nXhO44VNhNyGONJ4R5Ccv0Ao/piF1Vfvk5h0KUJpATZEpfU+Kq/+HW4gbyTNkb5O
kKY8q5vfOcFAEURz/8M9iGE3tPrrXDa0OmcN6IpKIYOxZ5wVfw8lw0QGpjcLvgVsDIJgCAq9hsr8
HqqpXeRxLu8a13sZAiAyuwp3KeKNTdwX1juUO8R0WfXXXs5ibRNlRq81xQtGZeQbZ06CNwIxmXPz
Dp2sL3/iora7XeGOzqluR+uziSC9I/QOP1WRjmqBjfVAXhyak1FQcdgp1NFzDdLmxv3J5tbfjUSw
n1wB6FSGOz4LrHDsG4eibn66wayuDl62FRFPOeet9pYVRxNYjxhs5roRgbdgLiOprL+Y+eS8DUVA
+67ZtsEvEbHkYFBDOGzlLXxUsNusk7ScVjEbzbaKBbhvGNett4jgs9iDcdP9NLaX0XEWVg9DoVsI
lLlE/jV/dGGhNoaa858gLZNm1QIWQcUOFWYzlRTpfdtH3kLMjG63/Ew+5IDtbvAzBgMll0E9ynez
6OW1NkL53rHX7CsUZWc5zvVWNo68KPYHJpyKiaqcKEFGCm+a6GXwUAGAh/CfeVi73NdmeUpTklud
MSbAp9bJ2qaRjs+tgVAJs8rdFjRG+dOtNUvb/nflEC8Lo200Kxd1y5WsMlw6jTC36Sy8NaWBzjkk
lWhjMB8cQKgZojhLr+Tn6FdvQKQtG+mSnTBRsEaaFWBl5bjHhqSui59Z3mqoOpQwFiuFFQgwHV3j
w+P5P/whwMFptgnVEQTU5saysZrCODStb58mGZkPZhfRC1ZZXrkOA+hcFrBpVSaixEtEsdQisrr2
jCQEm1JZTtFdDwC87m1zuMtczevrfAErbWK6pl05PjsmbHBkZQnwVHIrgpPdNrMirLeiMl59fH3N
plaJ3tkq9z+GrIuGpZGpmQogIxEPMkP243ni2wiVBmaYwm/V3KLmqJRckRptrhPkVAUQRRhcAizK
pyYncrNLPZ+PhTohk4wEjVGOU7Mwk3VYZRHQhmuyKZae+UoQuIWrtsW42bpVbl7cLOsFTtkQrzNo
/zJDRLIWwk+RKpuyPIFtgH+nzrDybHpfJN2e1pT6915FOoYOx/RoNBTAliOSochzvZ1fNt1DmGuk
6OwXtfQoAGWQRPQxhr9J1UzjIqwj/1yVyZ0OqmkbI5g0i8a4ydUhcsMZlLgijikZqugND4h9SEfn
dSyL+mp3hb4jGAKnR/qf7J3JctzImqWfCGkY3OHANgIxkcFZHKQNTKRIzPPkwNPXB+W91ZJutmS1
6EWb1SbTLNOkICMQPpz/nO+Qm+fXomGLNM8REam/JLRqvaxL4V763KHsmjabyRz5EHgm7qPMloe5
rfmzOuEpEq15EqKaPxG1QnXRhbXzYAAHCfrEndnawx1KFZE/XPLJRCfT6LtBPKWtIkYmJAU/ffEY
M0kIvUlAUi6myzCb+wtv6hq+EZERaM/y3uGKMKWRXr+nFpDEFDfJQwOXI9lYHPO/peSMrhDkXiuC
M5vOqw/+MjJJ7jPkmFwv5bWqfK5Pacfxvs8KcSJ6Zh5JHvIIT85h9nHOEMA6KVWh+HsKMJzZXDTc
s+/qUgxXDC3F3mr0fOWQztwZPaWIZtqWAQxQ916HpXtle9NwM49SQ+husifc7ShONdwn+B6THq5X
LAj4v8QMOe+M2a3udbKPVzW2t+P7uWidm5nPFmCkNJwd4yR1zGP9lKRefiddfziPIAyege3RYGtl
LxbqwhbogxUsWlfHtir2/iimvUVSLQg5NT76cnghI+PtyF4gjlZzPjx5JGrVpmoiGOGNC0kQYbqv
j20DU1HqzL5KU8HkP6ooZ3HBvbQ5UwmiheFuYUB6AyYGW1aBCsQk+VJnk3PdNcRs24zunooBUwcu
4DUMCTkL+N+dnkgAaNe2drpul3HTM0nnxgAWfFdrAriNYYZMiws6VMdSJTs15WXAgYFinYaDSJl1
9X4exlOBmgd8AfM04ssXOyJ/y4LtYhryuYMEoDOzr1bJRxfaGAucAuLRJktW/wWcGSKlEZ4TArjh
exlZ3nlG9mvw1gSLQxlek+YB8QAqJMzJvOABzY7EkdVrkfmYMxlK3mDicHihVh3yJXaZ8hCrvjbt
mN+7ojENsz0KTKTdkzmNDIG0E3F1nvvwhqeNe3nSNTlepzC57zE2csT0xmqX1nZy7Dl/bHhZ7zkH
lnRscNbNGy+hY559zFJj0HV2DLxDFfrGzoYeyQgX2zWxELT1icK01A4hXvgDmVihuvS55o6A56uh
8Km2Iv0xFU1yI3JyspU7ciXLYrzU4eTrC/yvTHRi/r6E8/EyWmfPqxuwMHP42pEsajaVO5g3c240
38gkLh8kWaoLfzHnbKcig0kBYQ4msMBccGDIG4qsx72NAHVhj2NSYY6R8R35RUzYkdVfTgMy+RT3
1nHRY/e5p1o3iHzJadrBgu1DuL1Cw6LFc7I5Rcf6c879gW9iZSAY9pg8Pg2hXj7yLC2uSNWOEN4X
n9ifbSRc9pS5HUycf0ulW8BZSBa+LXHH0l6+BO3S4GMtJq+90ZF/1OlaJ8WWdCLEaF3Yih0+I9J7
1XR1SW/jPN9osAFdm6j7kPnkXisn/RwTOnWpW1v6y8EYqsDQ7o6iwuVLE+oa1KWPPSutGLkq3T8R
S8NBpROzRaDrFWlJpkrpdOe40QsKPGYEUprXeZM6hx6c+402Q+bTSab8x9Yd6mPl5pD7C6vZGdVA
lMlYNwZNxi6sVcFK2tN8CSuFQEu3zN71UmK64jtjnGPHEq9txJsZO2uZfRQ1jNkBbuw8RkOgOJbp
boFxw2fn0qkZ1W5abjUEt10mU+uZxYQ+uKY5MRb2NwJpYTdNxrwvE51ehXPKdySMUr4LFDJNX11/
9u+86CoPGX3El768DYu4uHCpN/lWlKTWm/DcZMsBPXujXKqMNm247JW17uaLcdlE6JQCk76vLyVR
M5sGMdMSWGoLiERJH/StL7lOhovmS+85UcscKFRHDiiSpHgtPrNzhAe8ijmZyErJN78xwqehKOMj
4Dmf6Tkjek0ozjQ42KduoIBpiACODKkz0bRb2yNPZ7VHcMFP0LzqYestVnTrORdKtMc2RF6v24nh
cdUup1wh3icRZSCmuMyWLtkOADuMbDmH3vBkVPwf+FMYr1Hy5fz+3fT+v+GAPwR+bHI6//dwwOY9
j5Kh+DHxs/6Bv8MB7l8Y+b21zRMI93eb/9/ZAPsvCZoTyKdJVnvFIMK4/FfgR1p/SRP8tC9phFkB
l+R0/p0N8P+iG2vNAZnMCwgUiP9JNuBnjKYyTZ+kjxS+pG/EJWvwS97HFKnOKf+Q5FDYzLHRcRkd
nodcXBKw7Pf20v0BKri+DT/g2/71ii5uJWBygg7qX14xqaJqSsGpsh8CTLYyzJjoykb6iTHrg+1z
RquHmo3BefYH+WY67X2a1K9zAauFGth9O8j3mDMyQJSt23QvlTNzU8fWuhOd94eSZT6eX35YuKIr
gRPkp5R8iHJ9+36IQ1EUGrqIvTZ7KtQwwkCaM3YDDSrBe7DhMy05dcbpEWCF/anl5nmXJdmhhbvB
LWh5nKvSBUdOLHd0QoA7Y8t6pxkNAX/qrnMn/iwT/LY4ooisOo3zhcnEHeEIBk4L5u4B79bi3USJ
1++azNl3kxbYt5SzG4dofCyRagKpCu42YXIkWsbazKDwVdv9teaExr1ntbEaFuuBVRrct0iOd4j+
NkvWdmid5rD4jLJbW0dngOGA6Dg3b1tVfSkWbwjGJUd76mIrR9rsvCBmYb5r+tG4i8LI3ft2mex9
qJd4Drg8Nwtko3wwd2AerhWeoH1YcHDCgD0774SasnfAOul+AHMQ9GDbNnIwMPUbqy88eei8Fldp
UT7HvfBPylMvi6gfJA7zij1722lcFRkn7wP2KOpQmmU5k4nzT+kUPlkayJKpWWYbzRtk+iyANEAw
e2mTem9WUB+j0bjwx+YxmgvzfhlXRtkyljvLGEkiEBV+9cWQHsLZOfD5+cemqoabyCREzsVUXiUc
0os4/TYlRnGbE7Q/gzEfKFpEUDskXP43WRFnB4ZbB8wAlH/1jSlP0kcg2hh+KC69GfQ5hIv4obFx
nVdh19JwidLOvWOT2CEucPQrvoHiMckKpiuZf/IX+yu+cwDvlbXQVOpr4nBlsbNy5xbJBJhpv5RB
2SFvJ3Fb0YHD5GjMKtTfer0RZcwtATRhPZlHgjFe+JG6cQTdQn7t5j5nrJfDNkncuD/WblHdLYQQ
AtApeou/iuujZ1VBg3FqG1kiDdoxjvZEFN9KtSRfbc94muLcuXGYap2hXHcHuzacyxiPp6Jz+qVx
O/Mhm9E6Y1Oh00Qy7ILaicRVO3DQtb9bJGQaUySoasZZYX0Nbq4m2Me2ys2bokwvWn1yFGkaCYch
Y7aI1rQYONravYlp+fnUwx7kzZGQylu8T3VTpddhiKE2y335qshmYDyf5dYcNJ3WOr6tZI6HXZYs
N4Xvo5ql0WNj6nvclClf0Cjft/1MRiU8JjFGrNptp6C1euAnbU1zQBQf27bQO8ho4X0u8JjKoZYH
uxTVtWH6y+fZVtNnIDriLp9X21YbM0OZxzg82PgoN9xBu7IbLluXyWMh5+kKfVWQSo49nDMqPMBq
wqroGMNrzinWtTAxEtzdmX0M/c+er5JJPQo0dOF04uyXkzp0lTfsZLYOIwg89HdjAX2Q8cXeaT1x
MF2crMArm2YDoLrbdYlIgmzQzbdRI2lHrXA/h2H3VEDZP84x3c+QAH3OsDVusGgi7iPK4etiFzU8
SU8cVes+p46dPnJl6+46Zwivq86KrliCEpIHnbUju17uOksSQuh9arsrlHpiZ96X2SgZBvKs3tVN
zYggKenbSbNxq6oY+r0rZyTaDEdeUsIGCeuvqHwdpU9V/4GWBgxpVtGNJObOxF4NWDX76qWp4y9z
oXkvh/6+n03rEHdSXBYSdttgwA+Kpk+GLZ61NJ+AjhQuV/U6usryJj5mAu0JzsFo4dky9YXMbetE
tKQLchbId0uXuH75Ah9rK8RewnENkaCsCx/DRRpZJyRVnsRxSC6BjYX0wuOtODqq5nvdFRSqMBxx
jqZTogykBooGUIxEcu1t6pu6kSA/HN3UQdXUw2dFRjTZ5+EgcBbGuIm3Zdibn6q50ryzbfkh6qE4
Lj3iiEkUJz2ryDr0KsTgluTfiK3aQdJ41aWg3O+o4ekjfalQvUoLGBsQlTAYfT+2NzpHOyp6p71A
PLO2Ze72ACEjeeU5aX0XtnnG7Syfj5EWxini2uzAeYDLRReU3knQ2p86NUB/JK5vBdUM0y1sdHzR
L115F4FZYxTQnizPTzM85DXISdnOe8OslmCItb2PXIerZiGVDAofEbiPpX8LS4zDb1fkF0M6BRjO
QBaSnUDww008wha4ykhOfTSVGG9bNBV/b5WcwPnW7M0B9CJPPVMMG75phLlvYMpDqss/D2H8MSGI
PUFG8ncGe/zXflTVpT0IbuANcuqlHcdZfV0Pbn3gQI4+V1nEIpZiLG7qNBSvxozfNnSm5ajF+GA3
ZXgRz2pg2u2IXY0CtKv94T0uovy600VFkH6y1oHGBbmebEedT3/bMT/Zd7J4brmaozyQd2c3qOLj
nFDHF9FqRs+4l15BNoqYoY4uy8Q8URFBC+1dZUCHzfRakJ559G450JL4DA39WUI2ygE4bIec5vOi
uYm7JbnOJnxxYxaePXYgIpETOQ0t0cXzkU1ySNMsyNt8euDWVu8B1eEX88aluw797L4vBOGu1oZZ
1PvOs8O5gyhCWd5IrxHHeWAAN2YtUah+wt3QU0DPOFh5Z/Bz1ikTVvgxKIItwHOqS3Ct7dESdcv4
KKU51nNOJEGrywaG01PS8ZCyZAPvionGzU17Yab1qO+5nmLN9yITsY260+Pc64GKGSfOt5Ruo4ct
cRpgjNVXAmAZxsMPtHeBP69a/H1e6NtZdtS+51anGL1GV21s4eXKbT/oXIxfRpGSW/0uitbA/mLT
lddTKxnaD0b9siQ6PDYLbu9OTOFlrMP2HI06fQbTs+w78o/bjO3vsh01mLfGH/Tea9r0AsNCTegk
CS+nzO3eDb0KrlMRVTu7qKYr2MfuwaEa5l5g/OungTrRMnqYOqs8jQh020WY9sF3VisiUUF0dxjr
QO36o8fyA7eybwKaxtPLyjKcG0IJ7tbraeaFiNxdlP7cHxapbhnrMObRFR4BL3uXogn30kBOVHHJ
xBxDyEAKbhP1OE/pMOELaM1VMDjTvJ3GpjyOaWJdWzrH9SOTcyyYJJat+jQxcSV5xORbjPa3spqq
C8pxNq4snKcaHeEuGpdVEayQJttvbdTjBMKRDGB1xT5lHN/j9E4xTdkl9TjcMZLq2NgWz7tmJ6XQ
fGDz7JyoYnVsmsterVbIKTqXfuq+hw6jMji+9lOSRP6z1zPLlunsb8mT4var09K9je1yugURiuY6
RthQFhc2IXjQAZ0uSetL6SMsVEn6otq1jc0m3uWgRKEa5+21NUNPj4w8Ze2ubkOr+CQ6Eoy2VZrM
GFIYuoO8sI0ZEEjtwljs8B3YMAOVkZ8dDJtphw5Geig/pRa2pqoFXuyb457qV6xLmMQKlfg7qdjJ
xjj9qNthQZp1vsG+/VqE/ae5qu8W7mJX2G3eGJZ/JQsRf6r8GO92ZDNiKeDacl4tkvgFBFIPNQxw
H2zoLECeS7a+kXOaLHj4YPlFUOTG6ZQmYbPF/Fhv81wOxyTsMdzNcxFUKThK1ej6ZimWh7YqvT3I
DSr8Ok0uJmKsl4hbPslVCW2v6tys7xHq8cwW7KBiqGHIVeE3WE/wbzpSXKubYvawlWZzjN3SjNJt
wwaGVQ4TNbo9Ht+yqz+59DqeM2KxB4kvJsKuIaNmPOGYKK5yiZMqquk+XIYGqB95Og6jnn1rJrnY
oPmKPYwc/PZLf4zWIQzoNW+PCCfvYfJ8w4u3kn3oCEwdRXonBdYsyVhNroPJsjevLR9gWsmwFHFQ
fVG10R11m+gbUVDtN+X9HnbWclkS1MAhCuDmDBEpKCfBhatraf7Loa2CI8K6wxpZuTS1kbQ8161T
3MZJXmysHgcEzKT+AnFywC+W0brUdxQylclyzrT28FpXz0tevprNMoHH4oKzcRBONwSxxtcoQwGX
DEYebEo1YdN6Ng+qli0eqtYbsF5UYgtGdAjmvF9NgsLBnyij4Tg0/tHHHzKXMCQ2yoQqCsZtqnn0
uGIuYf8RZabcWRgrkHqrlZ/ZM4y3IWsEbWd+brqPKdKYmwsPh2+d6M/TNPo3GqDzG/LRgs5VMSbk
hLTxO9LJsHH0XmdVcUikuO8K+mpQIe/azH9luPMAFDS6oOIDVXjhGknNwkOCY/poM9R60eA7Dw1X
cl24j73v0R0gSevmzXxtriud8gm9xCmpNmD6w64ohFdsQaagOnPUr87QgE7eXIPDshWjDbv61g1L
8ZBFa3y+lOZBRNkNcpgbsLMs+JIk0aBiCDdtwk8Gv+qCn+mzOz/lMxD60qpuuKzb963S62y/BC2r
53tZ4dTwUtV9ruyMW7IXuUyrMnKfNGLhZ1qvmlquvjYG9O3CfYmfb9ybwEAwWfCFrfG5BHbSUytK
oLHYwWW7qIus2PMA7dw4pYRTcwQ29XmyoU923MO3Krz3KTa6msqQLcvHeOHa7mOl8qOADx/Mobuc
k4Wb62L6eL1ZF5fREA9OFRtPnLkZvjjufCKnHr6plSvq4su6oEc7WOqse26z4UJlGNHqKp63yq+c
oOJ+Hhhyqi9ScKT2Vji1+dgxi6Nb2DSuFvSNE0Pxbq/aCnIXd9n3xZnrt8Vp032bEhr8XwnxO3no
DxKiA+DjNxLikEdffwGMrH/ibw3R9v5yTWct1yE3LNnj/5swYtsUBgHwJcBHlYCUJv/n39gg8Zdt
MdFSpsALIn8ijFiUWkqXP0VvGvri/6xmCLXwZ6HMhkEEPtDhVrCWbPD3/SyUiSkJp4H9H4BklN6M
nGMCaUh6T722MtFrYg2bOwuVFxRKuO/wszHCZ85QWAHlA+mz6zWuhWlAZtcQ4MNuBQqnzECWwqKF
lvHwiyWMNSnSVh2DVmyr3dbjP5MQ1zQ3bHtbt/4JdFlzD0HWp+IviQQXHJzTWARjy7sbDKmMjaVt
ILOwKPBXlXYe0ULnR9Y3jqfR17SQ+imN5/BM8QIvy9EiYz2pa2WelMwVJuLw3bY4dAwZFhhY/E28
Z/b1PBaYOJS8sR1okLJ/MRgz6MkjJMQmSHbOB6A6jdk+HIetbJA/Ir0D8IPRRx/DEsZiZ5Fp1VzO
U2fccfk3CdhHC+E96fRM1E3nVdpPrV8BWDRjBqMeDkw/2dI/RjbOPXZm/bUhkB0aXKK89LJu/Ec6
EO5mDyCEgQVpsfiTg5qoCwC2UYJl0CSaV+BiV/H15h+7JlIthmiPuSGcXf4IvuowNrZ162/U4LxE
qtrPZXFqG1HqfdH0DG4A0HlckBIB8CyWX+xG+5/zJBn3SU9qYFORd5dBVQlc9SA9yS1M0YvVVOCT
KB813id7Zi5uJbMA8l902Vbo1NhoGkjajeO0eJ3BinMBqgEdKSCIZvaYtG17nXpGlWzgnmH3iMnI
9WWtLuFaE6zK0uFiysaWmyHm0/ve7eNHyqijeQ1OTZgvOxCAQJlH2J0WAs2WeVWUBGQnExC5NaYx
p7Ow8fMwH0LX7XbwKos70yVRgnvRxMNu4Pts9QOn59wLFNMyHEE+UVt3DI+ZVeKLzBkN7aCZlB9z
zACJJ18f+wgrYyZDH1xHOZ56VTFi7fJxiyIUv83AOgmGSiJso11kNxGNkLsIL1ckQLOnOhw+OLxj
l22E2ndhEZIetYrZu1C64gzuAZ3LtsnUJHRK9uzoFFCE1TfqN/qXeOrrZ7tVA5aolqEbwRnHv3Oo
LbGYgHd8wHDAOML7TvukFz9/Nuse43w4SjwnY0M97eJ46ksVF2wtcyFfESLBLdczFgqk3a48SydF
z6DCj1NRYeJMDsMU1a22Sv/NKSZsrESQ/cfZL0YCsYVaHcuUhLzSnDV4MNKhu2PkbO1qFzdwYPe5
S7PoFiFqwsnVp9NOaxPtWKg1QFFrxqGTCM0tLAx+9dHkkLvJa3uMz6Alindl2dObclocwVaB4fU1
SzOLMe7UlaQTiNXyiRr1cIg9kTfrhhd6pNCROINyznqyVr0IW9K+s/PCw8PvyOqE4tCEkjyZFvTm
Jm5W6gAkZVGd82JIk1NmIo+fql5l3pVVFmTM5ZJxfhzagRUoS7oK3K3hiU2sUPA3UA9hCTlgUa3z
knoJCBgqL9fK65Yde3UghtcLlGg3KJgXip2OcNIFYcShPrBTLDAbES0kdAdr5O5X5pPL24iH1d6U
w7rSFLHvuICHJigLkcXXmqs2ZQwbbgvOMXV47C6EVZufR1GZ+Y4hU7Kmln0y2uRTB3xVmfKIETnc
0vcDSG4oE+HguHuspBbRXmHWzGKFDCEUE5y7SSwlrF0OkV8zjDBcfL34cIgYLwnDaXBKurnUJf5R
a+lbbAQDINENo33ipJrugz6YcmvB404XWrUVPF7NGXKl15/qIeyB7uRlGu8rcJQvPiyF5RiPs5ME
7eSF3b5p8tE62WaJNxQVvSF2ByCS3IcnDbjM8+L4F9g6yulcwGBjaA3j9BANnTfc6rxzrucKmYde
hxYySt4kUXV0p8kk/2IpuG1t01Pl5Fkh6RubAY51wFFGKjBJzNzGd0x8Ff+WK+uz7vvkfcF90jGG
7XB4K7cq3LMabQs4jVenJ3PkMd5aY4H+paLao7oC95HcS3iiXHraDPlm0rL86rf5eA4b3Bsb2+dg
h8JEfwtbQCpIRdajBemng2a/6H68rGtGKsDDXb6Sndknetu3RSNPhm8O+ZYjPV7mwtU4K3sjE19a
CpyjXRqNJjYT5v4+Rep6heOO7uWga4MzupG556mTOfU7YYwBiE0dq6dhDRlIgVELEEEAp2hpH4ym
h/JZQ0fx2Xf4L4VT1kEDF5/kgTfZFKvHrYcvmFZNQOO+032ZBwWx0q/DCW9QkirM52mYqYBOVEw0
1HAsFuW6CZ2BFCgRnHBDl4upqhhD7KJ8qb4VXTO+wiZd+z+GwV0vj6GE6jvU710TOYizTFth55Zj
OAQiaggI2A+Nz19uFbFLUCqNGUtIZ5iJruUFfQO+dILWyecz6sL0LEQRkT/oNfgEeq6CjtanV1lX
JoHAcEqmoJ6s5GLMou4yH7su37lwrfNDUUFrwZokjbuZfu9kP0ZV9FmqpwiXyzYuxPANnXrOr71R
6Ee2J0BSdkSxB7zsyH8T2G8Fce5+vplnoy+28TDZTynrcoj/WUmybfkQhRveYPdB1YIIH0iThAiZ
5L5QmlP95pUetQaIqZVzKEKZA0ExQ8eAYeNhZqXkCv6KLvqX2TTw7SEzulCFe8uF0Oc5H5Jp6zfB
bbkPjEY7X2yaTBlOCcUQkO4FYn1c5yeWPkwRBUkXz/qIJpKbhF5HEju+lHRjoKBh5AKSC8bXkw3Y
tCWr1H3VkfzAnZt1b7orB3ejpoGPr29cclFpRaMVw06b3YjxZb8jAJSAu8ba2Ks8v3fapim2bZ7D
8apw6zZb7HkhTxMoZvIFc5oNpNinKg/gU68D4sUSF2PtzAzToGeD5PeyaT/XCtmEDZrJ4+RUzV0c
JoCXoyGNv/Cd9b8t3TJBAV5WcK9E3VihSzBt1hjlmGKxjvV9jp/4bg3GfKWvmss3BGP2LTpae2hZ
phfONF6MzUWVt5w9dBlT3lMVtSYpV6XY/lUxMvSB0LCI3cJEErNYt9ivXuJlrz3/pH83VNQ450WL
4cr3wef+v4Oy1u/lQ9++v/dQWf8/wDa6v3VmBO9lAf7tR2fG+gf+hW2Uf4FE9FfWKTBWvBDM9//2
Znh/mcrDRErsBqSj//2+9W9vhvpLwUhwKGFUjA741397M6T4i7/OBuFKLR3xDGH9T7wZXPZ+cEqw
UnnYPFxeyRbKFXxVf75TVWVm6DRZuFOBoOfw5ycB481mNyckun+4at7+3Z73Y9P6Wkz4Q6fe+lIe
VEhexQQjC3v255eixo2quaGDC+FQdcHL2fuETuKzVmN5BjjFlKQt8scUgepQJ2P8h9JR52c+5fdf
1VNcIW0wt9hUxS+mEIpWZjRwsi8JTMP41rJjb2dTWOXtuRGh7BsJUzXegjlOmUe7DaiLOLIeFP08
b1GqwltmLS2AevqwSaNSLQZHg5Fdg3GdVhdsLEA9DspKpw9M5IyNS3clxDeU3wWtkVNBkhLahM0F
/O1DhxUbXEFMhMTE1MSfeH5gZtNgEr5GgPifx1Haj2ZnlOSIWK/J2+bx4+8/D8z7//CJKIEnR+Bj
dThF/PyJzLUZMihO0TUTn/P1YArsAKNESZzhcbAlpK545hxifc07CscC5Vl4musK2yVbiUOZNf5F
e8PRUZJozUkMwWSs3zpLf79L1UUIxzD1FPaUSKYHTrLOG5djaYGbzvpPYW8zo4lJ0LzKIW7yvTF6
rT56fV3BfPfAfCZuiIDWFG2G/y8GQAcaC/uq77X9Gwl8/anLVFfA2IT1g+Y+wAHQXWMzSKjjtVx+
SDOSD6roTlwaKGE3Usy8m8KvXYiEdCO2u2zy4ei0rYipNcRfrwCKlv1XMzcL4E/ubAE7G2zlXi1e
pSDRdQ7kKIsl/wgSfOKoOrbWsk9arRRBVT/hoLEM/YNLTVV0SzRH2xydvPirapXtHikhIl09KQ29
3GWKZ2+6rlyaHeVzNMHUneSoai4Jl9kYiTGjhiXhSM81mXllg8N7gNlR+sT5sFuYTdAvU+acRyMk
2tgxZWfKTZv3feL6HLcVsB0rsIdo4pji5a06Jpb27Td+YVdeziEc2S1Vs1Fyl4Wemq5ocfbD/ZJ4
dbJPGFrn+5ynothy87DzU+g4ZMPDkYKeHTQJv7xJrXR1WQNB6wNSHrkT5KnVwuoqyZ048Ar97cTE
DFU+pBTxdVhEnOxF7wD74EOimSg1GmghC/XscaAoVgBEVNKDFPhZSq2FGPIJ2TvENG4CIxmD3z/8
/7QYYVXHVey4JmrXL1oSJIA5G82BPbFS/sGNuZx17soZtGxOxUTQ9Q5FtNpDC1infEP48fvX/6Vd
dV0MYXALE2+dK1yah3/+6kHEiRKAPwhWsBd3aOLi0gbkeUEu1TpUlp+ef/961j8s9L60PGV7Lo4+
Tzo/v6DbxFaFIRRfQ7my/QU6e6vL9jJpK+8rtvH2GNqLCHqp04Dok3nKm9p5rYhqznsA9GRhicHs
F7z6lxh0CQz94edbV/+fdwdGkfRCS1Oh7gnnl4pemtNqq29yYH64qG9JL8jDwH1kN5mk7DeRTiwO
TDBzSq43/qbStrV1erHsq8LoD6KNzD/sVv+5W7BXmzjypM++DYzm5/erNLrStBxqkxgdNfZ2TKcI
kWpOiz90Lf/DIiw5Hwj2I18JT8pfFmGLLNVkeoAh42oab+M87VJsDpMD4U90ipFvhbyhU+lincf0
Z2FNgFOxEW5MioCCBAiFGemYl0YujrXHXNcw+MDnfiAsERbBUK1z1t9/WP/58ErLRYpVtsM7wyHk
5/fGw2ChxpVlGY9L/Wo5VQdxJyz2iQI2RJOgOPz+9b7XWv+fhwM/p5Ce7domwV/T4zvzy7fVUFmF
pw8uJc1g4qkJhc88qHUnLMzR4gRuA1YKb3Me3aR+lj1NU4s6MTWd8Ydm4J8fCs4tnFzgZVvYDKTp
fj/K/WjVjBdZW7WVNlvhGdNdToxwQ35i/vSHX/efXsbiAI7O7kKq+rUU25om8qTQGrewL7iAWnHp
PxQ4aO8pOZnfBoKP+75rl8cCkv05jEpST9osU4xLKbmsvWF5lXWsdPM1GpYy+cM39eeVc30PhG+y
fAnb9jxOUr8sJLWX0vOBDrJtYWCeGukZO2w/8aHMxseITt2dJzDvhBClLk1khIffvzf/9OrcJz1T
ui4jAPHLITJp7Q7B0q23auktyGI5gZMqS4BqES+mAkgDGkW4J1+A/DTsqNibvvz+J/j50PT3729T
osCjz8JNEumXh1+ZMYc8noGxTMtl29ch1IQ+bfQtpbowMtIcnywlRrvfv6z18wK5vu7q1ubgL1kl
EQF/2TGcpnLx1IJIEKlTkdCzTfMxjxqORtgKsyvOampndJV1I2lCRR/UtMvsEyrq8gBT4lLv6bom
j/r7n+rnleD7D0U4b7274CIXlJ///GbwjJiE341hu4RwVBTDxdNg6uFJ5GK5HNFmnn//euuq++NC
wJvgcT5U6vsZ3vn1DO/ohSxFxi5mlTRbQvqQu8xCGDBar39Awfd2FiPJPe2R7h/e///8Tq6v7HBL
Wm8P9q/Dp8XKy5zI6LBF3G8DvKbZLlQw3n//+/2yTX9/Q2H7Y1vnvqiIl/3yhhIjcnPZtNCT6rg4
Rjh/rpzWyZCirPLTkK8J88F4HTpL7SlUxAmRqOjRR/q/ErPlX3QFZRZpK8qvcpTeH7574nuD/S9v
v8WMjwUA4KJver88g0M12N3su/R619Nt1DjeXUKhXL0poa9Bv+ONUXlNw9LSjxzg8K4WOz+jsnHF
GMaZzrYgD7NL4t8SECtXRLL6DiI/tp3QbTZW3rtvhV31ybaLYZwEdYT9IogzUKouVr50l3ccn2sK
PA48+MutwLuTRmZ0VmwZ4S4zvBh8kJkotlF8uBuOvcOHjP34RRgaMafs6bndmbLuYLZ2ZlvuS13P
b0YcNnjOJs8+oRsVCHNFP2pUdRsCf+kiU3m4BD6LZjJvDIgeBQZCeAKbvuTFL7PRIx/IEHTE296H
yY1tTMx/utqyT2ZV+92JMzP1wLBXXAxsWf1f1J3HcuRMlqXfpfcog3LAMWbdi0BoMqhlbmAkMxNa
S8fT94fsabOfYpJWy1lWlVWCAeF+/d5zviNuR2IoA5I/iSdbNTYePr9QalgAJw6CcU4HVrMrYlTB
R6WAFjFjQB5P+Sx/z6HEyDSNnXdP7Ag+7ZqD27QO2xSjm+hwntOidnPfErmY11WmxUcGKFTToVYQ
eDj03d0krPIpC+L2lwytevYXBR8e4bZJftFR8oID7yZkCqvF20lI7DS+UrbFSD+oiO50O8ynrcMQ
p4FeaKH9TfQgDbeJNJHloCJXl0WfGb96OU2v0oiiCw7Hg3XHj/EehrZIOQKg0Dv1moEUuClN+pNx
TE4kxSiTTYq/3iMuuMvR6ZqT3qWIHkuAtVXIGrYaq5m/jJ2hlhdZZcVPeYYrCwSh4oF2pLNVqy7o
m3o9mZG3Q7BVoBmuKlq9RqFmPzAEiKUmg7LcqB5pyMg57ifQxvnBRp+gr4ZRBAtmGeKLNioGA2ml
BlT0AkklUXFtgstV9S8JcVc2SQ+6/mxSl/7kGKFIb8Vw/9tJXcjKIB6KdapPxnRQWPstfIfkwDVa
Wj+X/Yjw0jS8ay0blxa5spJjXgIWJ7iPe+6bHnZFegfzdNEBtSOtkVaje+B3uW+GRLfJpNdN+cZK
2zqKVDrBjjMLp3fasj25zJUIB1jBA8dDDUOFuWvBB4TbgZPQMrZBL4WhLgXrrUQMxrlDS3RIZFQh
ylCgzdc92WnxkQQ2uKjxkCKRREJidyzwEcdSwynrFydPu9YX0F5H2qgxQOuJ9jVKtGqqf+ODjV5k
aVUNBttl+qbiVA7kxPVlBWOEFtQS99ekm7QNe3lUjQMbq05T7TAok1FhGmVk3XTs86/AsbFwwBl1
qiO/vJoueiUQJoNxoPDqkaPQjammRCejjPzy1TBbnN0Z3FND7+xqAeBSeRNSn3aOTcxjACUAgTjv
CbS8NrS2uNcwtIPmMZ84sIN0knFgXaS8rNOq0SHz7U1ngBfckLNebchADkxiuqR15/U5ZHh3iTgu
eUZyzTkahsDAx13xBOPuvNbKtF2HTjFYJMIRhQePKDSfsNkw2q+FV9WcpRLnYQQVM6ydrl98IEWQ
PNlWBknM1WSvHVLhuT+qEh/gOvFK441ha3UNuI1hXw81xtlpsebxzBXQxWYOgZvRfqEd7jQxkxnJ
+B7aheU9kwIqf3eeFzzlopjJ5CH5lPs6LZ+dRZaDUjM2VBOQJHYVZPtiJWJUcdvWldqzIULKrQ7M
McVNJKyr0EAxQXQFKoS9aRnmqQvtSm6cmVuzERVA/bEaapoIhJHfeOTeMY1qZDuvqUhriJ5pj0RY
sb3AZjcwl9sKv83KNAW24nAe8vM4NkTFG9uhteZ362cWGrcr7PfZLeZhrBVVZgFiSrtG0MbJIkZq
9PXjzu/xNjBMExWjz64YIh8BonFRleA3tnSBwr0xL28+0LDwpzDsMPOndNKP8ZLruIZJb9gnQ9kc
q7wu93pEVIOmbWXnUGi1GfEiIYEi19poFr/02Uoe+Rfs3y2Dy3GdTHXxLHM8vVBP05iRLsb3gj2O
4dWa2PqS7EiHGAsr0i1yyLMmvjFizyFZFNccWlkTrq00q46wuNqiVag3f2z2tXpIimlwfY71hLxk
JcxX1fKy7O22x5kshkaQodtx8F8zEsyyPeltaO7xBJbklY/j/JuV07jwkoATfN0i9IKSt6gR5sTq
mlVf6c6hH5EYwjGria5b6RiN++3YliniEyiKmOD70e7H8yhyWkScQeswt8JdDUwxa5mbNMhZVxW2
hR/FDHKGN455l+uDr9eS9WA0tgLQFubWyaiZ6q8M1MYCD4hNNI5lMu0DCwQI3QfqFATbUu+HRf9n
RKwbRtQe+XIgPeUoH67TUvRbhDHOQ20q7WbGsdQd5ixPT+bUshOScKnTY7X6vt9BGttkY6mdM1oE
SW0HRDz4bXMTBw4DvHog4QSX9AmrRfsrRyT/aNQjuArOWtQ0xyrMmXx9U9h9PriQdSYtnTwby7A4
oL6vlLOSzxM404jONwVNU3RlFcI1bCD9CdGkb7FIyO41k2S+TPCVkzbtLoVBFSm4MrlmQmdRqlDa
qo+IsYfuE/U/EDpXBBHVJAquCYiKC7/VVRKD5ciy/ptK/4vzBwfw5U+ny7uoxD6cwevJqLAmOhNA
GB2HIY6OXaXwOK17Gjc/dbe+tWOB1DQiOeVAU0l/Qwc/3cXWRLd40Atr+u6W6p9rcroQi7/Tkra5
1M7v72kXcVQoAJH4dRvm9o6EluC+QqPy1rclTCNHArzwPXDzYDdwzj/g/CYuo2rSWsKKjZOHXLd6
3NTSGK69AosWOQ06TVO+ZmchfNN9vUROGf0SKH2AkiOVbVZeJBvFMc8clE9UpKLm1TTyTjoUP5sg
gnkI+JrcSD7+KnutGy8wjjOKg5FgOlfb9zoPbTUYGtPBYVDBLfI0aE0jjJi7gHf+pdWDyVqj2iVi
hR7tczaHeH3IYkNKvEQcl76OjniCOW93RGME0ktxsvLa7ecRt/mZA679PosnDBZRYDXPESOkW8tI
0YzkxVAvPEjyGDIZkn1ldZ1bb2w67NqZVSbIsZAACxLlHcwu2aRS3BVJjaQpXiJZR4oKsbYtEDSr
NtCd88X5+0MOzfwywLPKNk0J2mLltp6uQe8TS8rLqA1g0tFXBGsBag4fQj+WKBLQ4qLkKYNNFvb1
Y+81BoBT4VaWn3c0Zv2i9bIfMGVCqkFR4rIzxWDsJMaX3w7Fmr3P+sHedlSOrEezVeF24tqVHydp
FfiZo7pLb3ZjWBg1mEj2MYJnalQl7Zrc2hAoq+lVJ4pUAUip1FJtNXpkYX/TKvl8OnYc2yZlhqQs
XXBCfv9+NqEhe70NBn9qAHgbKodUklhsCAV6X+TUzjfXe9/jXT4AGhKLz5ppomk6f1qN/3AS59Q6
Ymwka7NJhKlHIshjOXb51rBLFv6/L2if1zPBJI1r0LI03U/92h5GXZwFJShMA40Cv3SiCTJThleu
dkZju9iYQGNQGyb6hVN05jeduM+3FtUL41S6DgxJbct6f2sNZWagjrBUNITYXsyA6Haaagie6nt9
6zhx8k07+HPXR5BX6bKAu4s61v2w1BAuI0H/U2OgAQiX7BrbL4zFpUPVco9QABYyLZDrv99jY1lT
P5y3WUjxhaN3xUFvfNg0GA7BUBqcJSw9rs4zciseE0DMR8XwfjWhC8BuCKZXi/qAuWnB7ETDwhPB
bvnGpf7Fz7fJ4THR4ZmOx5L7/nZrRSxpRaDDaQmxpSXeOeRUAjQfbIEAPEL9BihFP/z951tfvGO8
zuaf5pKUdEPeXxVGo5sRhkZkVNYOPxHkY6yC98OeM+LX7bZEW6dw+xlhBLvCmcDQBl6kXqKO5GP6
NF1coFc3m2IzdXO4rQ0RCz8gNveErdzB/OE2nFIIDx27bVoZxC9ZLXWyWWV3s6rSdRglWNhncqvI
yLFOnhhK/NhoT4pVjqpv4aMMJUrWQk7VSuV2tpkLswDVygibqJAalf06ZJLY7jytbBnL6VCNR+Bu
wQYhX2B980V+3g0xdKCLZhopdT7JDxOLJB8inePFiOu+CB6pA1KBU6dQ0zfX+aIH59J8dSEZeORK
LkSJfzbBNa7cJVUAh7QzLPqu0uZcYaCs7svymrgfVmHK+gYnVAPm8e+vxOfP3uGDQEvOSEA6nyTg
cwjoBiYw01MzMnYAdcZNaCfSrzypjlrijd9UPV9cD9itCZ+BCgOUxId7qg9NOdtN3gGC8eYFh1/H
jOKn4LLj48eFxWxG++Ynfn6MDAQhZjgWozDHMT9sGm5f8t9X3R+zUYNUUyJN4H1262+u8/njoo3j
LgUUSUEGH/f7x2j0ZUs0IQu4q9r4im9+4SZwAAyNRnvqczoegsL8QJ9y2Fi5llz9/Ul+sVcJmz4u
/WzqMM6J7y+vI/2b9QE1Bo5Hue17y7syesCsua6XT3+/1BcPUdCjZqDChkUP98Mqqss2zFih+aXu
rG6jPoRiW6I130iPMxDgpPbh378g7JHl4TG1Qq3z/rdl2Fe1pgQpIeEMbdF65VCznPyuhiN6Xjtj
8s31zGX3eb9POCiMTMZTjIv4/j58kmWhnNbReWeanEOWn9aFxaEhz4s1KCl3Z7SGN+/SsVd3lSM0
QJq1Zz9oKQwITGK1ThhSmkTVNhBDj9XYQ+jgkrXX+FJM/U3SaQKpZqXos6vSg/g6hi0Bq3+/Z1+8
jsJbZuGsFC4N9g/3LO+jlgwvGk0hHWGCS8kEyvOYvkAt9GblijA8TiOguLZIrAN5r7P45nv4vMWx
qNmoYcQyYGDQ8P6hhbTW+sLGyum2sDIaSa7YpKvqdxekDu0EsuEcEs+/WV+++NhZSU1dWGhr0Ot/
WF8qz1V92+AsnExeyplJ1tGKkvn093v71VVQXjG05VtfZgsfflrpdoaZcRWndOdr8hbJPPPIavv7
VYyl5vrwFrpQg1yGlhbL9B8qzz/KT74rlyYLcZK0M37QWm7OsELQFOfYcYirrvYtQ3Ov6AfTQO+I
Z0ziyLwg7UltU90JwHcNwKu+eaqfRsfUxNLAmutxuEPnJMz3v32YG4/EpaknvlELLqVdVHsJ2uuh
MyrV+44+OhtZBaShVkmcPPMSYI43+/67s+pymQ/3hrkO4zv2ZvQ17ocHXXShFcVD3gOvw2Cxqhiv
3rdpjnIYpzAUnabVnt00lsFKL6fpl2wGT11lcWS8UUYjxC9x6IfffHJfvPGSEbOxDBSJmPM+3Jp2
aGXuWuR9jlrwQgqBOlgtBldk5PPGizkkYmjQv7kRy+/8eB8E/i3g+YJRmv2hbpeZJrOJjDbfLuYE
BESYrY0Fe02vuPYhtmIKSgZSRYahffv76/nFr8W+xrZqUcXzF3xYYEJSsprE8waO2ql+FTFtvdRM
jB0h9oO9Ek33yim1fPn7Rc3PV0Vz6IJ2QtrBPvfx0yvjPFx6Znx6TtlIXxM94CTqmrhat+yvIO3S
DpphVHsLqZDaEHqm3s7GORCf7tGdwIcwwrAJ7FG4smDMhLa00XP1UKLodo8J7c3KuECGpq57ACq/
ok6wfFlGQJMmFJPYzrWdQwen4nV20RibSzxFq075HLTf7LOft3QED2zqOsIYPvWP7Rgs47IqJb1E
rR/EDlJVtqGwwkcUxOXh7/f106X+nDzRLpqeiwJ2cSr+swZNgyRPolKiODe7u7nWpl3QjBiCyAf/
d19YdnFO1sskmzGK/PiRxDJXuTHS9qLDH69How4OWP8KX9eMaj21RrCuraq9Aczdbv/+G5ek9/ff
Ci+rNBZ1GPnuAKuX//0f6ymtAksE+KmwT2X6bWFEGCAU/fEGy91+VrNzlRUoArWZ0R6DFdikSVte
G1Ftr/oudA9pUrcXbbksH3//y774wxzIcBbf8CJEdj7sJzrp6yU/ffaTyQlOhOY5ZyJMrePfr4KN
9PMNcJHJLfpkCHK6vXxc/7gBAHXMvAbMTqg4GsBtbHgaFCu3whmDB00+od8vn/RJLCotMTXoEyF3
Mzq1ypB4ELp/ajUytsx8L6JLA9Usan54Uypfgf5MBgmCYyFPJgf3YjOmun5LhuFwSdhXV29FrJPk
QYVUY1E0kzKgg7iYh4xac6KDPdZmv6KnS66ohqyZCRRNqGhDNF3dgKTt5clLSLeiTUvXe6WnEb1F
Zcfg31sscpafzi19Q7Dwz61hIAM18wZ1k+3mfUNCEP1I4KGVe1dGJPmdNVFPBGVINi/sj6ZvCazh
YNYeQIIMJGR64OIPlacFjPBY6zUMJFbf7nvGpO5NLlUTrOeQF+K3VY/i3qun4aeQJfzyKM8JwGD9
qtAdNo2KVqw/EEA5uDJAa9AoQ+obhu41yALzB5OllgxZLcwpLfuJPj1w7vqqyzuMEzyoAPGzq4W/
hBuqpRGN1YlRbW2/xbVtljjSagITysD+zQDaPJsncwkwa9KK1KPSKwo/V1lxYiBkJMc5SbF2OGix
UPRYYXfLIFBA1eeUR4tcZQ3h7ehdyORwVAYFqGg5Hbmx40BPHi2XqwOHuQVn0Oi7qvSGai2GDlnr
2BXzQ1EV+r1so/qZ4S7pADPvgoS1wXBwhei0DohCHqvL0J7GN2kWk76BkKZ+dHMQw1iqq/xe62uC
0yL4xpofOalFlhYnOkLioQ8TZT2MOP9HBL/R3iUhNd31ZljsdfRIzZ7egczAaVREZmH9x+HqatTb
pPBEi9kkVfgNkbKYv+24a8CjcJLvOSGxwq0m5A0Nu4DRrIoCz8/KG83yhEYv9wD+asw/8zwdiTXO
i2V6kJM9d6g7YNob9GywWOyk723stoVuYwMMXWsXZcCLSSOKrPPIDLyt3jvAWnvV1Ml5qTkgrpLY
bp4aFrmr0onkkitZ9yf0R8VjEtXmXc+wviSuAPPouteWnvFoNt6Nl5vRHURSDxoW3dhXneniazsP
I1hYZMdPOaUaYYm1MaOjR2uKfCcelbeqZS1ghTOBJGGvDbR1Y9AARniqmff4zAnmaub6jfq/B5Bs
kb3WAkpI1/CsvDd6qwsad6g7Qt9mOs+dsLkxQwvlh7gol9gHgOF0bmyllZlf0FjE7itRR0Nd5otc
RXntEfrq1E/ZTON71UWWjbDFNKozQ3XeLzWS5wFoOhr4nluHZLiyl6QiQxOLmDbbDsxvC4FUse6k
GPRtGyLeJhgxTi+o/sloabQSnR5d4tD8Zov6vBwvrV8TvSrBYbbrfThKxwC+s3ik7YsbbVjcpfgn
tGr+bjv6VLrRdcGR4tF4QfOJBO39agwjB36MEzIz7rE/MyDvnR/YKiEkBZo88i61V2YmMQza0Nmz
qKyfkR4sONlM+jAg0IjNZr2fFPoZjPRES4rwuQJ4fA9gDtrt3zePrzZP1zXhnRLyQ9n/8QwOWqQd
GPbqfhfZbrENzcK9LxzJ6CJh6nbGHBDCuutM0w3rTnBTM20+FHUaX49FmPZniwyKUJDeaB4ZiCT9
N3/eF/ULZ1z8+vx1hsc2//5eUoJmBR6REWdZYr12i9G+tAsQIWX0TQX6+QDEY6PeRcYsOQAyg3x/
KUQVJW7xdvQjpr8EUKPhp+iUyS+aIs5lP3n1ruyV9JkbhSe88OXZwMD3m7Ph550cPgQtuz+VjMEU
9P0fgb3RYs9k+pnnMDNHgOgrWU/Plujsi6GvjG9ONl9ejkEIYwmDN/bjb54GmpDSpRU6RIN1Eep5
/jrZc3rAm4DTyYuDb76NT80L7jFTFzw6VGvYgD5MB1I2GU1fYoVMDX+9TPOqAYxaqFNBwAr5EAAn
x2CWN2TruptGBmx9f3/dPx0zlj+A9hbCVNPj/n4oFUsZqnGe8FbppUsWQZ+7R+AG7otIkl9Dko9P
U2SLx79f8/M7zDWpymjX2ERkiA8/WidtODfbcgLilSbM0uLqMKESQZkKD/6bS33xQA3DZHsXnN1c
013+ln9UgoGntMhm/Ooz3opjP0bLMq36xnaeR+J/+zNifNpn2g5ZuLMTQZPW0eP4HOoMWztftn0D
n6F/jLXEvO20EJEQBpS53w2iMu4dzQCSM8XiAjdUcK0zeM9XpcixMxGQSz9Amyv9dS4sG4MnksNd
RqftHpBg9BLoYDbgoxb62Uh+y2mOBxltTXsAhaG6JL+ScApIr8aV6q4ro553YKSyeJ1kVig3AN6K
FyA+EcxEzapeRUt9y9h1tDmv2QhmOi3BfQIQVjf9USfjaOda4fCb1vOoVmY7N4zbRq8JSTLDfQ+Z
M4JvRJPK9RiBDTE7Kt7C77oGXz0K3jLgYYbJw/h4KmHy0DnCqjkQTdlznjvm+UQs9FobRpRZCD6K
b17tL67H6Ye+Juc8ZlB/hkT/ePT4aOIZqRIFjGcQxw7OQ0On5RIar7GyrXmx9e+WzC/ebPzANi0s
/nUMMx9WK2xcgggigAFZNc8XExsa7HirvEA4076UXUTkEB79NeKL5LwhJAzhI9pzN3WeKk9Xe2Rs
cjMQvLtOoAI236xtX/5xbPRweDhsS/mhj6HVo/QKm0NRbUzxoxUx/k8gT9LAcpz5m2P2F8sKIly+
bVQfTFk/GhG6Ph8jzXK5FtznVVzX9XnVz/oZolOSsOsy2gXIrb/5geZXT5yDNkzypWnvyg8LS18m
UawJfuEQeTikauU4wRnhqUDbKtscHAp0SBVbwjPMx6jWcFN65JDBTEMXuSZhZFDnfJFscyqhnwVW
O0/fKhlYGXPApH5EsdXdCjpws9+0dj1t57yWl/ybhLnTlus3g0hSwliqpPyNUpgRYa8NnfxmSfus
p+Fcb5rEtbgUhxaP8v2SNvDhkpERGb50+uYhpiG1pX+bD6uFagKZpcmx51maHw4I2eAgIxlItc7G
aeO0503tNfu/r7FfVJH8PRJKE0duXf/oSGuMiphXaH34GirSKqHu6MOKyVH4zbEef/LHtsZi8KL2
YeiD9fmjkr7BjupV7TiCBlTxvjd0IqEVutlr5ZLXtXIKNJ2Q9pLoBbQEgGnDmUbAKH0OPWlCykAw
rxUd4iYAwmGXTn6jU1u4x9qm/OZM3hq137uKSGzDnh7jjPAof46X+GwbFE2M/ioK4H4yYzxLweTZ
vlY45U8Ovsav1JxczuK6KG5w9ELBVV50lcL7A+ejdW2wlbqOZBseeP1ozBUyrtRF1kYcTO38BguV
zVsFYIZPw0zEd3PBP+3zd61TRH5MItnjGWTBFrfevzBh50KyIDLYR9wMN9vRsMlCgbJGxDHzgBDR
NR7pzZk3UoNVyOo0TTmgOGk/xCKwrtPBLsJrSg9YpwFDtv5cC6b8pVAYo9dV6tKn8Pjr+43bQkG4
dcn0djfsqHHzP1bEfyvd4RS/AdEqf3cfvf9v0/+BB8F0GELkf13+f0YJWMqS/zd8zZ9/vUUxe9Gv
PyC3w8///I/l//B/KQHyX5L+AHsYlDW+j8W9/j+UAMP8F3N2PBdMp5ZEBofn/r+UAONfVH0Q0Zn4
YyH8AxD43wQHCSUAoxQW0wXBhkTu36EEAB34uO2YMC+hi/APLe5R/tn3bx8RjFJjvlH4i2H0tiyS
S1Cd3t7xrPsEs+ShVuS6qUQH9R8HNDF698XKK3kVL3GpmeaBd5evup1ex1Rn4YSvuLLb82GBTLKq
neZSFBeIQc7cnIyWdIIt7BTuhduTGCTa8jBT29oDJumwnc6W8KAqMsRq9jaJSNDrlifi+04AwDGj
0xQR+Q8n19/KMdjbXcOn4Z3clskG4uiIgNreJkb+IfJ+ldPZ4D10s74XwTEc8UrE54a8T+ull6qr
VY02XUdwHKidBxOptkhdqV756+C2nXQgTavAmDd5nF91iPZ1M91I5Jdx/YD+6aBStMj91grCM4zd
LObKT2bSTE8mbgrCHceV0N6SVL+f2beJrLqQXrWa6nyvecBxWXJMcZk0z3NBXxtQZqXqFezoVUjy
91SeECA10C9dh6zTteofwrzacS9BAK+8+DRZF2Z3rCE4ox+AZSJ+aaF2Bxne9HMPMqt9pRCVG1p7
14QvUiwdIWjRt+zmfmYme4NdURkmNoTgaozmjYjMtWz0U2RX+1kPke55tji5c7rTRPMWTOGxtQaa
cki91TSeu/p4GcEimVS0H+L4NSXDMH0pq9SC3Jv76JSBosZr09yhV79WhbH3Bg2m/KWNsAQqfN4d
2ECS65DLRiHdUutoDVcNvBoU7T2KI9xHoFGX4rgAvax6pNYZNp9D1JfnA3YIP9VCXwTNDQYq3zWu
goJ+nYtDvWmuQme4bWTao8JXu9YqBJM//pOm8mfyqJEvOuo6LOWZBcGIpqIkJWDe6t3s4bGkABn1
mxZaAeCZ9MmaVEdYLUip2fht6L9sSpC1WQ4nlTzobb5joOm3uHGa4bGyHOPQVamfCBC7SYpzRzEB
5BQzBFhVGcHnyl2pmQT0YSW64gwIABHTbXnpkMHm9L8Td7pAE7kuGlpkXUmUbky+1TMnzfWAAJ1R
3lnctyu7OFPRbVOPTP7J8iPltc/uG3KgwgTQD4noQh+u2qSqVqU8R0nuSwuIKPE+RfQzgmRgG9lj
Z/a3QVwcTCx9A1hPpboLT92VM4DrWFy3LgKfKjtktrYfrfGkSv3Ny8RzpIy3pHkCn9WScRuQtufl
zcEuH2iFHodiLfPishHubW8BuJ1gKec6r6Ez7GUaXAdD/jsKBU8FIBqaLMPgLe/XRJdf9PPQvbhm
8+Y15TH68zBo8kWoAmKgT9OSaA9p48hU9znSgkdP8pFowvqNDPUXIx3qVjl4xF6zTATxJpqTM1PL
Nn0TrpOQjOg52uiTvJ6ATW0xTVX+DPFga4zTLRqIZ0+k85rWu3upKcvkKCgPUUnlCPBVIezXwu0U
ZZcTDNQ1yrR7xXfUTKwNeraH4Eqn9nmuNrEQT2lQEHgGVa+2buPuzQggIHT5vKYlgX0mejVkfRGB
fzRHAI5RPyP5zVwIGKRS+npgkxrei+mGdRS4uavOjYLPmo7ET7zjG4lof+WaZ2bm1rcgXM9jejEH
FnR7V6v7vkjhgJvDFfjFJ1DUAABL+zal0iFmgwTOjoECfIh6pQftLbBDaF7KvM7b4rKu0t2s9z7a
OnmU2dhvnbCa90Hj5huI4c52jvg0XTzozE/iH6nZnpXSQwfGoH0oNThl57K01R358o9gU64Qg57B
mrowClrbNslidFSrIf7VRej5x4CYEs/51TBuwZeR4GhQSbT3lAkEIJPJsbGx5oHPvBp6oT1bnUfj
mK506isG9hzoewTVkGS3Tk32leJrsrXgPBjn5oKDy7TKh7BdVTZiYBHU6HEU5rVKFd1FV9sx8Su0
pFKv30ikzivd0gZirEuSsyrrnsxKwqURPB9k5zm32mI7cRtiNoWmkxMWBE9dz/TPcab4oemqcStU
VF3zgiSbtgvjc6IrJixZHr6H1gb/luHfKSSQnSzUaiTS0bzmjBOwK5JrQFf85DbeFvkED08DqttH
u5BzAMvam9BHbB0J+vMePMhtKIN60/SN3IRRVR4oScFTlj+rLrxFX763MCFtlXnTxqV1Htgd3b+m
whPNinXVuDGfDXi44qJBdbO1om54jTRgwHOGk/Sg6DRQ/XtEKAmTOMlRzutxHmr08HO/Uc6dJib6
PeSHrqggG39ivLRsf6H5wy50fR1Jc+2NVn5Mq25Cbb7mJiMHh28D4jBNoVMW9saBtryOVEqobKRv
xYh1FMb6YwbgUunWeThV/cFeiM+pKk62m6RvnU4OfIXB8hiks4Q+IiRCz6laK1iVK7v2JHcmM3Yj
bukt952ywDFfc+zaAA0NXlhnwcyU7ZWwtWEjiizw7Qq8jqhyfJaY2f3awoxELlV+WRTmi2Vk005U
YCfbKNpzTrwbLfMSUQUil1LU571OoeA+kDWD3zBUlk87AKZqqV7NhIA1BbfiTArMnnor1T6n7tq1
PGqfxGM17RgKNvH8O+xiA+Uu+ZaZ0zwSivCTqKlrAEP6hoYOq4GZ4UtK7q24PbShOkW5cT1r7tay
in0n+jtzCfCBR14H89vkpj9KjiSxVu0abnscZzvsEzuoi6uYjF37fJrAWS8ep1Ic41bsvBSVYUwT
wRjXJcSesY2Oc06qUNn0uyyQbFT1qRTp0ZvyyxBbVDZe1q3YF4V2gblyF1jOBpE/On0KtxZMo0aS
/Mo2qgvuPRUEw7vEO1ZZ4T6TSTSczcMchkxkef8jfTAuM43RQJuDzURVq7d+mjee7s+6HRwYe8gd
NO5p2xQYcsmo0axVh8Mi3nT1rOcLPAaNwdxWpM+0g9iHLsM/LYbKD8QXOzQIE/eMItl5xfA3EcoQ
0N1unNSPwk7fldUcXaNGY2eMzDLbtgNpg5yo9J0TknthElmBRaMTG6s1Db+Fu+Hj45jxtdvajRF5
ya4fZ7HvMSifIxRNfqh4rm9Kzj2bSMO1sWrjObjFVlWQp6xyOpF6YqEbZwJ7iaY+PdSV0PdJNtWP
jT0RaD0uLgudGD+fLJtiX6G5u0tmZZwask2BGnXid25EBCJ0Y3eNyeJFjEVJNYfU+ULi5FhNYUk9
k9e6dpHg9dz2sojvdCynB4ufvkIg7F6XPUVKMoTikBluRZpLTZqThs11DnAa6VYETwNKpD8aY35s
YpPdw60ttWX9sKy9RRTXlDnhcfDiJ7NtJ2JiO108GhmhBPNgkLnh9smV50xMA72cAB/WaKKWEhow
987QewcbJzIPFadQ2ASUKaoYfQMrOx0euppzsqSDJDmSYguIqGWNI6PhfKZUrJT7gj0wWmm1Qdij
7bY9KKW8P02Fljw1XiYPkyE450N/wKtYZNXwc84qez+BNqdZ2P0QTqezIFrIG7XePpmlvIk9sRNT
CakPU1xDoFjd4MfTtWMdDgXsyYmkrDzSVlaonfDeXACoerBTGH8Ap8yptHmVhmk6o3xv1/UADyJR
sCj6NPhBU2KbGVBbkOmcQzU8R5p+lSqZHbDC3skxv7foFyQd3Cd7Ynkq79hXjyjQN3oxdOupmbKN
CJNnrTdoimjGdqLpuakJu9mMCaM2UN9QAUC9C7wAHusleQHBCUvrCfvcwWtfeAeZvqVAqjwnfChT
wIk5Ga21ZlIAIh9g1hQdE4n4KjWR5NFsxhUf2o/zqJNUPZjcfLfxU1O+epMD2lkQUOqomIADZVd3
plnTcptm+27OYpDT6MtWDnlOzJkNc1uCgiJGo7knVt67SVMMy0U4S7/LnCP8nnUPtoBY+6y8rJse
Q2fKiy9DSNg6ruINmNBj6Npbs/JulPGjRLZvVYveoNkFOoFVwJncvEVChjPcSSZ95ZnVqkcExOCW
kTN3bzD7rShJpqtbHm2h7YAlhBd49H/2LY00SYVNcJnewLjiVTeErgHb72Ka18T+Ss4AY3qmz/2w
noYSpKebMuCmDmWf0PIzxHxHaZgXodb2R0LarqqIvlXsCrnLPIS3cRsxgG3w1NsBeE8ngkZctNMm
g+HNQaVhHMnu4MIpEdRXZhjvRWxZj3rDkkDuBxARI20d+A66uMi6wtnkbUYEjxUPjPKZHuRBKM84
yvERGCC+t2A+E6yTmb2XwoqOGpkq95Om/TdpZ7YbN5Ju6yfiBmcygIN9kZnMWUpNlmXfELItcQjO
ZHB6+vPR3QcoydrWaeybQlV3uZgkgzH8/1rfEgHl9PgmIxSAJqjlfbUyNe1cvWl2hMSjWx/nUXxd
IOA36Ej6LyliinsPgdpeRy6xVcSaJFi3hPPVdLrsKu5rcoQKTdwXGTKcGhQy+DK0lxxnhvpg6En+
daCy8xBl0BKJ1O1+9OwvCG9S2lGHsNVuVW10X0TvqYuSRXrUYj/77kYSikYv+35n43aZUFHkRJQP
bvfUOWZ4L5s0ujNUwkIERox9rhkm+YOyJuv7TCwi8Rmo6YrVaCLcsASwc5hv4dqk3fvgNLW59Qs5
Xkun0k+zkXAE8xiYrpcb96FZawS2N9rVb+lj3ng1sILEIbvArZjq6dF0i66nds9M+vNptm1Obfh9
iq803EMGzTSte72x7xGex0+oOJolE3Vqvyrh4HfCu24+UkAYDwQ2kIGbyzJASH2YsWUdxigh/xX5
uXk3GrhVOccqZ2PCh+bR9CzMfisIbE3ixyy17aB2i+hGAKB+VXaPixYGjsT1V86KoeUR/jY7dU+m
mWlsZ+VxMoQ/PZ2kiFgThPSP7dhDiy+LoKhbi3hueIuM2kSMB2NM1xBDVzRS240kmH1ld+5DrjU3
rLMtlj92B6ETrlJl3+t5zBFGIoWCU7tHpgFnoqZjZRWz8Qv0NplaaI0IkUyQrKT5y6SS7rrP0kMS
Eq1dcEAPlAPvELlAIIV8KkMz25levAUBR5wVczYK2NuUNtiKXjXbLvmtKEeHo7n51OT5dQXxlc9c
jx58G96pjtCRGO2GfBLPHNZVMfenbOBYGb/O1Epsz1n1Sv+q4vAgVBYMtqFWZtujXDBncq/DcNNl
1nGk6b9Khpk/lw3n0sy2vfRweXIAs6p8w2l0OT/e0k12+R+xPLmhEpupv3XnLylWySmj2kA9ybcX
RUj8oCcdxQGrLOGHzAfdK/dOA7RLDUbEgc+orszqpTMvM9EEA/YV4Lv5NVUPb21I11nHo16utYFK
hlfjXfQ3QpySemuZRGrrbkLfUo9eUhJB09x7qXDEfyly7Yrc8SbwMMGuRY410jBbdtkm5ymZVhdO
Ugce5S8YACZI5ZAI8Ba/UzQ+EwlywyTHHN+hxLGqXxOuPb16CrV5WruUS9IlbKEoOQl09XIoS3uf
CUE6OxcUAhsEcN6upj12ZB0hfONMKqqTakg+06VrbAma27WhK2h40ySdZY42JadI6ODd10n3sf2z
lRGUk36rXeMSyQoQCwaeRLFmRhrB9cgWiHIoSnvHquOvmqyQWExztUXlKdk4VFYAFbneY03WEIKW
7W00g+7A5s7UAj/eaB9kOZ5DhfdTyvKRpOiNqPxnSGz9uiuKZGfo8mrJP1dUJTrMWaacrww06Cjj
SLAWV1GoW2tYD3JPiBRm7LB1gtYiX6wVE6o4/axE6F4zZ2NDKtqTncAONJpSIBkjEoJK7zojnkGn
DhS4+JSeozllELo1yT3l+Aq3HHnucvAkmiwNIt+8RrxzFBEE/yl9JuVAP9uRe1ZgQCmcGcZFFa64
QuI2XmRLPDsqB4Kwp1NZhYFKlMmq5LzqbsEi44krl3Gw8rx7gcf8kZQ5L7BRtyP27vAJVijfxj5t
yHqoUL8BaThrVJzuUZL066ge0Fm23TU59zs3iW5zaFIrqzcfJ87aQT2La/K2eV4kIOmUZIhVaO1i
S4IboyX6Iksr2wk4zCcX4xKYnPjQzuXWDxmlTTzeGFnuPOSUFxPf0rZRPpPmnsXergTCvTXLiQDW
wltEYaV/q8XyZz1EN7AJj/ySR9bEK9gdfPL+M9h26lqTyVSYsjbSEzwsTGPToFE/ovILHK28qUNB
edEREbKMZGeGGaL/ogNwa/snwY6nLsbpO4sVaYUiCXpKQWcFcIgthZ5uBgDmN31iVBe2BldG157w
pFkbBDLWxh/SWyk070gz8sXoYxn07vzTdVAJukbk348Z0igly1vNIjl91Yxqi+KmvHVljWYtK1W2
Ko3e37ZyNo+VUzlkRInoQihfssevAz9jUNRkJgzftLaQvRo3mYtzI6lcInokIhoi+0yvqm5YeHZF
rQvwFr5z6RzozgVzsOekF8PN7wFlM19Zv/pq/r0q8UZCeDUMUYkuy5NELNRfHG+U+wiuG7qFLYIq
VHfmplP1o+V+T7CuXNDPW5dYIdkvN55528dZkOnPGnW4e790hhVhvPXRaGYMVQ2G88mc5M7v5v6h
CNuSQPNRXdKCWFYDQBXB6PqVE6spSFL/GzI6NoZJ81hTEqPMzsSrCBdcWUOGCV1UpK5OBL57Y3VO
9VFuBKx9BKexPMVVCJr80gNVPaaL8qaRHnrWHpI+BvSmDnS3tAMZ80GkriXY4k4ZGxWKsqo+SFBH
uqGRoUfAm1WuKigUZvJlkZ+s+8bc142WBo7TBenMgZiy61dUi+1V3MbOygaxj8FTGSvZ9ruGOVem
pAGGNjl+Jqd9K983SIPHyqVf8SRrdIdOXTqnomzVJkyUvS9sEVMxYNtVdm17xXLprPx+Yh1Mq9dY
A2FUyjpIfJAWsprTrWsq4q+yWHOOuqQzEToeGsMu/4nY5oTf6zy6kXWQSj41E1CqHg7kUcrhkOdR
tU9h4K5UONMSBxm4oWeBQFW1xouvZ91uMNU5Wx67lvOVWG197BNCbI1pCnoCQc2++SGMkABi+oUh
uRPDmYQ4c5WEHo6stNnSYew3RENEx9xof8Ioax/S0H2JoUr1kX1cgqGGuNC2vYpZkSKBQTVVLJJF
pxu48fP2R+07z7KqxVqK3nqo/OGBYXBDmmqyqazohd2PeQb6frQGyLWjo50iNE20jykBiwlEemHB
0uix1eqZ1DcGKQax0oYDmg1YDDMHyBL+COE3N2DdLm4UfdUUWdi5ne+cOUoJCDSJQCDYpKnZC0Bq
PpvpcLRzd1hrJvofgEj5ikon+OHUYqpySBJLj7IF9mKlVzFZWPnekw+FvOqq5sIxdQM/bhsC6GHt
d7OtR4pBUebEEGveCny+uck5/VIz3PpVc2Xr8aW3DbKDqGfGgJG6ZgYF5ogLhvRxNQ/juBXZiwb4
Kmfgl3oJ9n3M5bpM2r2ldzeIGu6dLo8OjhouRlMfG2ASa9ucrpWkbVTrv0L88FTLE2dXJ120TvkX
Lt4ifZUuSQAzrOJVZk2bzPuuN/orW+09/KFiM2lqq03+vUAPXEzJBQbVr8JOrLPf2oLst7wiZcgZ
LpMWnZqJE1zlzV+7yNFX+EBYuK9zLbsVUYe5h2lrJibDmvZFR9IzkeA7dxTHQbRiw+NP1gahpG09
3fa+fqlY8wb9Sw2Hui9AuuTDLpdAlpwsCvKmvee1rtgo5euwZ5PUhuJmkssHLJiZwdxE4KIvdjmf
FLG1Hm8ziiiIFTOrhhfGv8w4IkGFUy+4UQrAWXmIHEHjHPhLRw/Sa/SNH90AnmYp1xB/Jm4AVOXS
l+m88S0+fpWWM4kkfFKA/sONVJ5zoKbyJOrytuy5l3EUh0LRjIp29axV/FZtlzvim8V/UjGmSe+m
56l+9THrM7TWxiGQ5lqInADbeIui+6omaRFi75YExaBSfPfGNyjcmGPdH0Mcfo9Y21zyxWcgC6bx
QKiiW2hX9qiO9IPXvg5lpPcuCamhRM/ULMVpyhYQuzLOnaCh1nbvlnz4dmkSuF7XlN9cjsqZPt8L
GrsPdTs6hLhOWOutyHiwyt88OycK0aY4ennisHyE9YR3VIT5OiL98zjZDiGEjOKU8wcVanBbZt1B
hJvJ+S21aF8b/gtx0hybaN4iq56zTVYC4kqJkl2lBPS6MieVmZSnHkX6Gpioc6yIUznUJIaLXl1k
gkDe0JGJE9WAVarUbqVqjloW3TYpGUu+fYk1AtwJxN4RTgr8T3Qn9C7xUdjasB3JhpJVfJkaeTAi
rCJVNnoB5TtvFVFIWqdLUFKuj6ecGuKXtKxfcaBjIvE4d6YzF9AGce8xA24SBGBEQWT2TkMhfiJD
d5/aMDb7+S43kbVyUrntWzu9jbuYBprQuKcqYTNlCu1MlMkWetplrs1VDOeM9NddN/3swvqiO3cF
seAKNLiTQ1pmI33tZ+XWbM0dkTV3Pngss0OkIX+1XbxlW7/vfMnMwtR1SNJ0W6h+pwtsMpTbEKHQ
5Xa3IrXYZeAYWFy7zjk1ljTsE2FWm9h+cGV7sZjOo7i+Tky8Ex0nMGuolrdmfyM1tg1UK+11p6T5
qHVutLbciLPMMISht54Vd6cLIP7uA+FX5NdC/QS9SbpabEfbqDmk/SYbz44X7+zop+AYDr4NVA8L
ydTSqjFJIX41yQrsSRIUCEcdmTy5S7JL9xOpl25VT1naPIeTdqMPi7bA2kRIoWa8cJUkBrE7Z9Jc
68lzQYRvxXEzZRpG/58SqdWlLHUUZTIXiSJJNnGfAJoXGLKTIzFrm8qDvVc7SfhApDvx6AaVO1KG
vbWrMv0w+xy1V2Hl6ndp5kX3TdTWN0VOQbCaSRhtG03skHKYa9Nqkh+6CO1doRjRmmIeWjftYAR0
6glkrikt0H9MdP8k/dBetATc6hRPV1Wl2mNoFcOu650qKPPCfiwSk8Pb2DLVpyb1RIGFLhjj6mKn
hUHUC1+wU00dhdssem1Bzh10yRSd2nr5VRnEeLJfjcegSf3qbsxCdz1n6SUDzbKSSQrOPrWBJIxe
iuvCbG8k24GHkU39OiqIrjVaGnnOU00euZeX92mjffE6TLmUUr+FUxVA+KPrlTGJlqa6bdF6s1g9
0jAvdyXMNBBEBekxHBOKRFvjhMQLwnA+oumtNzLMfpopkbq+fDR7+0Aw9uvgSI4YcHu6JqMsyEle
uXed7x9FSF23Gp2L8KjlkjBz0RO+llaIKKjofFXhE7M8OXaloiYMHIzzC6xTqtQhwVe1ztcyxPuK
Lga2I9LorO52GkZ35Zf5TTN0+1mgCM/sS+1436EK3VmDdgSGdp6zZpc6Q0ONgOBqTc3aPpLpTVa6
HvvC6H7UATVa3ROAC+JDm3mBqMfOHsbmlvrosAJjf1+P1k2uxxtfoypdWtZ6GOk3kovWGfIK/4RO
lVD9cORrYyhtrbO5X3NKRUlCiddaEJ6cRF+7mHpWOLC0RVaGeqHaAGHOIKqxOc1gcsZafG1b6tYn
EGqFeW1njfK7gpoPJbN6IZf8h6WXbK/d5AhUs9hZhbYPI6dbDfG4LzQSpmxSyeboKFzaPtCV6GhH
pzQUj2wMry1DS9khJDejjpounq6BYqym0BlXSZ6fU4vltLR8vj7Ex663zMlGvnHDeBMO07QqWiok
Zc2NylA+VbMH97U/IsRbGopEmRZiAxM121UOR5aw+z5V+SUNW9Z+P74Hkaet69qnLxneKWteEz3x
vbCng92pC7DVbUStIoyrV9PWdBwd4iEp0U60NSAYZPUwdDa2qnfkFFl7D1batstHCz+xKdaxjel6
yGzEvGimc+umJxPCTXPse230bMQ0Z3RX+26oyabMaLymBmHQRFcsXW+KyGR5xaNxCcV4berRRRvC
jdt2T6bWXoq+2WredOeJH0Jtk0y/pl0Inhp0KcEb4PCg1WRYUzvOPlLv91mavDi0Q4kfqg2+Sb2P
1mbPVsO4ymhQ2y0lltw8oBxej0Z2N6l73ztMibn3i/x2zO9NSSJi5y5SACeiTeY0oHcwxE2hPERi
PNWTJ4N4MJ3VGDv0XYrk5M0QmmojvKRJyUnIoGo1E0W+LjnZUlFmc6t37bitam+XegLeqeTkLjIo
hGmGHCd3f2lzfkb6ce+oJNBm7GWlgmupU63rWouGTDptSaXmO2RNWxtR95RV0zHz7F9R0x1dYdzR
WgMp4V9R4zhyXJ3oh9HX5Hy5AlZZonHNvZ1VTxuvKHdkj+wU6Wz0ghpYbJ0yd4VhUmDX+oohRweS
bRhZUGV/Vr7+C1/byretLzjzfoRefppE/4KN75emhTtdhdGGhJN4barmZ+ent+SFUotSzR1AUVYF
FzDBgNIqOpPmTRsKIqRK6ei96tqCMPZecMp8aUaSxI1pqXjl5nWT1eeu6y7xMOvrnLS5qhf5WpTM
o2ouT2VMCbIckbhUafbEJpfokeY5U/HT0IYWfQjvNA7G49TXrwWN3JVJAY/yt/ag82kbFKDA2L3M
TqtWsmSWjEx/rXz3mfLxYnG0VZDEmC5pwJn+dOP7MVHd9m5RZXiZsaWpP2zsPJ64RTljsfF2zmSe
0yK/ULIj0EbGJb7B6qzlKJdiiT0rNqbXBAc6Ez6muYE0rkynM5u11SbSonPTVkt2Gvv91uwmWhsJ
smRFBa+ctINf9zqB7VwJLfoxAZu47m0qt2hTjG3liouBf+RM1nG85hnlX1qgS6Wp/Zi7DkFU/KA0
2CRQETD+p3FgST8+JTE21LKiKxaZVsl4NE5A69J1U0cEsDYV9W6+VZYHbVeh7dk1JIetQzN5dVJx
P9mK4nRqUrfLdyLqv3fkvPj2uahowUwNDzpOk43XN9+LZjzbnBNiFOVTuLIrJBmu8yi6ZEOT1KHK
AcAdJDN+gyJ+BhzwxRnt+ESQnrmRZub8sDT9FaUyc6rxPGAe5mBdfTOT9JxMxMmNZrQ0pH50rfmt
1ElNp3Oads5a41tATVQzwz3NeHjJJWQTZZn5ORxrhAzJAd3vDa/rpAmkaLSUbtLM3lQEDlWklq0z
NA9ZCGwqRq9+JeLrsXtMvJTYDtc9pGZ1jOZmX9f9nQ/U8qBXfFqOET44nYs4gpAPYq8RNYrh6Frj
k5PW7rU+mgTXdPr9XE2rSOQnY+yvu8R7qE0eIRFNXgx0gIrYashdbddp7HIi61tY3jYaWrdKzFvN
IiqzVvSz8viupjZNSW5lx+LWQNcIN+Vr5Gbf6zm2dt2Q3rea/NkjOAy9F4ttAwF3xwFCMrFDR7Pb
acOukofJqVAr0HWV2dXyWaTlNovndZR+UfT1hLpLqAcMgbQ3U8O5VqfJUaWrmYqINSE1nKgZdXli
Hguc4Ue4befYQxLm68GXWKwB5C8ddsRokbytYzd+SOo4vCPNs2EwtPrRnAha9GQx78kr0l6klwET
jfvifkb++GrFPiuM2YEiZSXKhyS+TnJngEINUZZW69R9lYi0rlHR5rvC1ycUBSo9keHkH6a5trY+
4fVnXHnxOcfF+yMsYiJxNc6tFvYjjk6jvs1DrMIa5D14lDJ8AlDxjCflqnHSZ6+ml2SSqkqvpaPR
o3lmgBywOvfx3FxlaSyvPSvXD0bbP7YFj1EPqYIGllY8egAtaY6byjoa4B9paMpfTdSsmXODONK2
Mxk4o3I3cWFcSG39Ovk9Ijb3sU1QmBpJUS+HqBuPtImNVjC/WTTXH+rU1W6VoPBpPePxq9dV4q2k
0q/SSt7U0iEBL9xrFCD21JE0wi2bPKiJa9wnfXdTJ95dE/vJ3eBWG9AI6KUwXB8bhNJwfdt45WXq
unSNpyTpTqVJ5JO+TnpOIHRmOrrNHf144s/lFK1GelTgM558/WoI8f0OZ8ONth49l8i9Kb1+T1N8
VbOx84wXbaC3GGv7VGmbyaq/W+mPWQhqyI98twD+OGOSfvpdw0iyVRrVvmgB7Zskeq78aX62vPDU
6UhOHRcGXEiDnd2id8TBEFApuY7S6oBTDwlThGDQTL5CAO2W00vNrBIB3m0DMoh50QVyLO2mxFZN
ttXJTDa2eSjz/Kb27H7rJyqwQBw+SfSNW3ALrLKIHYcs3oxz+TUudn2VnMpkuk2XYtKYFmEwALk8
TK3ghDsuQPD+PlPiHPa+WEWdgIXnJ+OBmLIoIPwXPXYsqUmhm70Jdc1/pDIYb61ZsO+vYsKGB33b
F0sfAN2arDD89jYwfuw6AcnY7FmaZIk+ZGkFCutB/cUX7MRXOCq2/Wh8nbvm1HZocwtnl0wRYuVU
/BImUyTlFVA3xmgs5N/oKnVrSvPafNLKYddn005q7sy5WPqrJB1BY7cmFu15DJGGhb9ikw5gh85V
E/1VreKz170kLbnH1KXMve1AeVdj9sySy6cDaHQqxyfyqIKyQOLqs6TTKgdkKmCR9zUbs9z46aU/
m6pFhW6Kq8Fj/6/4BwfJ6Mphk51VTbeu9JaKa5alTCSDHyTgRq9R0q2YmwWdCPA9oSqDSEQPUxeB
FSNz7yVvqmIDBKHbREZ1pP1/RaLXIx3ueK3sbEBx7eSABWEo8yto0/52FvxHHou/uife+Cz+RzfG
cr2f/8+O0f73b7NG9FJunrvnN/8Q/HY03KqXZrp7aVXW/ff/4U/++9/8//0//+2L+CTg3sOj9j97
LLZJkT0Xv954LPgD//JYWMZ/OagBMK97ZDG65mKd+5fHwtT/C/esZVH/8mC8+Dbui397LDwd+4Wp
C9vGTL5oCfhD//ZYOOK/PLhrAjagbkFetP4XSYyLMYfWERmMwscqjQVrccX9w+doWeCwROHEATJS
KCBO5g9H9nnxF1Fa3Se+vvdWfkyamDhwCtu4RkxMlW+vlTpRJjk9JgGUR/uHUnnrUvd27c2QGyTm
OhpNp3lGHkzEaSY/oZF9eHHXxcprQzSFP/j24kRIdGkREVpc21pyKjSJUlHU1sbuaS0BsGOf54f5
EUzeZ+TKP7zwv+/bxz8Md8jmFyx+x3884xFydlGDjgyUnuX3UzNpu7SshutxqNgh5MJCUjOBooP0
7pkHs5QQLJTdfhah9AfX9ffvEFjfoDb4eFvNt7/D8NzKqzOP0JE2SR4zu6TDlILTZyTO23Cuy9dc
mM0iGFQtGhUynWzAC2c3jcQnbrw/OAn8FI8UBBNkKKMOxfjbnzKHRpNzGERROWnpVVrQYV5zxBAH
V49pUSo66TfawPF8S3+4/CYyNb92VhK5KxT0iPg9Tp9n1D26IKNA+p+5fz96ZZBGF/qRC+YJY+Lb
3zcKKlMTR7ig9ofkzgZORm1t0Sc0vhM0C3sjAzZ6sjLSXNC2JRsOCu0n9NuP3hf+Y8NgFvABNryn
//pYr+Mw9FOSyZvxUieVvbHmJrvGcaEdvAzIHcEUAqZJ1MizjCUbs5Hoh2fPRYL7j/ns5l9+v3+m
qL73YS3vS1gYACEwMXJspqN/DmG8Y0oUbSSDok3NX01myy0q7G7Xoabc/f1S73247y713uBfEc4d
USOVganXeAQmRJPHWgvD76xc0w0xL9727xf84N6Wp8sM7cJ78t6H0XYN6jlTdikb3AWeWWZqF7kt
yoGG3cvfL7V86f80U3JvPqY6bK6WRTXyDx6fA4dC73SG1UATuZMWvo/Z4ZRE1QIujPPsSdv75JrG
h/cHA5DSMNMPmIa37y7VJi0ZUfkHbp7lW5XL6SZtmQjzTOu+22xntk410hW0dcGBt2P7SMg4ni6p
g03MS3NnEETCFh6B2ZeZEM3yE6v9n79vAQcvS6CDzx5w4tvfx2QFr0ZBW2/LjqJLXflsw5OByowd
fnKpP8cWWBaD2Y8ML0w47rtphxCIbmgIlg/oqPVk3CSUMvlhD1Gd9ZvZ86LL39/3R7e2OK2JK/S4
x/cpi/lYzi1ZbimHRponLAIODiodvG2li+A/v5TjwJqEgrk8yHdPUcmGqbSMsoA9JJobQho2Vhpn
25Gcjc9M5H8OY59EtIVUYIBiICzw7RuTduslePH5RKVAyJrb2nQse+TbK4F0f50OQC5X4HWsa6Ns
JpQtdnUVaTSwQtqmr3VuAMVQtuAkRoJk1pp0IrRudAObo+8nK81HP5UYLocUCZ28aefdmucNJpD8
cIlNq4xyO3QcGgwVZVvmOGujL8rsrkDG95+/C1fnAQHA0Xn172ZLRGehAR1XBklb0rpgykT/R4c+
vgYgpf34X13sPbeg9s3Z0HVF+VV09mlRDWZx5u61GQjJ36+0bJHezl5MXiYMCPiAgnt7N8R8d5JG
yF+CJbSBBVDYV4Q3+J9Aez6Yr95e5t3TG+gZN4a/ZDXhbT+CWqhpSSBXNiL6yASAEJ9beyU2F19p
XysnpLCcYDpXK8+W8ZFUnfpWG4twUw6qOlMj8W7+/hg+mkRcG3MNHxrS5vdUoR535tTHJcor9rN7
S410iDrfvVexKL8Ogxnu/369DzZLPBAIwRZabvAU1rsxXOpV586FIQP0tt6PDt/2y9R7Swtz7Bz2
iuTQPHV9XNwUg+PToLHVeIiNhA5wJuSMEsAM9eehn1E4uonttJ8sMB89D7FQS/hkQAW8pwmTUMtQ
i/s8cFQ33E/zoGkrp6y1R+ZYeSLN+jMM5wffNFtYz4XP6MA+eL+VJybZ8gZvzIM0MlDk5AbLRoKz
5Wvn8XcdDLiG1PNC3P79PSzj7t3wh/1nIeQzuE3jPQJFxoYxTHmXB+RthRQPpjCoR7Pc6sRsXBwD
rehsGtnasIA2A/o2PhkGH6wlXJ7jw+/ZjDyct5OuiSEqJ2gxD0y/iDeAKxuakFh70dB8lnHz0aWw
OjPiDMthwL1bJp2SPXHWDazIXkn6eNm3p7SDF5xXAwFkf3+qH71My/ZYRSzwEgRrvL0tqvpuqVyg
rSKkIe8Xhr+Vme0g1jEN6n/huFOKRtbfL/rBDTocdgF5OKgKcaS+vWiP9jykkhUFcaPiuzb0wg1i
7OmEdKnZ/v1Sy2t5N2pcnByc2L0lO+A3l+Qfhz/pkx03YJoIiIW3sAoh7wgzUxFeHnerjBPOJhm7
/ICn9fU/vzC0uN/bHYjw71F0DNchZCrXNqYbjU9k5bZPBWlVO2tRE7VKmUHq+/LLghP67Pj0wYzA
BgHWisUBD9jKu8eb2XZjlwkMSA294SWro9e5TdytmsgiS0vQIX+/048ux9WoYzAbsI1/B04qoRGx
xhvaBv8ctUBj8r7Kea4e67jI7gwyFj95sh9eD1qGbhgc6lni346e2tVqi7hNkKdj154LFqtVa7Op
jPrF1Z13n5wD/xxBhBXweehcbHmfy8/5xwjCuowAhfy0YA4xUHLy7Y6dpLc6ZzqZY3FzA+f1void
+pPH+ht+/3bocmHyT4AwQYAhQezthZNcFqMCuhRAR13iArOchrjyKmfl0QsmeDcdxW1pjQVRJxHf
9sr3UU+vZatN8lQhIzx4Kfu/devoVJr1MYKJiYH+V1aGTYkeLRWPHgaMS4ycHk1/mLvtqiRgbVrF
NahM2KOOfjOh1gPCQRCutkkiS/8OMQipVk0aY2BUIrI/mY8+2H6gy3Z18m+A63mWePe4G1thPZ7R
d9Ydml14NlVgeDZZXiMZ9dLHak9+BMYSzPabfpEHgSjJKZPb2dbMamOtyXw6La0VADla88nE9UFN
gN/GSIf7h/6CXOC378RMhjQhNCoJcJGa686ZzbvSoEEhTcPZ60ZML8d0SbLMBJL0YVC7SY0awjYU
/H//6P6cQoVLIY9yEhpmsFnvPoLcMiayYZ0ocI3BW4NWKdYd1rdD3uN9/PulPnolrrmUQbnl30zq
tzfdig6lfE/wNumwGvGak9UcobJ4mwTnlIFovqNT2i7SkRoD5U+C0fDDDePgb4CT+Ue3JgUgm3Na
CwRcb+EvlJ/V1v5cxajsUkb1SFF2OMu++1QIpM/iqovigF6YSZqiKenowjBCYe8HphbFKwzGn+0I
PpgYKKPyVNiTe3+mUUWt36MWDKOgNqfxCynD3TpNLH0vdYHEppkL+YRmmpoq3sdP3v4yg7+bGt5c
+t0M72r6MGKSYLqjp3PIfIsGRoP25e8v/qOninyTXZ7B2slJ7e17j5BSxRXJqUFSWu7BmXGFKTn0
gU8iKK0d8CrjqFefTQDLyH1/bxZNZgEBnerf+wnAnOM5M0o7DnriaG7NCSk7UHS4BY423wlU6lt/
2eTLAkkxTh9oDZyQPxvyy4D580dQmyfwnS2u/u47F1XIEWb5EbD8rYttj9Hew8hx7WZdd8ur7b96
zRAfHWabQ4cG4lBmTnkeZKHRZTfNK8eZivaTJ/PnBpikFAMeFFtv2PDv11nD5azZAI4M2JJXQTs2
BYIBb9gmo0+2RFp1Z+CT+a6DChwoirObv4+GP9h1usn1iUFj3mM5pIL9djgoY4x6iNOsR27dbntO
2FuSIJ2zaOJhPWvmeCrR3OnryMjSHy0RnlfIr71ms4QIU2GorE8W5o+mQOJN2HFY8LP+QMoZoqv7
ummop0fJtIe/juA38h/9CGv032/9wycPsPd3fdJibXp755z1cmvSRz4EKZ09iXP2N0y21ZaFrCWK
U8N7it/e2hvg+q/DfjS//f36H800AMKwF0NYMlB3v72+QaCsi6yY6c2m/DfV4YtVFOphbAa1p2+b
Hky0/lBSwTr9/cIfzTMOiHsOl75vcPh5e+F8jkcPlgoX1qtF4SOyE1Zt+5ORtTy+9x8bjTif+ZsW
HSEhb6/ilvSqfKOlQbP4t4jQBVvcOs1GlF70YDUIY/5+Vx+9TnL12Bq7jBzW87fX0+Z20R9xvTkx
pyOGvG7d9raBWLREkkryNTwztzOMm6abrZ2ep9lnoOqPZlaX52m5uuNQiX73XAHdzHoKlxBj1JTs
etODwjLpF3dIXi0tMfa1a73+/Z4/GkIsVbbPiZLbdpdn8o9dbExgAZ7vFvLPPA8bfw5d9q2TpzDN
G+5XEN/oXTXDv23z5tPP56MPlUhjbheQnO+8X50TDzu2J2QCJ63INyovrU1ZNvEejLf9yZzw0VD6
56XeLYxFkY15r3IEiwsQyncbZ91bhkAZRHJgSwvuk6H74YvkeAMZnf0HaOS3j5XCi5YIA7hdmLEr
bmbfv6pCE/voiP0nkTrq6Ckbdn9/lx89Ty5Fr4SNKEPo3URst207gABIgpn4nkXDl5Cf5ZNsjh/j
k5nvowmACZbZFT6nARPu7f39X87OqzduI9z7n4gAy7Dd7nJXK7nISdxvCDtx2Nuw89O/v1FenKOl
eJaQL2IEMODZGU55yr9k8Op9gigahZTd0BygUznXUXq6PaGnHs/6BsBhmDIxmjkU9Va7E0P6phMs
IQoPiXyYTRmeaWArpFPS1BdwS28HHVU8wwXk7gpwhn5Td/8iB9PfmW3TXAgJYaIMcIMzzaBfhVxA
IKxiPLmmXe9cxlufnL4gDXvXNChpr2JNdykQtkB95bRAEUPTB8ZbLW0LKHLiHZE2XIB7OtZfOyu0
ERWBEDAx3vMMg3O0ivfnya2wLJCIRkNOewue64vVJcvnGdr2UZvZ4Ubf5BdpAOLxsMgeHHP8T8Hz
P8jGh/++xvMe5Ma8aV2DHRC4L1s0Rq+3gtZ2edSV+J2YSdmfhD4tgZhkcvEtTaBE5CYoG1XTzmJv
JVwUbrA5oBVsQl5Wv+rZvdUiuBTF+AQjIlB3X/QwIsUa3BjOxlKil5IPmYKwFdB0u+G9ZpRKTaZJ
0nNC63bPh3Lj3PFbbNzOBIKcdKevf0svzGJCKyU6lU6knwV396M7RFZgYdCz07lSG351IGhX4U8D
NhTTnXWtv88Lv9VwtDlR7gaZW4Rd/M0qnMJAFUI37soozn5pcZ4+1DHUC2JjE2j17S239b2pC/Ll
iPaEEOurTdQRNhpVfKINJd6UfWXdj06f3MMt+bdBag/c99Cfb4+5cX1TKmPe5P2oja+hGsZEtgya
kc6NkWR3VhoN91rSe/cQ9fJLX2fx59vjbbyKPoGADjWTpxHR6+sv6k4irEsbhYEEQMMpqpLyzMMP
YjiA04pCz9tswdvj9pgbu4jHghNErYx42l/taN/WpnQq6a/wGs+wvEf7Lrf05GxNdvbH7aFeLCe5
CwZ4AI1ZShSEV0M19NwWkvrslGpgyEnW2ju94roshYbmVag3O1N7eVrZq7xMGItS1IUzvYrkYFmb
RZNDVohFD9XCGO1TZAGNQKVo8B+TzJjvO931T62O0lVVy/gL/CywodC1dg7QxtRpaps676MwaT6u
zmo7oo2idxStMHivj0JvyxMicHC0POzKz7eX+cUjqWaNs53Pa0xlyFudlLTh2sJCXgsKPQQbD/1+
do5zDdh95zV+sXWeBgL+oQbClVlN+tllGCFBQ37WAWANswyGADzZ0ACzGMPD3Tn9L59k8hx2KfvT
B51B+fF6rEo3un5Weimil/WdLb06kKNM3gGOi381LY3c1EzFm0mfpm9Ax7pHEU/iW6HX9jlqByDk
pY/2VJTAAm288ltTuvJtVmnVr2GQ/c4+f3GM1W8lGKIrTmfIXF9VfjTliMEnGiz7qXwwNSv+uQx6
/83IIozUarRYvlVzWZ+gaWo767TxSXCY0OlEclOTKq12vF00OD95NDCwh5jvh7QxPyI8bJ+ln+69
hRvbDMAh0RhS4Hjueauvj/By5uASoTqrc/TQ5ykmHIaWfH71ZqauyYVIbw/PRHsVXC7hiCeNlWqB
F5rVvb80/Zu+rvda9BtzoelEQwaFac6Ovwr4FvjNiBnOISDqxrnMSPUg7mDn96+eC2pX1K7I3bGs
XlcsEh9rY8+FtwUf3buUjYYvL9pBOznHxhYgrSJLxrSOprS5WjGtBwiOyJzqYSXFPRLn1hlqYh4A
FjZeewFQGAfCqLoeGD+Rk18fSqd2vYLKEJqi8yRPk7CSL1m8oEWfFtHft9fuxZlSyuOcJ516qkUL
bTXUKMA/59HIUDI1HlD3CE8ys2OCccM5tghiPMIP/FiMnbnziLxYTpUTeyQ3JP0c6rXjFAQHwGAg
24Mx85JHbJqiQNS9hyKH6e3sj42hHIIrHJIUlJeY/no5a5wPPFyNffSRJ3Az3YC0jk1W/Kb3Uwzg
X72g9PtoBCodf5sL63qwwQHzbscjMj9TiUxIk3rTGxkC5Tlobev+QEy2/oKhYqqQ4lH+2msKE1KK
R4iV6ABuXmBHMkjHdWGg4iU773sSUrrEs3fmjINXef00lfEpZU6ixxdh42KlcGUxdgvSycSsr+2m
OaBUF/8p+iXyjpCFBSobfvklCuv02+2xt76nQ8kRvJeF9fH6HUhsDAL9wVEQf4J/xN3w9hg6G55z
vAfre3GBsaBgyrDB9IkxwONcf008+mILIVk/QBDEuJ/0ZXjADK/dmZC60q/SANVsAoJqUV0QFtTR
61G8yYiQtbSUIlhRPjj5HB2n2SrfA9oyL9HUOq/fJi7xPtRjRFbhq6yeGBuEgawkAhFFAknbjdv0
RPdcu0CdsHfema2pAboHLEfX+CVgLsOUNsYfDqljKs4PXQWPH8UaxAgqDFnNQIzdkFxub48XXtU6
y+kTH/DZeEL5/+vlREiLvI57NcAa2yWPnKtiOeRzbpyqORr+LAxnhHeWz0swN5YnYR1qqIr5C+bq
FnJvvlNZJwfiyafbv2tj2/KzfKBM5AO0PVfX0KBJq2X+Hg97XH7XeeKHIIqG+W72puXDq8cCE6DW
HdKByZjXS2BXIpynErGxJKvAIVSwe4qyQAvXKszz7aHUz15tXoBTBI8kH3wyiBJX0aqM3RDbUNTc
JETgc6xE0LjDjQqtEuRlY0sOn71++aP1i+rX7ZE3FpSRebUw2Hm6a69H7iuUNr2ZSS5pZxyaAenv
Guwv0vlDs7en1IK9mCWhOJ+OXBnh/OuxUOTAsilSon0FWMtGtMY9muXjXYb04D3yWMV5tobwrhFg
Mk0XznTki/L17xieVdxEJDoUedc413QxYtqfhhLtBwY1LKN4yEvDCOxyEF9vL+3WRwVOQ42OFA9b
89V0o9EfUUdsvMAUrvY4JHgI9vSh0ZhOkUxNU5u0FrqWSNHee33wA7JWh8FjqGOy5spIswN45ksv
CIv6V7G4IwrpjEy7ZdkpdW3tH2J5KqwAh0CQqsv/WZ7VCB+D9r7zCDzQp1wQtLsMWfXTGUd/58u9
vAXBAxiqkst1C6BxFRSMAPUg/CN7nxYACqvELQN7lAJp/sp522FVuzPey5kxnnDBzpAW+9RLr2fW
O1U214rE243tLxl6+WXok8epEdPd7X2yNRA1FcD2NMGgmKyuWtTIXburbVTHQcZcMH1aglJJxDfu
3kOyORK519Nh1+kyXE+pnH0LhiSKtE5uoK+T2CiCNwVmUiXU09dPijeLbN8lXPTXHVjU3tIZKSPY
snAW7+kzZMAdYbInHfoErx+KgFQ9CLzH1G+uZwUvS9VEa9wIwzQOslbER9R9W2ANpnN69VBwC8jG
TIJhmmKrPVFrDSXnJXcCu6GXcOj70LjUZlk9otwz/rw91sZ+V/U2+vpqWkDUrqfVQ0xGXKF00E9w
vwKlnR6HyMDxQ1MipIBPLreHexmlgRYF+8e8VAPTXu2N3C1RATNGBwZrG56Q3cA6yM2T19aauPj5
VP8htThZq0n5hbBmys8O5Qdal0UbKvSJbO/DtKsusCHoY9yelqrbXb851wOupiUwjeU7sg+NDOEE
QyCtS5GjQV9sEe+T0UpOrV/WO2upTux6UIAQLkwd3lbYkdefDjJuOEkkmoO+LJx3vj9pp07M+cWb
4uSMPkF5bJbJvYeRJO5xQR0/357z1s6Bq0ndg1DiP6us53cyaWCPVIJwAm1alChHhqqE6IpzwVe9
gAE2diA26qO9mC6GhPQ6qIaQPV1Pd6wGTp41cwB1aX9Lw05z0KAf7Qev8KpXF/bYQSwpBCgoEjC8
VjuoIUHNrJbJTWVOP2eMpnt8YOYLsMp0p/m9tXc4Ey79M4fp6auLuXR7bKYW3FJGRIshIcE3ImBo
Az335J884IgfNdVvPHOKhaMeHt4dKqXXi9lF2tB6KSekmdvsQp+oC/wJ90yg4lgPdqn++tuT7I8q
Cc1EyjLrKFd43M1mwiTrrqjPg+M2oCCFdu/rVbyT776sefPtqGXht+yS1QNnvp5baeFwLBM2iiM0
H/tKo88hvg9L+CCAOL933Ub7hPO1fdIBb1wmQ3YnWPTIG5Nh7Ex767pj8/BzgMF5BBXXP4V8NQuH
wWLa9ZzSrUWer3Ixer99Erd2kM2ZUAhI0hZ/dTK0po3tRQ420pGRF5BRZYcstrCNLOfh7IT2ELRJ
6e48veoRWh9HSidULjyIai/wC6JBCc8OHXL5GncGkZog1hH4OqOtrB27GXXmCDX5ez/Gk+T2dLcu
HpVJuED9wCeu+71zwdsoG8sObC8uENYuG9Si5oS6DR3mAUUKqox7zs5bH5IUlYYvuZrDBrv+kNgn
abhozHYA7ig6zybqn6gV6zvkrK0r7vkoq1snBKmdYEVDiQ8/g9OstcOhG/zlmETDHsRnayjK84AI
CDRMWnvXExqtRveWxLApk1sgwvRwwY0FAkBZ28np9vd6SR5mvWA3k3Vyv3nGGt6zTCjlediTBNKJ
ez2YJmXuENmh9xWR+jK9T7PYvCt6w0deDewfeqOZO37zFAXy9i/Z+or0wKDcK60AQoTrSSel1VeG
QQnVtqBQDF3n4uLjLV9uj7L1LqsQkb4pgGlC0+tRYt6VDHq9EwwjtEOE8Bf7HWw7BKnGbsSzQTRx
/xPB+7zEiTBsHwZNZHsY+a0rgbhA8fph2aNhdP0beBfzOlsyJ8h9rQzKblrOjjuMMgB+Vd9hpINU
k1MC4rw99a2jCUboP1UDkMmrBbZSu+oij3L4NCHLJWksHXHoaahcDRbSZmaIWvnrRwSgBsJY5/0E
/nE90bIyp8RBrD4oK9350Oqafhgr7vEIEapTl8AA3Rlwaw8pgDGsMpvL52mzP0tFNW0Ie5l0fN0J
Mf5ZRNX70Z/C77entXU8PXXT6MgS8Hys7psmj4SLKI4TAG20jrnAp3zIkcP3qsz/eHuorW9GxdIH
vg6FiDj2egUtE1nmYeQid+IQYq6tmdBxNdxZarD8cirmnTfxJWyV6+D5gOb1gJWJ2BlsNDvommx4
g+OeH1i9KI5O7+UIDyJALfwxO+tG673D++67N0rn5PjYBTtoLe08Y1u/hveZQjwoGqqRzuq0OlKT
pe+QbC1N2XxPwMqiRihrnGhwvy5+VSMCS6cYfxQoWJlRaOzipHhbW4lGIaLUsDqZF+T3dnbZxvfH
5FWFoCoGNcR6jXBsMryJ2H6G6niaOmqhnXTezlPlvv5OvBppdYAQsjJDRzIS2odfapmVd9OiOTup
yvZ0CFFUO5gJrV4bVPsW3UKhKAilnV+EnAk3sS8JWgxYdrbX5lBgG024xmTR5urkLHZZDX2v8z3L
tDtkdFke6qz5uFgI17/64HDB01pBuoMbYZ1/jalfQaCnIuBKrPvyEbVxHcjbxfMw1cMoPN0Zb+NO
B4lDi4N7jta6WH2pPtW82iq4eUYX+k3SutZxNkr9Eqdeg/5TlWWfXJRn96p8G/cDFx1BHiUWiAdr
SI4x+p07lYTTODnhFWI5CB4aBslltoTvhbSXnRO58XzSbqR1ryo6Hj2y6+shbWaJXu9C6mWkIzUW
nLZs2aPFw4koj17ZF3cymr13YyLaI9b0/c74m8v8bHy1wZ5d8OnQd/XChRiMQiwXhD6zU5ub3kMn
gfZbIMqPNo72O+d9I5qmrQu3guiEtsM6ZvD0aCrFlGMJV7X1Jcaz/phVOniCxo8vbdjm95aR1ceq
L82d8781XWIi4niuGh4A9ffPpjuntcxdrpUAsnh8x0sUYvyQWMdkruT7JesbtLCbV0Ou6F8TnlAw
o//Jx15dbwA4Mh5pDmnqURgkWcDiJy/Tt1ykr1YzeRoKhpjFFjZJ56/nV8wyt4aZuufiRDCSB7s7
zmj5nAcdJcLXXwhUY/5nqNUtNw+OMdi56wTVwlJ6TWpcciM0DnMt0DIjEDrfHu8lEV7BAFisp+eU
KugqynOjWGup3ZFehqH2qxkd8eDhtIK5xRIX9VGXuABihTcMbyoLD1Mnm5MoGFIMYLREyC84T2Xv
h7Z33qO+7H69/ePUMV3lh+wobM+VrgjgldUx9qy5yVFicIOoCPu3sgj/HqOmub89iPp4LwZRr/dT
AYpy/fXHFXrT1+7Yu8geQ/JDYzG9m7IabYnE3eMtby02r9f/jrUqmSRzN/l9iMiQM0ssgX25uEag
OeX8txn77a+kmTrjEa4ArrxA67NvztgKzIpwLcY1Fk1l7+DSWXBPxdRj9VNrjnz1I6vkiOgDUaLm
7VvfIa6vIbQLICZwUq17GDU5HXOJtnA8Nt5Oovry45JY8BjBeaKgQ7h/ve7Icme6l+ZYi2i2+X5M
kRhFg7R79aVIgZmAQSX6KkZZRaaa01nxoqXkqMRnZ2/CXJdAjJJOlk8z3Me6/NiOoxWYNBteCyEi
cyJ5I/KiK0sXcXWyZAdRhSaejYE2j0BrmDXqRMqOvcuz4LV7mKHok3Hzk7CRV1yvZdiEuZXmjR24
fpm/y+JUvyxhX+DFo33+jZFIJhRnyVODXo+kYNgTCix8NR+z3dJBphfiNBHtZFg7UdjLV4V/n9CI
cIFg5QV/QK8q0ON5KAI3LNNL1CbfuMq6szulKcF+NuKWmu2RFl4GKldjitU3w6YZeY+WMUdbGwLd
izDAc8zmmGDsfU6ysdiZ49YheDbH9fbEtrEbaeMwHg7Pp8U1m3NE8r9zqjdnxQOtiuyknGuRukW6
i1WGNoj+YcRW08elCUtV51Bly3TRHC+6u71JNsejTAO5jZAWit31JhnH3BkQZhJBjO74n8bcemfP
RMmoQV43iOx2r2SgrujrK5yvRkeScgzhJRjs6/H6rsgTSqTslMwrzrqNzF8Yz9MjRHP0ws3eO2qa
g0GhtNKdx2Nrpoq/SbhF8+tFUuLINh3b1BeBnXXRBctoUlCtKy9y0uW9MWvfbi/sRhkM8irdcl5r
bhTyoOuZNnLAP9CiDGbGWngP0qZ6CO1uAYo9ok1l5/0pbKMGL4FY++lZ5VeDKtLOXbM1ZfCqiifj
KP2z1b3N6zZLw51IvWv06Rs7dSN8FTX7vkWL4n7Wsj2Ez8sHmjkbYL9cmunkBqs597WP3UGDfAm+
WRgOeRC/O6eeTzKsftxe3s2pMRiFIKVEtM6Omjxx+qamjIG0WH3CvrmEloLUV+9M+ZvKMKOd3bP9
OUnRPYqaqEqvA2dzIHTVSgY0ogGx6MJJqaD25sH0k/o+1yLnaMyjeETtrL2zjCQ/daiJ77zD6m1Y
Hx4eKfrEsJ+AZakr6lnwbgIJ7egx2sTRbkjiGfGH8vOKPa39s41BuNCZWP5ooHZfIO5o3c5+2l4E
Vdv1AEwRi642VJ71Oc7gmKb2svOpI8vW/HO0rfy+o0ryt9Vr2j/2jOBCjmj+B9MN+7tp1Ia9mtzm
LgPcoFhxSC+s6bhO0lrTEtWUHf2svxRVFn/DYfCvCO+/8+1dtjmSqi6Ao/LgMaxuK2iqFANCQpKi
86w/wxll515o7f1CfWNnbbeGIqZXp5RqI83y62/b6E40azpDmbOYLwmaAkj+Y/Q2J/nea705lLqB
wYgSrK/J9VGtiXZMuJlSkrBjDL3665JlaRA6Q/L37QVUO3K9YxX+hPgD3Ativ9ezyvPOkwsa7UHk
+/KH2Se8MSLeY4FuXAao7AB2BQ2qIEqrtZOL0Rk9LfkgHWN5cnrpfvMmObzVHPPPro/mnUltrB/q
UArICxeNgu1qODMfp8HQhAjyuYYLljl4z0Hv/aFV/bjX/docCw4IeF6GfKEPBdd0FEWZsC2ggUBX
Nt2HzhY/LX/JPt3+VBsvM28yKRz5uQImrj4V1qyoqrnEU3lfW+Lc21b0B56a+EygPistVIq9BNSi
rz1A6x13dv/WzSJAZ6uiLJ+RXu71RmntzKzbmbhg1N30PKZCvmuTTgSap3Uf8yxHV8FNMWOMuJce
ynRA9L9C8uz2EmwttjoU7CJklGivXv+IqQpnT05EzJ0mOuwVzKTGqx2OCSCEut25W7Y2rZJd/a+4
R5n0ejD60uaohwXpToYBL27VeE+M9tidZT8MWWAvjTbvZFib83s2pNoCz96PKZ4Hr5tbO/DF0N23
RjGdOiP2HkMj2RPJ3NxNcPtQzXUJ+NawTGuq9DhvSBkxwMZCi5SrueP97PAb81wNv1Mn+xROrvys
OaOxE3ptjY2cgaf6Q4QIazwvDY6xargwgqpIjLe+j2RKZBrYxTjSOlHaHE99VPxIojrf+aRb68vm
4WmizUpxTb3fz9d36ZaB8qzABtXV79wEw5wht8RdNc3L6fVbFU45zLAnNrKzuoNKgfTJ4lCNdqru
n9LN7A+Fk7d38F7snUlt7VNhUFsnXPeRj13lWRqlbQTxKicouFyDoR3Eh2GS8BdnHVbw5P68PbEN
PAdsV0RvLCjedG7XRZ4J5HCaK4AMta0YDx9Z38dNigVpaJY/fWq1H2f4eYFWwTdLtNH+o5hxus4w
5tyBlW2UgPglXIeq4q8mv7oOEn8we0cS8uH4Fx00qc1v6wr0+iKNb3W91FTmneRNI2R0X4ZgOn29
0NlkTk2JM0MwLML22MDP4Hh7hdTFsHpTuSIhI8BBAlu35qGFlW334cjzjQ/deAYj4ga6Hln40xMz
DBPcNBQp99S4Nx7yq0FXt1Wdo4IYUuJVVJ3hWLlmexcCPN95Brb2mgLxWFhLEWKuq4hF6IfJOCZO
kNTm597FO3XpgAnYevrWCPXyj9sLuRFOqzKTKoQzICWe6+M6a+YIQ85wAj2sjIOeROZB4j/7PjGG
4hLp9aQsO/SDFVP/G8Mi+XB7+K3bwrbZAECGoHqsscC2nw4u8BlAWQmKlmGbtIceQ98jVtLl3e8M
BQoCxDhxyzpxWJD8aoXC6NYVdnToqpcnsv7mMTVwob091OYnhFRC1cl/omVeL6odZnWBBCmt7DGh
n1NG5mPTj0aAbl8eODX+jLfH21zFZ+OtNiZqjnU7IlaPu7qGgSfkkyPVxeXk48uyM9Tm1GicK+0l
Go7r7Mfz5mRqKeoFEfofb6hV5BMuqrUyzC6b4Z0tklcrkSJzQEENIh7XEIwZNflnD4pTULSLOyr+
sLrdY9En5qEJcWrx0/DVJOrVUGryz4ZqWh8ve0zPAtCIziEx+j5om3J4fQZL0RouFZGBqoyoa+bZ
KG07GBI7QzewNL9FhtzH3icLDf8hNyP9zo4JAPPax0I3Weofpj+1y8433DrzJAoE08rbAHLB6geE
4dzGqLAHaIh4mOBm4C2sYfB/FZXQTmnJeXesQTtrWpQHhpfsSQJsbVdMOOiF8ZQix7N6UyqBTDIB
nrrh+nLGQqsuxoMXe9Zf05Kk4c5TsTlbRTRitRGyWGMjYY7mpR0ymtkaE0bMY/+4oLQZxB3KVU6S
FGg24jfn1obzbrGnvX7NViBGt4ByN20rikKrPUU30CiVlzMExLhID/pYfuv1VPvLsMPubI583Gyo
u6Ms2nbnwtvMJ5ToP9Uvkifg59ffeXLbXpfKWMs3+uXvQUzdmWJ8dfGqwccXeWLSWiXxA3I8oKkw
Piir1Hsdja1HU1kd8KX55s6aF2RpLbz4md4ydazHJg8RyozCcf7/vkP/pzLM1r1EGxIJWCVnAbv0
eq55ikpIqgNHt/X2X5G3xjmusWabctGdqFTsUe43Z/X0kICOpF+z3sJl7iVhBziyFTI9LhPdJ2eZ
90ovW1tXRQDU2+B1EwxeT0qLsNSaehLfxowm66h1cn4ncwQvzzOKaAkedtj9nTjoCK+SIhtYq7n5
9BtgRp5n4O40alD/Qczj+megEYwDikHJDZvW6KvOS4PN2Vg+aJWL/XQ0uXiO9PVZ9yrrIIq8ulh1
H+5A4be+7/PfsL409bRJshbwZjLTaNaWWL412sK8ZD1epjp4+MvtJ3XrA3NDuTDaoCm9ICs7/SQc
N6JsLKpqvFR2Z158rAr+uj3K1k1IqQFpX1g2jLM6oWNM+ZKmox2MS538HXaNKA5ekQ/JwR/CYQ/W
snUVeULV4yHZIGi0WkOjd7u5xLg10KxUQjLF7e6hTnB2O3qxhRFTZySwCkqnS6NDh560H/zGbIkb
0CnlMkDI8HofCTkOudZKSgv26J3rop0vC5Al2AzTuJO3qIVb5wdsS8UmQhYDQNn1UNk4O+VC/yZY
bL2IDkbW+UdXm8ugA8p5SpBoDbK52KNQbI761B026bG82DRNiVxRobq3mZNX95WTfawgnd3paDK8
0UY0BMuIk/r6RaUIRyH4CV+yboFXgmT0qTgWV1P/Tkb68skYku4C4XT3kt06FCqgpf5u4aC6tgCi
tjmNkYvYWC5xxqxqPXs3GlW0c/S2tqnK2IBCAQ7y1jMacil6lIXtIK5M61+7bMsxkGjR381JKQJo
hclDh+waaKF83CGmbJ1Hrlow9vzHwVs91qKPzNiG9xZMfYzdepybh5DVeIhktKc+sj0UDAYiIOS1
1jJTvtEA20NJLEBGrjjNbvejncLhhC5CtxMAbYxEPomDFFL+vMTrS0aOE/ZSGXBPt0/EEamY8GEY
PVyIhdNbd6/ejciw0wGHCEzxcH3FtJExTFiDOEE3R0nQCUNDqdWb38UZ2eXtoTZeBIYC4sQWode2
puI6Aj6UlVIjiape+5Vi/oCfrRl/72Xjgqkt9vCpG48xLS91fyJ8S1iltu2zsN01xizRHa4Uo/JK
7XEsNP1jHfo5FhtjW48PaVLnHk6lUkBaXNz8oE3j/PX2nDcO4JNBEpVwECJkYNe/wcsji2CZyk8v
nPTT4PfLqYWl+ev2KFsbhsI+7E4KK7QUVu+9XMhekT+0g7mY/bewMfzveZr+XWvFuHPUt0aCJUTZ
gVSZK2y1pnnlt7gPTgKj+VheLK9xPpQRgY2j78q6bQ7Fg4AFJohD+qXXSzfrFJcn6GG4MNcLlplh
fJ/1ELl7N0p2YpWNr6TaFD7S8ZwDAFTXQzmO7CGTYi40WMl0jpPcvUtcihq3v9LGfiQW4+angaU0
f1ZZnOg9UCXqsSFD7k5jXXmneZzJcKYMa5JhLP72tfanCDP7vrfD12MMQbngfkCBA24J0cT1HKXn
5mFFoRWZk7Z+xD8JaV6/H0+mMe6FLVvLif6Iamzho2WsgUk8RZ1tLLSaEmkaF6y/+1MTZWJnObdH
EdB0fSIUstPrCYVN1tU0dAVxQVVeCFDMtx40utdveAVtV8J78A9ICq9HyfwOB7aG7kqE89oZo9+F
XH/Q3w1u+uP29tjY76jtqM4KjzWa+av5lLqsOiRoqMO3QrzXy9m8THOcHDOHfuftobZ2IsJ+iBQg
lk4KthqqKEs6Oy1xZWnkWCRHtXUwQi2+aLH71dLyWBwwW9Evsp/QGbZbotvb429NFZVB2JbczKpR
fb2oRFywsEpidUjB+h18zk+VqChkxtYyf7491NYuYQwsWWENUUtclUv1sMyKAv2AQDSyVfrzMzoT
jW/mO1PaWtLn45jXU8pqc2xgxXG457b/5uJ7eb/MXgPdMc3Pjbt0d0NR26dYq0K8mds934/NFVWZ
D3BlqtDru6VLa2fsWl6AZSzztyb2Fn+5OqYcdmh8vL2gWyPhramCSogoL7TrpmWhh5KYtOP6LLtg
jev/Gbfk7KjnOjtruhGdMx80Q4gsFRhQfdtnD/jkTxg7tnT+kJ/I//F7oT/YnZ79iIA3PCB1Vry3
J2v4jQNPi4Jurk+7wl63w1pAE3mKrGYwp5l1iDtaJEMZdhcf3EFweynVlbvKedRzo+osCECyRVfz
s4xaLha0yaabSG2ysO/uEuTE38QYh59lZ9cfEJHX/vX1bK/IsxGLOTx2tImAWcFDXg0tTbMetDim
05mZ8Bor2j+lu2QH3gjrhNCm3Akzt6ZK0EdlQzHSAPRcT1VLnG7GTZdjmJn2/YDMz8GcQhmUVtSq
TqN5qLpSnpK460+3F3nrAoDpSE9EibYhxHs98gA5oVk4egHjNUd/muLioPtls3N7bw1DZKsqd5Tf
Xkh7NYVIk6JWXfisED8qLBfu6tyYdwKVrRNBBKG0WelVMKPrycgYVkkUIk62iOZDVWT2Xd0W2p1b
ayX4bbs+pqFW7RyIzZnxHLFPUe554bvV1VZrioSZ0SPMg9GEij4s/j+3v9LWxHiMEH9D7J3q3Por
VVrs01dCYsbUacBUY3dAsbM9Eq23hyQv6kNfJf3O/bIxM/X4KfwvLPwXQr4oYOuVPmtwIey+V9ZI
ev1GTsm0g9PeHkYBjEkAwBiu5pbEkdZoOdV77Aq0X/Vs55+M2t3rrW+OQg8ZJDjXCQiG660RFxYt
igwav1s72sWJtDk9NH0vdnbgxjuHoLey8qPGBrhsNRlRDJWe9jTlbDcV70tD+xmi6Yt+vfWQg896
7OTwXZ+wfAB7uFet2Xh6EHiks6T069ElXE3RqIFIFGGklNgi/03ZNsjLisyZDtKYhLuzOTYHQ5ZX
kbx4g9Z91gbVaikS1fQhp/qgh517Mu2C5rHe19V0ur39NwdjNfl60HaJAK8/3tBG0Ww5mRtUTf2L
y7H5Cz9SXA+WZC8N2NomUFuZDwEtsKHVSKLVSnQSQrobRSPPCJSMy2Fe6nmvw7mFQ+AmREZDlcKV
/ML1lAx7zJkqA1VuqJ90iYZlPZvx26Eu21Myu8Mlr2D0Bfm4WEHjJLgwTkNkfhiQ6z8nlOujoxzz
pjv0Y77sRRabuxiIMbUVLGCoMqx+HPr/2tJD/DF5X79nMu4fym6s+0Mz9eGZRfF8xGpQpzs0lp4l
Rycr6mYnCN94gsHB8GA8FXchwF//hiptIMBnEgQG2cC7Yix6YEa1fkilM53laO5G3Rt3LBh95FTA
a1IvW0fdRmKHvUWhg2pu7N1XXaXdzXYvjw6b7wsigtPRjJL2N3Y2ybsCpxHTv5Dg0FOndbUCsGHW
OvNnc8Tg1jfy/ntBavMbJ5Y6NZU5D3M3IFTXCyoBQOeISnM9mOh1H0IzdP/NzLwo7/pG6uJ8+8hu
HSR0e+G5KncdQArXow24aKRRxBaKAW5nH3KvRsRaNO78GxQOUk8kGgAWsUvWd0OPKoxGLgV/bKkf
XWl4fzeo/vx7ezZbmxFJBEV7fqpLr2YTdY4vw5DbTqdG/AZxe+NDCEvwGCdmXx7GKdnLl7ZuPEG9
UVUiKOKs5a9wd458wIRoIvjSOVsF8Lo06/pzX4Z7quSbQ1HbIcSmMUql4PpL0bIeDMw1IHZrOJK1
nZVd5NAMp8qL91BOW/cKjev/GWp1pi0p3Eo2PlpvFtyFzqF/4Uzdtw7TTYSeJ/8wLsZyioXsDkXq
1js9lK0tCYgPiTRwgly9q7S66lLbtGmDBaIV9h8ZbJQz10q3Ew9uLSdZGUETJU0+obpmnmdlOdn0
mIK5yOZIXuZwxpQd6OJbVMbH8+1dufmIwDVWBLun5Hb16dKoAkvfRE7Q6oitHs1mDB99urjThSZR
/6/W0S8/Dk3ERT1FlJbfO0uEoQqOG1VzcGbH+Abaf7ozy2b8Z+yEVu38wK0Vh+4OUADeE/nU6nu3
kJxyw1I9AVHUn+YK/AcA4N8A1ODrQUENGJTKFq3rFY/iOvQyA1J9L43w5Ir2R6U32iUylt+5QhVl
kjASdBKl8+uRiM8nezSBTSJNjMGFU0i0D3LdwMM0o3i1IxawuZMo3BkGmlvkaOrvn+0kcyin2siU
Ip3dxN99ioaXNNfNj1mYOzsQnq23TymhUEdAmwDV1euhdDgXcVcoBA1M05NJ/hvgRdP+MUnvw+iO
04PmxNqn27tX/Zur9J6UF9AVYQzQnXWB0pjLWEC24TjKLn472bV74Haty0Pjt3pQt8MeYG5zQKIS
sqgn9MhqPUOsF7yimlC7w3YdaRDD/9m4qDEPrYVnRmXt9Y42F/VJE5mNoca9XlSkczR/1mm+RRgc
vs+tzv5kaEV/HhYrRw2lSfRjhxzeXmi5eeieDbu6FGyIrx1OTlyyo24eZZLX9MjqPc7f9mLyPIGE
oeGx7gkUlqOZsZJ4KMk6SD9tY6achvr0EdZLMhxJFFFGv71jtg6E0tE2nhI4LpTrBc1k1g4AgOhm
xsJ5386FdYpG4b7LPC/ZiT63FhGYKIwBYiXatquhIh3XkYnOVGD3SRYfCh2I1wEVhd2kbWuTUOTC
iok4Fp7QaqC56bXSKKC/t0OF/0fldMs5NMamPk1mSd8j972T3zfd19tLufUSu8BjMXcFS0W6er2U
PXCfKCPRgmbmhnep13U/FpkC04gT641tac7ZAVJxRG1eQosV/s59s6EaDjyKUEppllI8WafjqLs5
JVk6UHdz7G1SG6P6YMcY+B3wYzdk4Fi98xEYkbYcBBnOdBhBzY+HuvdEeXQGO5EHe6a9fdB08/9x
dl47khtLt34iAvTmlixWtRnX42RuCI1GojdJTz79/+VsnIMuFlFES1uYfSFBUZnMjAyz1ory4AXf
+yRA1fFMMuRjDt313iCnzXcuZOxVF8Y7UN/xmVQ6P3m9WmX+6gjthHRQfbAlu1ZBePAXzhAo6rVV
+PjjNPSEmJmhykpjbfyT5XP2jMrj+qFOKctBxDzSH90D5uN+NamHp0oK5OYc0KFi6hTCe6cEXNgZ
Kbcu6Ko2+YREjBMkIIz/8EDyvat49hgWodpEDVH6m9uh0XX/QO5dOElS4lAAzDK3oYLuJPbIFB42
fUyiC5kDOnaqcZRU7luBpI/QMGXWLR9KmQsAvgNZtz2t2aOhT8U7O7OUAz8lPez2ZZOqN5wh2uog
P64/5ZwphtHKbMGbio5qjG1fsjmfL1Omr4/94NR+HaGPb2eNerm/iztSWLKRDtWKTAUg3zaJdQYN
udomd7GaD590V1GDqCiX74jGT0OowAsfLnlu6I0/Wu70jiGoOUJv8oOXs/XJFFp2BM7dO9ckTiTV
RDDU9zahRR0JBCA6xyGKiZYfxqzqKZAwlzEueoP+7RNwiPkBydIjDaI9uySEVEspbNP839xi5glr
RrzKWQhROWQflKYrTlncKR/yLuv+RmxlcD6pSWz+l/XKHENXqezIeZLXH58oK7W6ifVOUeRZ7/Xe
cV50BhqqL/os9E/50rdhZwnjILnZeY+hAeCwgOZKGq88+a+CRbNplwzmGfLqjpZ9LHSur7aW5c+u
VX5brbE6MLfzfjDygOSUIRqalA++NrfkdS6oSXHOBsP+VCxtdJqhn/5pR5WxBMvomc/I2mhfvUqO
lF+VIxHqveVSqPlFR+CY/8qMXi13KdpY0QvTlS3aqPGVEYEDP6ew+ufaDp6Mrtz158Hdkvnh5lqT
iwMTkBpo1s3dassFaZa2d05z1yTfOzHqF2fK409wdOyfaT6U/mL3Te2nlvLDWIz+hH6/fuAmd1wL
vwHIDoq/YMC3XfDOzhjBMC9UQp1qvbR2gwoBrLWHaHWY5m1D0IO87pTnvC2zA6+2E32RyNHrlyoP
0Hs3B3soLRs4NaaXMl0+i75xv8NvdR+11XP/Pdhq+d+62WoQ1nQ6ZB9ni6MpDQogCTIop9Frsg9E
BN4/USvnMJSFsnp+6zi9+S2N+Tl+pWZdHab0lhBZ7MoEz9bqzdG+y+tz+4P48NQNeCe3DWRbGZJy
yFOkeSNnKRiD05fvKCIbB6HHnhlqZRIYwt/ML7i+VsKqS7VOOWJalCT1aUlrIHSiWIsv9zd47/qw
ucC+ABmQX26CDWuos94z0CoDA5bHgTZk4qva6ZHfk6Yg+BJ/vm9vd13wXZB2YOA17vF6XZqRV4vr
Ek6n7lL9DuhA/enYwxHkZXdVEg4FApk1bRWxu6Yy1cVB3qlc1+mDWWe0PpDlPgnF6V/QsTi6ETtP
DIIFJteQ+gboic2NqF1af1k2O6dmGpQiUBHjqM6GlfRxkKxDGV9qDUR7aKpp8tv9/dy1TJGaTNaR
f2weN7txrcXryBpcJc++LmYUf+Vp4GDqjc0zX2qUC2tlOfAAe86Hdo/UlKEdeFMpFHNdmCneDsqX
LeZL7M5LeqYw0J20zFDEOU2N5J+kTb0kqCJ0Dg58354DotpFSQsEOYC3zXbbq1ah+02t3Ow0QbtJ
reI/vCr3Ft+cxRHLZu8sUboCBARylpkKmxvSedZAuEYg1RdJfmbyZu5H9iLeVXH0YyWLP9javQ+K
4hcFZoIk+k+b99Q1pkmnrevCeTXerZHRPlSD+tFaKnHxFkDs7SCO8J/7JklwkQcg8t8SWaJCsUuK
gowSQnIMhNMkYMf37oJoIwDJ2s7KZwYmWQeI5D2rUikIUAXbyjW99gR64TIFLlFpLRnUJEolUULF
ivvHeM28HzbDTQLGRB0Kvex9zVdWt2GxjcIwAmd0I5SlUz95qIKd51Jd/lwqs1EDgpxJ94dBp3hh
p/YHRR/Ms0DG8aT102oj1gTs0U5U4xvb2H2Js3r5wEyB/tP9S73nJNHbQgcGhBuNhs3WGMoSdzWg
+FMyx+ul9qroQzfMzeW+lb1bhIy3vMcur8w2BWqXSM0tej8nBiKAaC4rM1BzWz0RrfXnt5uCnUFV
kbYa9XD5VV4FaZrK0CavJybVvJG50kpm+hllrwuCVOnB/dnbO0AKEuuIvunNII3SJhyrchf+Ulbk
Z6ZTKedCd8aDw7u3d5KQ9Qu6CYZA/opXC5qznNnYhiytlcs/QPLiB71d/6T+ewQq2TNE4kj8pMth
w9uhe42qDU0hwKspLQ2zKDemwKzQeMpj4vo3fyRmFsFOoFVHlrTtn1VrnhWjBDvWkESfEcjPQx0c
egB18T84cKI5Ihu2kBxlq29g6rkJpx0w/ZqmETL1Q36uKaf/WJGTf/tbQTXNBRVH44HWwOZLxSMq
AhPEXgIcp7lQzE9CJ0XloMu0ozLvXi2LTE/yciR6BWGc61NBxpNoedY4pyJT64umCyVImTYZLmM8
+BWF5WDOHRF27rj40RJDrys1cUnWufITdVgeu8oqDjA1O/6ORhdDTaUiOE3fzXOyuFXR6hXLV4dU
nHoKZqep1giNdTsNrGk4UqDdtYcmCJwdG7L0Nm7lyWZemgCgkUyKAoJUs9ZwaWfj+2JExkOUtPpB
ALtzQaDTUFVgrjms7e28jKEzkEIcCYCUqZn+ybI6fpyIBEImO4oDSM+vrs4m9qdcZMpKsCZz3s1m
5lMRAdvjyVK0erSDumdrPyha29WBoKf+kuWK/W+qd+1wUnCnkb8SVKP+goaVgD+YzaO/WKSGJ8an
QEWeOqf5TBisOWGytqXqd5a3fmomUI5Bs+rjtwxWROWvcQHjHf5O0voFYXwSlKZSfcgKqUCiqkOv
+3HM1JCftTarlh8X6FqcE+L5GAKuGKneCdG+FGsz/KPPbaH4fWOjb7YslSoCte3rJTASkb9Maz00
F+T1DDXMmk5XTnZbtl+yTLf+XkVtf07K2PvcJlG7njrkx44aCfJ2XO+u7NtpZKXgIPhTBgyvfKo5
IEZiaSOwBFdvfu/EwgCd1OovwrKqi+eg1dl4BLZ9Fmk8h+rX+97v9uBK67xOhEBSeGXzRA1MQIqa
XN7dLorfz17Tdz6Jp/XetsbODKZEd3/+B4tgi5gJhpgxL/D1evOFc6M5kJhdHPIHG/RHsNhG/Ulz
kibsmt498IS3ARcVVXIUFGVZKeWLa3u1ZyX6MtLa6xn3hqZJ0p8N3e2DmlEBJM/acs7gUR1s6+31
xChtIQTHofsCz7g26uVZXBp4vZPd2cX3fk11qo6j9SECO3zwJktPvj0/crA2JUbKxmA/r03F2aBM
S0RqmXAZgzJVoo9xploH1fm9c/LaivwVr05puhhzWtnUyRtGbD8VohreIeVEztcVqBYb6CH9l89G
4wlAH8wbns1rg5GrFcqEhyd57fuw1tciAFo+X4qsBfEJ6/UxYzDlm2MBqU0PDFPC32Rj6NoobE7D
guNDM6pPus+2mUb+EI3lp0kc0lP2TgjSYLAskCmlELFJ5mox9J1ice0Hs0K9xBxFgL6k7aMWc6R0
vHcDGJwshVJAlPFUX6+KzEIKYQDsintGKFej5QXEDtE3FNub9/Y6Wb7tlkdU970D84tlTn2UPsA2
rEpXYbSrzlamwAeny6yl7ctYuHqIdoDoA2FU6BPc9yy765SqIryKKHS5G0+qou/Rdy74TyFS/ZGB
sOMJ7qJ4Vy7QfgzmcVzQKagv/8UoKbkk7FIV3Vw/s3dTNJGAu3SFWkPm7/8cPOLuRFH6QFnyKcgr
7Wih272FBS2pMYR2ML9x25uzg+gMjMU8X0NqrtWpy2OmmUdVEjRlM5/00lsPqnLbJ+qXPYJWyAD4
T2LX6wMU5Z2nLmO6hlPety+yu3TJ8mn4M48W8QRm0L00Way+eKKOAl0TaP7c3+O99bJkXkepwHPj
TZ1mSCrdnlmvk/zpZO38kkIz921zeiyNZPrnvrW91VLfYTwm/hs48WZ3G1LTNaGNFMaRbjLJWSRP
WVOp1bnpFvFFVZo+1LSl/SMa5uJdP7v6n/ft766WxjB8W8hxRPDXu80kQGVsu3ENKVC4SFFY+clM
+uK9PWiaryzDkQDrjayI/LwIBKJPRg2PXrz8Qa98+8TUxTEyIVHmfaU9rNPq/JRJ2aUbei00l3I6
KY2ih8Mi1GdTy5MvCVi1g6hg6w75DdwdBxQA0rfATzcP5kz/ouMjr6FZeMtpAjsRZFZWBBkspfD+
/u6a4iSRH4DKokJ/vdx1iku9pj0SopUyfDCTQj33ldp8G+fqiOm4Y4rrwiUlv6S3vEUxrn1quV3H
9A/gjPZn2yhJDaY8ey5z5WD/tr6P/aNigkIVbwlgou0U2THOFDAbsRrqhZ2cFHVFD3BelB8xYf2H
DOlJw6/MsjuICvbWZ5OkE5ryF8/m9VYaDeygiuljodOpThChSuNH9DsfRXY4hnDvlAIj4l4AmYCV
uF1h1LNES1PWcPQk32N25oXCQGY/lPQ8/liMvPh7dRcHcV5LP2tr46qI46DQeOCLdjZa6qNKni7A
mBu2BoNABrftFTXs8+m7EpvKk0UNDZHWajkn69igAglr68Dozj4Tv8oiEsKIMFLkP391Q9fSKnS1
iLWQ9ES7aHGsnBNrTj/PZL4H79mO9yOZooUAOIDa75ZUV1YU3TU718JIE27o8sfF1RCiTkt9CYXR
DO88F8lEhnNUp3pg+MZbL6cU2oA3yIBz6Qc2l9NQ6llVrEoLW0adnOYyTn6PvaI9LfG6Pt43detn
Jd+ZpEtOmqBusXF7adlmLXNFtLAEgxQ4ZTE8Daq+PjWN1/hG2/Xf7tu73VlNZWgBWHD8gWSpXH9E
123hEyKeHs4wwfxWncaHzun/NoYm/2RpdfOsdJ72pPKl/bWpitN967dH6JfcJdEm5HzK3ZtXTY+K
KK7NcQpRi6+elTT5t7RE/MnpcvV839LOOolOUKeiyqHJFsL1Ohd7WNzFxRXNrT6HNZMEPyPIvzzG
VkXBe+m75zpm0KWiZ/XJzCbvoFzxi5zxOiGi94WvRayFkwpOdYs+GQQ9+K4al9DO9cS4GHaUqz4Z
n46auR0n7zuKEV7A1C79b7fRuuksu4FZkKp99lKQOpUfW4ZzZn6ix14T9FbKeB9JNVmee2L15nmw
y54aFuJV6WPRZVHrC+FS6cqdIboU5VQ1B5/u1uXQnKAXTAeLtdGtuN5Q+uBCi/ua2x+59cVs3TnU
GlVuHnWTIm5SvGFU2//c/4z7VrmBupRXvJlvVLYFGtcqVtNy0C/w7KZLvwzzB2+p+n/bmbS9HKvk
r/tGd04p+GJXaoCirE1h4nqp9qRU3sKEhdAqIqg9+WQ8OlY1h3Pn2gfHdNeUQyvNRYZQpXJ5bQpQ
n9HavaOGadeYlwbUc4APVgJ0JcuDD7jtG8oTSfRMToIdoDgbUwgvl1Wd5GpY2m4eGGm2XOzITX1V
ce2PXuQpoZ22z9Tv2/Dt20k8R3QHou6WDzoxVG1pQPiFFTqnAYOciouWOMx406z44NrtvM/cNh5o
+UTRv9nOZWjw6MBkMiIQyDSPAOn+WFavPZcVvY5cncVD3/bt02yAhPerNhMBIMv+YL07Lp0bT/YO
Dp68aOtiUye2IVK2HB+VkdfZUA5P6Zglf7eAv97VArGXg4d5x6BUVZHCvkCBAMZfHyLDjWPdEGIJ
B3Ouv8Z1RoU7jqvHlMFwoUIKemDv9lJKbiMNJSIXeqXb+Ru5TT2OprsaunYaPyuVOwBcMyIEGRK7
O9fFPH5dOkf/ev8Y3Z5fgh05O88h7qFzKT3+q/DDHHrDTWq2dQBaFMjCFgPplep7UrXVM2SSH1Ut
cWaWctAQvL2i+AK6TGwun5P089qukRPULS0vpm513kve5zRo87R4SvMiObiiOxt7ZWpzReN5MLO8
xht4blYCXUO1sogt96PaGtN5jZom0Iy1P4hAdtcHoEiFry0FxjaoEDgrhkgavqZWm9nvwK3Ln47F
ezIlpXdwM25NkU/i5KROHGzmbfQ8NXZs9d3ShgNxX7BQKHq/6slns3GUN/tVoBEcF+DcXEMgytcf
DQmN1O7aFZBf1BZBiVLnue5c03dSRfl8/1zeRhoShYGv4c5LYYvNa9GkSCTCV8OUow+PzTT2vuK0
5VmbM4ohnEd/qZiVh3QO9Pfl7XNXER9STTRsqfyAgIGFd73UaSjXmgnXXaiuqXjsq9n+noyO4VMs
0j7Uel8FBEndQ1U0wwuP6HruIVCeRuAGRRDPdDwOvMPeRwbQrsm4VgK4N97IRei5jVBMD8tmnZBs
KdVvNEfoemnu0aC22/viarybpLQ4BUqmm6Nrj3ZUGmtUhbFlVAHClj8nu/GesrHvwno01s/J0h8p
rN26IWmTyFLGrzK+vN5utXAiURDchbkSxXIqtO7byri8X/JiOKVyOqBYFv3sdcnRgNlbN48SBrL7
fG0obTRwry2voBnjstLrsC4Si8hV0x6bzJ0vysBoxJVA6eX+wd7bXdJLfD0hg0S0Xtsrsiqqe82s
Q6uc3DBVnTxAGiwN3bUzH7I2/41q5lHLfW+NFBWhl0uJTBzvtc2coJ2QT63DqJ71IHNEAs4o4TKp
cxbEtWu/2flxc17Z2/iJyXI6r061OpzNJvV10Tjv66WvLqrb2Aexye7SKHIxs4GHk9zgemm1kndN
1E11aApz9BEBpYhQNcrHHLkM1Iq9t1fwWBrpDyK9BCJwhK7tLXVXJOQobOWcxw9uXv8z5jVDiVuk
KtvB8g52cu9e/EIVMBqCuHnrcTvdbo3cHaoQ5TPre0zHP/CcND3VzAM7dUJz3ltdmwd5ZpQHr4pc
yHWqRZMOzX4Wg+IbrYXrhZrwm4sCnk6YREn3EU768s4ux/ygynQDMMDPvjIDIuTaTNw0xqItVhXS
1k9Rd+7jk2G23Ts3il8iJhU/JU6ZhAlw6KCNIWMlGbttTsP0jtlyPWH9bB5QE/dOFP0hQj+oQ0jt
b75w6zZoZ/UOivPrMoUi60W4dsw2V8U6nd2kP6pZ7trzCBEgRMtS6eYEd4PNeFPoN2Gru/nPUh2d
3xtdn9RgXLoy95O0Hv++74L2LZK08ILLwuLGBdlZ15Om82ln0Zl+S20vHNJInDVziQGdu0c09p23
C5khS5bVEA4hzb3+xv1iAv21zSrUSlc/MRPZDdzVqx6bRvQH52nPu8oyKY8JzSIUkK9NuUM9I0Xi
8vHcxHtvTst0ElXtfIm6cnqHABg+bxkAv93f0B2rKG/RlkJpVco5bTZ0pBjpzKNRh6jmdo/1PCoP
5QhStibgD4ba1oKMbtWBUXkBNxdUilggXPirQ7VVfswA5marV4iw15yRioYZvc8r86c1GsOJsSrT
U2Lp8a/BNc/dpBUHt2RnyUg5UXDiNSGj36pbdugRrZOBmJk2RUNQCRgCkxcjkK6P+VfHbrUgNfWj
4Y83lC5eaXSISLkNqWl7s9FVRWXNNhr3BEa4sUM6KSsywWK0fhAbm49xb0RLWDJK7mM5Axl+XrI+
+t2r47Q5zbaiHLw92z2Qv0Z6RwSmgAAy2O36sC0m7c4y1105d3J5zLphCNdWZKHVtx39NFRNo7o8
ImBt/TJGib2ZkkrlBkjAVjsEdVjFSvIiOjlJUn1nt6vflvaQDb49XL+sAEACsUsJ9Qakp0UeNbCx
jJDAKY13uqKYf5Se150iIx4e53Yszp3RWH6fpvVzNboHDmrrMKR1lPBljdiUegNy418lpcYwWEyK
N71TPDTru6QynoxYHZ+aiWL1/Zu7Z4mIiLoNQARJfbm2NLe1MSFG4Z4asp7JtypKUr7rCvGHWq3V
AZxj1xhYHMmY/kVn2hgTnjWtqw6y3VrzLjAjuw0mOqNZYOjr8vX+yvbOieTc/j9jm/e789ZhUQYQ
5W3fNECe3fbiAJO5/AcrMhukOUJYtG0pVPZiaNEoEbdwaM562lkPids7n+9b2d04ACF0qHknOP/X
G+dMDTNXwc2fEDosX6Ip/gYebjgvTOk9WM9NqUsePSmPCbaHBPSmFYXChaNnjQFVFZQqBVGj+FOY
lRfwiAzPTZtogYhQ0UaXlrGZ7eh+IlB6K3r912/4hecA20TNdBMRTI0oU7cDn49iZPo067nmq5qw
HxG6XhjnqaxPSm9OBy/nNijAKNEXXA8A7Lj0LWu6tzMzUdMMZ2Y3w6lU224KsgpPGkV6e1FIaQ8+
6p5BQmjZXKRwijLD9UeF0RKlOZJPdKAjqE4CEinbrZ/c1VaetCz3Tm8+RFgDRoUUKKHWVpNhjIsm
G0wPFeFeqx+cphyfEnOxzw5R+8Fe7pxXxpzxSkH+lnySzdKqaCy8anLdU6RP1UkzGtUXlKPPwoTP
9x9WRahKFR/SE1DNzS7ONllAMbKqTEyPSRP/aCADvGgdidB9SztPAhRmFG5QkWI0yjbI6TNl1JgF
g2xAW9gvy6i3v9EPTgMvsaqvpLH2cxWtcaDGU0TNe4oPzO/4M6ZMcytplyBDtwVV6WOcppUG0kks
UfbVyJfueXLzo0huzwo9dmofvK7UWzeeJmFOkTPP+DOvhMUsTMX7Q8+95uAh2Dv6wNC4b7B3JbLo
+qM1NnN5WyRYTn07lV/6tkwe0zgbA7Mb3AeNtl3w9k8HAlR2KGBPI9dxbW9g2KizWjRdi24cLqVr
Nz+F1eifUH/XEx/Qc362R7d6H9mD+K1yuvhoBMtNmie9i1THlKxWLt9NmTmdPJsir3eCaK/G58lq
oyASQ/EDWLn6rU2a6pxp8dSd+sY2Z4bbdH3I4EPvC63cEp1sL3W+p148HhyqvYvqkFYzREDmQjdy
CBHNvb5aPRRfV+MMd2bxXSOyHgXdwIOLuhMscnXAxDItjj7fFjZqxqqbIUPhnVaBwgBervFelmRw
Nd+KreFDk3VGOAhr/nH/0+/uPFAnMM6y7Q+a4/rb42MNt4NafSrqJP2WCT15QKiq+SiS2L6QFdWT
b8y6nJ3eqLEfq1b1Le2Z3g7if1wp7apD/UO1yugIP7OzH1w0Cppgg3h5tpWNIjaLYYiEd3JbrfZ7
9u1h7TCYLBQ5G62vU79lwuv5/nbsfHD8MtNGZHFTVnCud8NqRB7ndPJPkClXMgUDNXbLGhkqPK8H
782Ov6RwArLDZmYM51/+lFdB7GSBVNdK3rcpVdqQ2dtgHuyugUKd90FPivBoF9U3U5RFWK4oWd5f
6I4j45jBnsSPkZRuu1d13PWZ7SXeCbCi8dAy0508cUoOHMvedvLSIekh5WTICa7XaI72akQ5byoE
+b8qq4q/xZzBZ0amHpGgdlwmYCsJEZQKuARp15ZEKuK5KtnDEdRaUAska2q0VQNn7eRcb5E93N+/
PXvQ4Xm8STNhoW7eVTUVZasanQdOpS9hpOdfuy4WF0XUVdAUxVEb+Vd373U2zwGRo+gpYiLST9Fp
s75ujHM+UuudhiqpzmmSjggyO10gdL15WjplfUiEO/otoyV9OfLXT5HMfV8YHFtv6uyHwbJ/Iqqn
B7NNAZ05fG8d//C/Hwg6ipo1A/62gYY+gEv1vMKDUpkaHOfYfmlLs/ABLUbh/b3fO1V4qv9varMX
Ba9mV1aYmgq1fMw0p6RhZ6SfLAQnDi7pzjUhzifchTJIr3frhZI4GbIJfY+TMPP4Yq4V7d5VqQ+u
yc5hIj9CLRKRAeS5troZMXDfvmFYKBqvCt+1Wt3Yd+JOCxtzgrPUu/a/93dwWzaW7gbsw69imwoM
YpP80XVdI9tGpCpi6u43zaUW5UTFe6VJl98XSn8fkFTo/WpNi4OV7nw6IjRKfL/QOVCKrq8p+nGl
7k0WK5XzC9xEL32PRvoHMxblQQVqd41SYAmDclig3PRX/jVZFsqmehydRqR1/oF8gbxaoqiVQENa
ZL8vVqx/cFolemxF357v7+/uMhkuLGlxIEy2RBc56MZwUAIhwM/072IBY7S4VlT4Xj0ekYj2bOH3
JPAC5WNwvNfrrDPHWOzZxjO4pe4zFdV9yvL8yV2hNr19VRRdZBZIP5lQ7doSYxlm8swmQvcsFUpI
qQdY4jCW9RAk+ZguB0/UXq4N4EFOCUHXR+o0XdtTrZShxG4SnaaxplTplVb/h61nA9O/XNVX1hw6
T2R/X3tRMJmlNIOq6pqDA7vjAPgNEm4BPV0W4a9/QxLFJiSwijVriD+h+yy+ia496t7uBDtU9mkN
U7j7xeu7tsLDqdQ2asgMtCnVLHTLpIZVZ0mZbu1kIiFknRWt0946IxU3QMGEM0o5g4hzq7Ko6nWe
p6YanVattf6w1Mn+mk3x1zefmisjm6/oZUm1NhpGZqOLoJtw2fQ6ic+lmKZ/75u6kYD634Ikvxbd
dpQON+4l78ood4xB+rW4/Htw+uKbrufrX5pip0+LMucXMRnZ91jP5gBgXZM8dW5bl36vAoEfx6U+
Oj5ycZtnmxCBmgnlX5Dg29aGMiXGYK5adBoSLbtQuJ3PjMqr/UhEwi/EkYbK3jmSCmJkp7I/v81X
3EUbLUYLYE6Pkyj3W4hGg09xbB0f6ZO5n+aRGtUHgBPdUYSy44aA7RGyc1Oo19z0kCtz9uBnKCc3
MoEjIXn/JRWFYHRWvpgHwdeeLdkdRzpcok229T5FcYppMnpmthdaHXS5UCkCpyKctDJ9vH+k9j7g
a1Ob+69BqXfrblJOSVUap2L2hjNCpOPZU4Y+qEjPDuztLw0vzqMh47xNxKx5IpqEtSjo3wj645Fm
/tTT+bdSG+zv91e2l/nJYhc9AjlO7gZZPjpJ3Gs6X2zx6uWv1UAK1DfU9q9BIEQ867b+RSbsKPgW
iY9chvOI0onpCxVMbEf9iOqjKU73f9PebkuYKxU4A3LqdoS4EfVK4SiqcuocD+IWfMPxo2BGm1+h
6vAIWXd464R26TEcieQhzyTT38I7lqIRirrUCmXwvCeGdhizNYxNyBSsD6tnlf/BGVLnQHaI0i11
pM3nTYeINoKWseduVT5k5cAcGRfWSyqnYN/fy72T5MDt4U6CHb5pdRKM5/mU4Quhikffiqz+HdiK
d9ac+L+cWZCXUCLovRFpbbyu5mVrmdqzclpn3fl9GZOX1mynU5rqR5Rl+V/aulMwFUDowQKBOJVr
fhXTLU6SN4vH+chnvTs1udn5kTIf7dzeKaQADCGJjXNv1OJJLlfqO9xB017ai9tN02+AAiNfKfr8
HOfQpO9/qd1VUQmGeAFUGGHg61UpqjMsk5RiHPJaPc1OJl6GJQOGft/M7YEghQFDAJAJCtdNRUVd
USOslCwOrcSufytaYMNBUy31S56sTXcQN+0YI16C/sRjxP9tz8Tc6zPDN+s4XLVyDYze8y4qk+uC
0dGng0Bfhp3XhwJNMgYuAMmQ6upbiEiDyAC8C5M7NRnODzhr8aVqJrXzmR45PCagdx80YQ2Wv1qm
N/uRsUwHt/r2A/ILJGUG5sovLtv1B2TUiZ5MwlNO2jwVz3Nfak9ZhUT+/e93eyylFUmslYz2Gza7
MfZLl7VFDOImLgNNScs/kA0tsjARjfJV0apUP923uPsRiUhROpZIkG2JKloaxjHlfUwBqvUeszWN
UIAQZpjQ2Xjzk87iXpmSi391s4clnmrPbOOwrfPi1FtV/66JSJj02I4+31/V7teyEajn0OhEv5vy
AQMFdDdLhjjsZpfx01rXfVFj70hJd2/v6CdJXy/LIVs20yBMr7ITpFzrtPUuidX8HZfxeE4dxkLf
X8+uJTwH2HtizBuoRRsZq2HMUQxLM40fbS1SP1dNWta+mlK8fbst8P2SiMuryRt2/Zk0N83UuVeU
k7DV4ZQApXvolm4ObfB8b26Soaci002+ESIAW7lHszSaZFH6RBZByoc1NuKHVhOMmbLmI6jM3ong
QQbK+6s0sZ35otpTrNWDnoQQUfuw72ZNyteJ8/2927VCQVtW+IFJb8mntdunrpO0SRh5ds/4uEm8
z1t3PbCy4yUkbpS6MoVlSQ29/kLj7CUTLf00pL8fv+uZoXM2lMkJRVkWF2BI9qc3rwrmB+Urun6Q
L7bIXBDnuWYLKwHVYk4fGZoTf2CYs3Hg+24TG0lGYnYF3DmJ3NqUW01FiYXRemlYa5ERDK0xBjYo
YRj2mfJJz+I0TImcDx6Wna28MrpxFHFeinhMnJQTwXTsdV6nh6rrhscuNUTsu83cHzAgd04I2skw
LXjKaEBvp3QMk97peoxHL7vOCPiU3iNKjvHp/hfbqatInT05pAMdOo785ohktRSaQF87XNVV4TS6
XTA7bRTWeJLAzhT9cayq+NLDB33iizM3W8+n8P6P2HFa0L3JOxw0VeVM0+tj6v1vJF6ch4vVJKdi
rceL2yvRBZVm7/e3myKzxg/zNgNg2HzGoqPpBiMgCyO1bB+bWUn9VWvWoGtd9+CYylrbJhSRY7qo
cMIrpV8o//mrVwwan17WScF4jNFdnhyezRfGjeSXnpf0o1Bl2WGsi5QYr0Qv4f4yd04rtoED8T9G
HG2/KsK4jhZbZR4qsWKHxjrXcj6WFhiCB1xvpiMF0L0v+NreJmoVcVQulok9KMJd4GZTHbix2T7r
g1EcJMU7t5+ajgSeAGYklNOvt9Wdyl4tDC8L9TVR/5pL2vqzWWQvIjWdyi+o//1JZlde7m/o7gJJ
DmkG4nVuaLNDW9dWhthGKCzQkvx7xQMQEe3JE0NysMA9U/hPqVJEn5kU6nqBaicTEeHx7aZ0OkVx
ln7XlVZcWqSVD0zt7SVxDzxrSuIgs6QPenVE67Ys2o4eY8g8hwpurKjPscrgk2QZzY/rlNcXG3rC
Qci1dzZfG5Xrf2XU6S1DYfAH98JRmye7j7WgSYv6qR6G9Mkd+7fK3nDTJYJH5lJQ5iHrX9szE0R8
8igpQqh578ty4j0fkguhl32JYCUHtecexRB7+8r7RBNdvhlkctcmR31RbeFNKYO7UyZlgIbUGd5q
RSeY11bi17igS9q6b++wosoM6wf4hJzMs731dq7GiqcvvFFVN4Rjy8AGxXP6d/1g/Xz7dQB2KdmA
UqB5OxlayWqQiJGahhDlrYcMkeognY0haGql+w83D/l6oF8AQm5Rl/oQtaMjujQs2jT+aMVV8Qh6
fHlYRuOo4X/75JI7AiQlHpOoJXvz2YbMpRO+OlkIBK36BNi1fmf24mic7+35Z9cMKnrA50yJsrg+
HChKjNEgKVMGc26h/w9n2x0gotfqD7GkxsEDL4Pw61eINjEq6aQflJ0R7b621mlr5aUN2GunSsqL
WAv33MTKR2vIhe8k4/TQeX2Bal4fXQxzPmrb3F4EMGCU3tEFlLTKbQ0+GRhXqM1wwfIospDvG5cn
5kzUX0xv6NERFh1YSa99eevhRIVSp9wFIhmtq2173M0zx6xcrwtJf8Ygz7vuwmhkJWBu3FvHvtNl
g/5BAoQ9EP1bSa058pJR8cYyhAbJaNhsiNEOj7v/4+w8miNH0jT9V9rqjl5osTY9ByAQgjJJpr7A
UjAdWrk71K/fJ6pndovCkltzqbK0IOkBh4tPvKKNutj2g/INDPnLiILR/mR/nDUAOK+fvcuIg8wf
KxQ1M2e4mAGb7TbUHBI7ACrUhO19kznOCXjK8fcT+tq4wJ3Piv/Q3nDhejpuO8LeVDbYE6dsguvJ
rMvb2cfySMzGQ97Y6tCWNg+8spR/P/DLqxA5cXqMODKTwaDk8HTgwhy3iYmtUzGO88maqu1kB1qX
oK5r8y3nlVefMqSoAnUScfbnom/KWQZfy6VOJUwJOhXaknEgG3Nf6fW2GubhfRs1a1JN/luIt9ce
ky7Jv11SuKievVd3mWxK70aV9p5JPNhMzmHItuXUjmbzxhJ6dSioGFBBOL/YIk9nFOs/TtFCnmc0
dOiCwRbzjFHcukPfvrENX5tPIEVQfwFHgi54fvIMZVSXRlenVQg7EuKgPPTG1MEHtq2Pk9Pbh9X2
9A4SyFve7C9PWCoF5xOWgcl+n6v6Z+YwDrD8Wa/aLfZelJv73pQWerO59x7vk+XD75cp6e05KHt6
zBJknCm3VOWI3Z4rIstplqLKFnwR8CmanJhcxxLx3ONRF8vcapCDy8wsTzJnWTn0WH3DTouhc3fG
Uto7gcXWEjtqW/x4KI3hwaL3kaES7QxdPM+ze2rA5w/IyQ91HwdwhX6NBvd92q6u+L4GsJiSIFqi
JpZdNAyQYvE7iXs3UBic4pU5J2uxcpPZTV4wTpEv8xG6RNsTzyrn61RXQ3Napiycd7bSjkp0z08y
UIWKbd6AhY7nsa+Oplc1Mml6YX8uEAYfd0rl6w2qFaI8aKGNr97qRcfWF5WMraUowoPgqVNbF3Dy
VLdoO6HylcvUPZ9luwgvz11vlBL6pRwtgElM4cmUnWhitFSQXZwjVFliiS7ZtSxy91eJruuYtKhP
PwbzWlanqunUbeaK2d257uq8D5qyNE8GSB3QJBOZZbx2lEcP2RrWD5Ow0FcshAgOlatwEJVhH/10
bUP+AMJVnQuOqr7QpQrcy34IizyebX+ak8w1plPVO4N1E66+eVX55uxc5ssmPpJ12HfTVszf2qao
vyCGPX4DqNMD3Snq8avMkce8yKQHFCzzDP+bFZC2JGMQzmJvjmQw0jLXWy6ysT9w/Rd3poTVnFTZ
NBxdtK0QvFaFXyeTPTXDbhpQv45NZBbyeGtG48dgtKWmftRnNtjBeTsNvVOPcYRcQp8Y2rTfKQfM
0nHbsnpOVK2dIF2coKW/gDkn7gjuApxQokcUxqjzqI9WLrMba61UsRt7V30uc2M5Y2qrQCThMtXX
A5nQo10SZ8ZFD/PgOAEb/W7qOa+SoVsc59rWosS4S9SIgXph1eqdVXTNp2mMsi5Zo226GKVQ/Q6d
g+40Oa3v4l6WQf7tN91+qCeBWJccskUlmRp4B6IesDwDkOE+uoR/YJHgJ4+xr8Xyyc+GKrtoGOwH
3BynSbCbAMBENk68AaJn/T4jGXVZtYP/E8ku7skqyrY+bRqUC9MKJaYqdQLdvZORYwSxNKPRjIWv
8r2kiB7EZebpXzY11Z+5Gc0Xs5dV9cE0Nvu9ChphJ0bX+pI5yUxiXzzZ9ixbFGtKVxRrEvR1JNDT
Nwq5F/m0jLu5aaxiv5pT2yFjbFdNgmxat95tRbn5aT0Lv0FCrPOvxnrWYUypy/wmZrOlew9s9zQ7
dsVF21fVj2nA6zNem8a4zJ1JfEc9Zn3wlE3Vxi2X1UpqGgdXUgIwSGAFF+4PMyii4N1aoSjYU+Gf
dm4wKOQB3H4Zki3bnLLdLVXX5/sVpHfO2yCpT1oxAa3R2sd8GgBO9MXtDcu9y+zFwVVEKtCHsQrm
uT5NttWjCWjIIVcxDBjvW6Mxfdr3gV93v4AiARkeEc8w057s4VZbpTbbxK3zzE34Ell3IRCTruIi
UPl8Iyprm2LQNvNVMFaGi2xzB3RxNsax/OwZLvCNxWrbma1kBCe0esYp1pYpZRLUWSbfT4vrrIdu
FLqKZ2PzHvENFdeo/Pm5g2C0tb4TFUFWMszSONfv5kUQENdN9S2CqDbGaFTr8lZhrhGOcTcEuXVf
hRQbks0viw+9towoDtxiqrAKtCZwFagVoZHUGzPAS7mobpeL2nHicM3X4hA5k/7keSLz46ASoX1c
NoMYkagiyPfNWizWfttQ7NivaOjbVyvaQM3jtFkie3DGvJX3Xda5Dxuwd8wiIld1N15p28W1CtHf
/FkbmdVeIpoQ5TeBudT2Z0Ty7PA6nPrK2lHDM+77Pu9rDgTh+gBGpVMnjr/YTuKuVVkcJKj+x6gO
9JU3V7M6DhbHzT7o0aU9RkE3kDgUOh+Qvxq6LWn90uclFobELcOf1cHJs7nc40qOqkWTBfoxtwrT
uZ79pvm1FJ23Qdvx1cCh1mr7umy2+kNvLCq78AX86V3vF+F9oE2rSenUNeMeQ8Pul6+D1gfYla8f
8O+d6kQTbhZXuSoWfx/xfZzdpiPc69zV6sWF6WdTGC/1YBTH2nCR8NchKkDIOEl56biFJ76taurK
3dh627Zz67rvY1PJyr6XQ9Hm71iAQ5X4yqmNIWlMlttNQKyHkH0RQF+p19qODn5f+UNcjq6j4EKL
ILgHNWGYQ+JL3WT7ThXGsptQl0XYTFbjKvc1DzNc91KAtDULXakmQRtjduJi1P4lBdmpOUbTFkT7
wmxWjk1j0dTpMvz53DQUQ6F+Fs4mvijHK2Ui2iEM0k57zoc6MOfxqhR2WAAlDGbxAHTcL3et62M/
gzSyduBFhHautwUJpEhuxCNhzv15PQV9Y0BhwL87Egj85Uv0y3Lq3Lyta8ucPlkgpvK0rDd43gvN
TM/Z+22zhftR+nN9Br36Y4rcK8IbUgmgG/u5sdbhsykQDTXiHKBTtTekMSET1rr41x9UWVZ97ILj
Lx8JS9FT5Wbe5u8DdnzDgVb3rN77hjmuieyHnFMRGVJrNwdtB/o+3yruPGfVEVve6px9GepgAAI4
jn3cgfOa42ALevNrVIRlF581sBwUy5c+ohIJdT3h9GrnWITO0icLHguUuLGvChLTrjgBlImj17lI
o9Yr6DXI/qxTlt/qyW/WNNfZml/bS99djkZdl7tiHOorK6qM5tigF24m1lyL71PJO0Q6LqxqMPvA
rZKyGGwKMbXS2HQZmbfuct1Ey4VyOeTizRbzliz1Ij+vyKTcTu0agcQegyVLdFtoM87gRp0WcY5r
ZFUoDrfJVp/0lEcaixJfOHG5qPW2nZRnkN6atkhWjtSP0Txi94RXT32LkjpHbgP6Kt9ZHAVV7GnX
Lt4VpiJ5styqaeJKqCLaQb3Q3sAZpmw3GV17a/a0Obpqp4y5tfdrVpOuV+iS1TvHWddbubSjk1gU
7Iq4y/3FRUBd1VNCVdu3WYzbJG4EFJz8p2xKtdRJN2UVWHjqfm3i1SEhsFWi1xmzIcJyX3eLt17h
5STdk3Rzxz7W7VIsR09aqj8II1N8d4ArzYodx9hE/vuhX/2hIgTSMosAvw+BiN3Sa6Prwe1qdd2X
uav5bj2U2dgOttUN49UNjOEzAerQfwqGvstusyYSnIEmkfuMg6pX6f5ymu2NYrm9KHW0Mr+5EQBD
xC4Yqlyd3CyUYtzxH6N4HHPReNTWWzntJmQq29Q3qpH3UoZEZxwOjRuL0aI9j9CILOI1wos8XiYd
dkdKP72xQ8/fme/xYnY/WPy17bCB/BDxYtjjmDbsg35vm2v4rfO3PostBSr0OEiB7wHJaiFTJ8qy
6XJ2I/k+2Cikpm4wB7BzWoGbQulJNd72qjbMePGDP1kACn+bgAMij8vak5xEBkrg10uRG8gccrVM
O2vMih/eEoQr+6X0vtpz5g3JHETiThKT2DswHu7R8E0UztY6ordHQpMrnEyszMY1zZVXrL/MODgl
zNg4ogVyK52oWw6t5LM2zN1qV4HF/oXfCg6YPZ3Y+8Kdly9qbsqboXYoRBcVfPyrqq9d4o8hEx4V
01kPx9yUApJKB9vVzvJs2vlW5eQpSmdunUb9ZH3wqjwYY+Wu4OUgnre32H/ATTVqd4wSiBH2u2GB
ORHD4IrUgaRr+LltqrmMdBj2x6Wp588oD0bX5Rph0qMnsPFEDxa/4U/RKo9FFexl5Ri3rdtqjuDc
CU8aN9OfFX6w7V04a/uWhemMpAzCeABNEeAB1tTVBYCK7IPbGI2MK/KI+6zKhLlzi7F7z2O5+WWQ
t4JhitC8XYw1spLWsNR15C+mTcArt+zS7xb3kzSJYnmUbFXHcvU7ZycdDwEQ8rXtEy4c7Hgn0qt7
kCNmlKchHOogXhrezy7ssvG2XIcxiCtdCpQYuonZNrnrLs3ZNn+0rqi4Z9F4/I7Pl/3T6ARCk6uK
yutFDdxsoZ7MIq4njp+UreB+LutBtekA4T5MGuV5dVJEHULya1HqA5tObbElCusUjva5TjWHAhE1
p5ZJtJiTnTiu0kFaOZN11RWsUaS8vayJS1lvTULZN2uP0ey6LfoFqHGnnl0aF+QThtj73ej/yLUB
imibxqYgg97qihum5w7ZnDaSN0Riuo1FKz1rL7kB4O3T5nhUa7dgXDghrnSovCr7rjZdkivo0vFS
eAC+H3c2QCiHzFbAIMrtczpl+OuDI0OLeBMBj8velvxtMHVmjZ5y2/pJta31YdPZvMRt0TjlvZ4s
8weWjr5OxBBU7b7xFvb/SPJcsn8LX3Iv+NaPKohqses8iyC/yvzWIoX3wGp0VEaXRPm1jV8r1txV
bEHKm+N8aSc3qTtQzJSnJsq4/jwDfDdaF3rPIP1vU67HJeXaFpKLuR6s2IrMwT10pWdXabsM5ZRq
L0BTpehUlBjtlK28YGopx7z0uzK2xlGHie+KfLxZsrq/adDcUjH6O1F4nZHmHqe6cT4B+cp03M2y
k7i0RM5DmYOdpp5UbLu8Pt8NjrZxQTXNkbDeLqm8JYsO9L3vSqik2s/d8qIdaGHGEMrd95g8yvUo
+zL6tBE/XpWjsL5iLNHWV1uBohl36jb0ydzWzp3dYrz+rmz9/lvpGnW734hqH+nK1yKp+Yq/Oog6
nCTrFlzPDT2tmChRFcfV7jTz6RhFFwOZthWKIF0RxTI8yx/YhUvE0m7+175dJnFRyxZXSH8O3SmB
v+fRjnO9JkArapEsU9zDucJ8WUc3up3XgAIOBZZbJGErHUNhkHe2aLJtP5tL99hUyzolobdERFNL
5lEFstz8+zkj4XLjxJ73pLvTTy4Cq0BEsS2Qras1E+KHC1WsYcGanHrAtmtEZ0SXrsrtW6DV1kPb
R2aemNOqT/RMc7KmICjvWtdbp7i3kUaLfbSo3Tj0avnBytziu+2M7qNaVET3O+u7w6LQNUtI2UjF
XbJfjy0YDRdVuE0yVm2ISmfR9XXGeW6tj5z9YZdUo56/Op1p1My9FrSVVRXeNme9SoBaefOjc2c1
H9wmksOOOcVlxRe+fZ9tnW3Fy7I5TWx0aMkfnJpYIGaOx2+9WbY6LidfLzHIj+59EHbqyoOI0MUt
K+F27Mr6U4G822ORe9mRSNaYUb1tSmIP6Z+qeRs+zxMElLgfIooErTM0VOTxUaU3HCijIWCsrAtV
1EVxcBpbUE0bKaLHeEUuSHNFgmOunMe5OPl4n/cJnachTztlkgmYTWffqCZYMRHK9TTy4K51ZDJa
gSWQ4/Ypf2N6wCGPJl/ZOEO1E+vcseqjfFwIA1T/nYJLYBKLiOW+JHhvsSpC8SguZ9/86dE8F3He
l3UIE6qW3xuYZn7cjyM56zIu4c04jh36tE1pPTiGaX2N6ny2kkWN9g9VR91dyYLfEm+wp4twFX2Q
GIoI5ORrVI6pRnrdBb53UZgYpXL3+UpeG6/E73NcWeHip0GfzQYB2tysHE598RlVoPrTEFnVZ1ma
lB6kuQpvr7J+/i6nvLuPyo6KpYx8ae+83vO/ZPlSM2kUmzZa1475vXAr52oGZDcnZm5gvbUFk/gZ
zh3xoCZ34hywPfOL7+Q9JS0xCUKneZBXPpJwBol6tV3h4bzlyRRtoL7sqPPfW7J0T3Y1VZ9bD6Gv
NJee/0i4tbIbjcF/kAFqh7vcXKtPFG3L71btrRqWWTd9s2DP2pQVNmIgHzf7HLqHBkOGD3r3fbXA
f8dKRctH4KGNStB78VmleBPZqeg7i+gpa8jderlMhyazGzBIteceh6AQZlxX3UpNJNRGvquy8Xxi
Y817O9TWIqiVeeGPJR/k4wTjTMZtGOIl4yjK8UmA+tE95NigTlY5DD9Myambsqy8x5Vj+SMg9O5j
4Umb6kPhEUFkRscBWtdDPyZBURlzujkWjlRdUPKtq1GaIUUI+oFoFEaTsVsifzhfhWF/6qeZo2DW
TnEbGQJ9TD9Q866aUKNMJrfgEppJiB4tRRAFW7T1To1usBEmzXE/qhJo0I1XkRgmXNgqYHuoBlV2
ldcLgrCoXp7Moljsd60bsIa2CRPLJJ9n75bGKvpWjs6L8DhS3yW763w3v3AoMtapysv6oneWado3
pqGi2GpMb0m0P/VWEuK1QW9kcf0ptqUffAPeMfJa1kzblGxapPUsisqHqLRmJxF0ThDnqfLqssZ0
zbh2SrL83eRERh+HyqFuEwnPBU9RORZR+RR2VMFlOTzMk1kVO925i4pVE+n8lmq9+KpsFMDh51Tq
nWo8S8X+1vq3TdvX4lRzy993XT7BhcgJ/lMo852OJew4CUt+IVxtrc4dEywJrIOSuqzTYZ2ah1EF
pKp6CQjmM6KOESyQH113qGqjUarUfANRkDpRBI95i23tc695tRcMBM/OVsWNnIc+tqg2PtjtbOTH
SJblF+Ih8kAj6wNEyiOKMjBHG8mBRNf7TrRO96UI3eyDXpfZP1eREZtXdCLCZC7JaJJNSu8iaKt+
Shox0HaLUOHu4oUArTksjRcup45K3Re8l9w7YQRVkQzc9lEs2Pv1zpwtS8euzvS1cJYARS2KL1aM
jgkVtjb0jC8L6cVtvnnq/TCt1buu6gmu2rAL37OteEl9mFWX3ZyR3cO/Cu17MzKM4lTZwgH9q/r2
nFf4Ez9jTJdS0GFZrRoJCKlcckKXJKKciOJWj6xyl4UToEBMh/syoRPlHVwx2RhHtZXbcUX63R2n
R/uua+ul5FaAnrUbM89KHW9oHepYk3VN+DaxlaBreeHV2FMjvRrJ2dAZRCbs6M3LdOfN1vpVt1oV
F5GSHINCS/soGz8Pkvlsp5J0mRc+GoNn3QqOGrZwL1SV1sESfUC8x6IOW7TBlzUbwDHOkQpZYJkO
Hio5tiXOFj7Mv7YZ+yAuIjRw4hCXtvxQzLa29mZIPYDbbRBgOtu6yajneaKKnTHQ8hzGhoe6o3y3
W8rBeq9dt/7gCe3eYHG74tY1IseddGJZDyAfXDpPTlv2KIwaEWpdUZ5/HpXO5BG0rcBpJ6p/rAWU
i3jYQK5Ssg/MZh+OWW2mfht5t63SbI58KWnb+MJdKGwSa5q7yc/7u4BG2C/XHqYSVWMCIU526qxx
KBqgD/UmvO+1q8rvmOOBptwQ3zkKfCGrq67VZJo2VwCpix8sF5TeUO8eRSCLu9Y50+e8duzewLG+
goqkg+j+aXCPlCb6Yk/bpLJWiAtgtYFZZrveOJlckkpylAmJc1ZmVZS3CPJPTS3nXW5M0V435VsC
yq8I2PElQEOe4elncbVncBQWn4LHnzdgubPxkuag45+rOc6NzMt52iGeTmiXC6Sw42nLuRCk4jje
kffYt0inUDL9fZvzJTyGHicYKszKKNFBxH06Kcq2uiYfMPSESN1ekVN37wenKd4A2r7SoYaojdzk
mTKCePTzqV9dSaNia1JToBdH43BmR/repWi3/PB3HwiwD3R+FzwOYenzPnFOf3KoRdSmUT1Fsc77
+ZK2g/lGy/0VDMyZfooQAfgb/BXP3eq/4N26hhcXLg0PJEc2ZRPUj902jO+9zId4umFeNxrD8vD7
R3ttFuk4eBa43rPhwPnzvwxKgXgGKhU26ZYPc9KFi3N0oy7by7xr3wARvrpZQNidGeeANV5wDgxc
zzYA823q5uJjr0HvOtMkE1pr7RVuG9nRRhVxj7Kl/Ng525jUtd29JRv6cm2yKP/yHZ6tTWEbwplV
xPMuqAQR39TtVW7U9t/HNJwN15FkptePWspzbGaA7/FKcSJlLOoE0iy/U7jFWXab3O90R7ify2rK
vwCjeUsn+TVQAxN8lunD3Rm12advFA7kxoFUtmlbu/qqCAZgk2s+0thHsk8ZdHR/v4JeHQ+9HR+o
NDoq9hne8ZcVVPSQ8I16RGrWrNeU0vmceEbl7yeP7pg+a+/+frxXKKi8Qg/kA9iUgLP3/Ir/MiCE
TGGuXt2mWVP3+alaGSnpbC+7Wme/vBkXR91LSb+sxcAGc+aZNq5TGZsf2+4UpqJrvItGV/an33+v
V1cWEmZotKE47j/XutOt5xQZYpIpLsrVV0PDIDfQc45/P8qrs42TNoBtsDIkyU8fPteLIiWzAZJt
JOVFZHS3lTXTKibtuh655t84y185lLBz4aBFzYmK7XMcfO4PgzcRo6c4n0YnW2u1p8/oUcYC5mVm
yrvbgrGb/u5Tns0NkPBDmAexZPu5Huk2VJZLGNmmsu2zx8Arq49woNab3lq20+rCv33jMV+eTX+O
CIU6Ak+NfPSzczBvlmgs1rxLA0+VqO167nu3jqhlhVuQFMC6k7Zmea+roo5mBWAaGiApv3+3L4BQ
5++ALKoPYBYo5HOUtRontyxXg4VtBj6aVVt4UblnYttEAbythb0PzT5MyqHWf1c7jpEhZTDlCDrw
BZ6tKvpajspKiQA51tpHrQaRggyRcb/OGEBN7ls64C9W8Xk8+Fl4z3NOvQibuEFXsW5Nh8GNXX4L
c7+vdwF5zfcNUdUhsbfxLeuMF+uYEc9M47MPCpCq55oKSxPRlQPYDXNlwnQu8OXtlIMWKfDauQRr
ENwAaAjeOBJeXK7nQUG+BwgwAa19brpd6KkNUX3rUt2HbRxFG1RIWolAA+u3QpTXnu98fTPKGUDw
UlndsF3aFm1aBGY9xJ7RDM0RfTArjJ3NVAci+epry+Qefr9m/9wYTwBtPCO6waDm2ajoAz1bOt0E
sgN8Tp8a0MTuFXklRaoI2++6nB3U0BCl/UjxrUyHXoSfgCC3tH+mTFzlwKLoEYCxSnMAFg95bmVh
XNt0IP8HpwnsqHOMSF/gBdeX2NOZcj/r0rDv2qNBdSsFaozLfUQxJt/W6fb3c/La6qbACbyecO58
DT89o0U0qMYl7U77eVgTb63z/WLk7iXidBUiV+VbNNiXCia8A27DM8kNDgP/ezpg7ze0JhvVp9ns
Ugc2s+0dwYVYLjNcqm6D1d9UOq6580UZdnBTmm3zzrenMYubcXPvegnO/e9POXKaHN/cVBEKNefl
+pc7elL9MMk261Osbps0kl1/pBCSpyhwWfsA+MEb5/crO81C2AMnClx/IDI9i7coHzitMGemvHSK
ox7Vd2/1RRoijbP//ct9cc0TzkGDJ89CwQ30/7ORNjfLXWHTvigJlmXsm4XziCTeW0qGL++C8/pB
botX6p6zgqcTKGbMWTD4GtKq7c09kBsUpB3HuAi3Gm1FD8DEkAXOiYzhLRmql+nkmRkCHpeTBEYY
+p5Ph8bmPOqC2RlSh9YggNgKkEQQ5DuFcNWU9tr1T6qbdWrnxDmuivrbfNDyMxnSW866L98qDogO
GHbLs9hJz4W0q5k00gQggR5AmB2NZV5+RZB03s3KG/QbK/bVsYgryeKpwCPl+PSpSYZDIM+MFQ6m
iuvFQVnXKrd4Wdcq/f0Sem0oeJQRjuEWKODnQmqt9vpuC70hNVfp7lhi9cnOmg+VNZRvnM4vF+t5
F8K2RDAYZcrnJxG9CwfIacSrXKpNxpRpwWjmUvTijdl7wR5hzSAcbzF9WH5xHzydPQhiw+zqEruo
cf0olf/egPCw26ZSpp6PyfTmUA8KzmCAwRiqN7bka/PJI1L7OKv7cOE+HVx2prPmG085G3W0H2mZ
nEAHFcdq3Po3hnp5zf5p/Yc9OfufWOLZc0I0sHrgKmMalJ7a173pv1uJnFIzyHqALuRIHr2vaHyj
1vHqngxoZP33uM+Q/7Y/5GaFjyqQLs6EeZjEqWlCa2+3vdy3WE7uUDQcT00ZRdwwanzY3DH81mJM
/dbJ/spkk+ghAERMSDHkOWlmcwXKwlU74vOh/QRQuHkRNLBxhzF6ix33yuplybJ8EWf2ebXPJrvB
ASEnPx/TlS7njmqTuuyoN3/927vxLLZw5ooyEHWXp6sHsVGL+3EYU4y52kM/rXmKPZ0dL621vHFL
vQwM4BOT0ZC9QRrjiH06VIdEnggHm10y1GMa1hhxCum0jwubKg4XBHHe2JavDojPs8kz2HCMn13D
ebhYADSCkbYPuo0zBOpdXXk/ae9DAPCq+o3d8dra4PBERAy1GHDGz+5GLJdzjF46iSSCcJKi9cwY
/UIzWZnUN3bEa2vDw6sVciG3A2K/T6cS/HKw1BGWGCOzfWfN2HztIr+Ex/X71fHaOETV5A2ItPhI
hz0dBxO4Pq8qgdauCsM0ytQNXIy3zNFem7c/rTDZVgGcwmeDaBJaQ2TzmM55hC4s1fu9CPS281r2
+e+f55UDDL+uszEFoQUP9uwgkZanpnHpsXxznbO3L5p6WSEBnUzFco3AvJ/oYvrbGpAse6hE1BfP
FdjguT0Zflp5P5WzTK2GzD0a5/EIU+Rdv0rrjQvvlZnkHDDDs18y8dNzhQALImE7R61MwxJvj7nC
x66EKZzMIV2w38/kKyuDaUQIKDjLEcAhfLoy5JnlTfwk0xrHlne0hYLYVd70xjp/ZQdzrVkEJlRN
I++5gaffovG1bC7rvK7WtMy7/NjSDMNQgT4cpeT/QRgEB5RyMPKxHIbPSad2Jh2rXrVKuxyStzaX
IB5awsCyyZd/Fx3+14/lf4vH7t2/k0T5n//Bv390/UqDOlfP/vmft/1j+6DGx0d1/a3/j/Ov/t8f
ffqL/3ld/Bg72f1Sz3/qyS/x9/9r/N039e3JP9JWFWq904/jev8oKTz+OQDf9PyT/78f/uPxz7/y
fu0f//XHj0636vzXaDC0f/zXR6ef//oj4C3+r7/++f/67OZbw6/tx8f2R/6Pg0a9+tvzX3v8JtW/
/jA8659UgRDXhw+H4AYiBn/8Y37890fuP2EfQ3eEJwuZggTrj3+03ajyf/3h/RM+N2oHCKohgnOm
sv/xD9np80f2P6lKoirLTUB9IERx7Y///oJP3tT/e3P/aHXzritaJflt7+m6pERFUeMsjEGqAEHw
RY47AGevhhYEH5IOU3XS1B5UsrrhuYcqK9rcK7a+MrFrD1TvXAzzF/gJrj7MqupQe5yyLekAKRVU
xIfuzIlBIZAGpRAHjw64u2dpVvuiVKpJlYeGSqdsNKRISMII2KdvzEmvhf8tX628ihVYqNtRGl2x
x78LfobolaGTzO4Jf4BmAhHX62acunmUv1AuaT5OfVN0kHZ65R23IHOR2BgR3YDuA/3u4KKN3R/G
Um8wvwCQLg96sfyLWU7095j88QtLLVdgk0P/7sxluoPIBj6/WbvyZ2Wsw31lRtUXbvsJOPmUD5+F
rQLa/ctUGjdBOy/H2XQG4KX5sD42dmfaO7rbwQ8NXOOz0lt47zl1s+6aLtjsKzezDK7TDWxU0knP
/TBAkK4StzJK8D+z0fwEYOc3H02h/PAjmEhrQMsU9G4aWpPzfmqbxUvgIBgqNjcPPGIGqtFKlL8U
OsbQxx+BfNl+8c5swNHEVVSBlF8bSJHxmk8L3JRSG+gO4e6I6ulYbePh/1B3XsuxHFmW/ZX+gaCF
Fq+hUyETCY2XMKgbWuv4+l7JYk0POdNVw7ceMxqNxnsBZCY83I+fs/faY9Uxzuf0aPfcYttvDk+R
/WhVstbvjBUrzJAVCsrHqJNXr7G2+q4c5662pQwYzp5JAtoJwnC2co8gGFE1k6F2Rk2hC1oQWVp+
rpqp59cp62XjtmWFAGVLquE7sRa5O445Yu+dXCrd60oo9gfgRfVbx/9S2iBe12c1E+KXQpyxl+Uw
E1tPblQdTfUAqd9WkGxgUmvmHvBvQwfvhMFJ/cEyUZX4d3tVAgwsIIW0p3LJnoZe4ZY2LHRGHYEM
UwRnXIETu9LT/CQleoZ6kDpF8XtiW/WrYTS4DUSUzzuGirHkVouxZK5Oj7N0C6ONk0e0aWY22am0
IgJtG54zZ9LG5rWrxN+l4PHyCezWjNCcoN52o3TtXst2kdyl7QaEQ6SC3yPxrAWf211R3iN+RxE8
IqgVdmqhzr+6IbJSRIlZknywgQ30ACEgGYeyFzuE/qs0kMFlaH1GFmmlR36FO6xFCIT23ykZp+u2
BiJutKUiQWIzGVU0IODBUUomZIyDc4vr9FWEVPbTVgZZo5VuNBJGdlGrcW4pc8nvSqnDhcni/bB1
6uIrSJBYTTnr3aWTv+HmrGmCI9apTMVNGVMnLuNx9ZeQox5llYDfxvVpygi80B5/GJC1MFmqSveQ
z4qKd0TpEN2h6DTxGY2W2p7GpB4WTy6bSHKFWExKGwD0uJ8B2zd2WeqxL8mNmIaLUCFSybSmQ3wq
Tvdb3UavTRJ3gtMVg4mGlSBil51veCy46pQu49r8ERkC3gJ0IcYLEkzril5evoir0J0ySGqg5PWx
BrpcJKMLCaNu3Q6CiO60yQjouu5b/Z0dMn1B+rF8YPIwzZ1pjXHhsFO3pY1KHzkyUu/qPJvClHj6
jK0MIVY2X6CNSooNyxX7G8afHCF2x+jE2QTNiliis4liW87HxUnhByKH0POV4YHQL/siGpfJRWyO
blGZTPRTXToxu/j99Ppb5/h/ezr/6UQ/Tz8oQbqf/+Cw7//DH6vvj4Gj8/+DE/3W0PjvT/Qg/ew+
iuGj+99P89uX/PM0/43j6vfbikjMMuUi3b5/nua/IUhHEkwOK3QdpDDcmf44zRX9N0I2GJcrdPZo
spvU6n+c5rc/uiGGqAwZo1OE/q3T/A9s73918TWYsjea7+0+dWOAUF/8uZglYynhiah/SZKd7LZd
81hepdehtq0BM6/duLr3ne/LPZvwEfd1a9fBHOShcbAO6492nL6HXXPp76rHYieci+/sW3K1sHjc
Es/4mp+HyG4/ek90qt3qtJ4Vyk6zi0PVsw7bbvpOsGXJdusgo3bb+3bPqX5Rf6VhfdKO8geeJGgc
Eoq+5+5xOPZ7we896zy4hV+5iVPs8mf5vjnOXnSf7RS/vsqO7BWX1WvvOwg6mKAeSy8N1dix/Opc
389P8+LwJ/39djSD5Tg+D7v2KpyVL3mvOomPB+2oB/md5rdB5A5h7tHg8JE//sou9Z5XeaccjDB6
Lq83geCX+UuoGRJCNXTicNRtwita3S5619y3e/zZjBC7s+VrofgUL+d231iXz/GU7lF57OO75LLu
rfP6zEd45D38kr3Kj3abne51R/S0Q3U2bMNu/OIhepR3dcALdHrnEQm2V3rNUdwrx8SdHNFP7pDG
7Ss/92qHw8oug/mnivxu9JJXLaz3km/5hLWE4ym67xAUCofo3QjzAK9o4S73N6eQZkd+agu90wxO
qrs3ZgB/PzlB444/C+lAbPd80HajozuVvxwUXtfCxN0pHfNteFhp0KgOakHtdTuWYXrfHNqALkO2
a0PN1Z2M90VblY8l2yU7wy/DOogP8r567N+Fu/JkXvgJL5CGI1v0kp1IZhIfex6kge4aVwU7k519
x5gQXvLDdJ4D89d66gZ7erGuGKFelMPw0J1N3ZaSYJtsVQwtXijR26F4l/qSJ7pNMDqSP36Y+3VP
0DrNAq88SGfhgfU5OWlSndMyNHzJrk98vZs6so175FCUtugb/EaCwm3egBXY7f10SVus9LZyx4dG
VLzuLmGCY0N0pccl8olaEUqfcqg5Tv6M0dwuPzV3cduAHjrR2KdL6diqU18zf7ML3wiLb3/ggLH1
Z7ly4+w0E0W6fyfMO7FND5+fQ0PFE6Dg8ira9/K0HSp/ONcEK+HL41t8Zywj0Vl2XNZUCV9RjAfv
mDuoibvRl/TX0cCaMvxi+IO57FcRHTTqJA1zY7gop8G+fPU+2vPFKw5kMzl2RGIWEtyn6X590J5K
KCqV3ZQH/p+G73R16sLpvwB52ssT6mPJQaeLnMZZZUdnLRZH+APVdKu2IHDb/WTP1r5ALr2G4tei
9k7K2hW9KFA7e/1o99tLhQnN2sde65Jpm+2jr/pxvKCcQCmEhtNZ9u2ODHfjo9inZ+2xJeRAD1fi
d+8M9qXBX/fVUQ2IdRB/tCdKvd7tz+ND41aGI1GVnafTamO/3k7as+oTIesULigD8tAqv5b8CsNK
1tmFSogSkA01tzP8GcmOs3keeMMnfXtUG8NFrPTY7XmEbf1JlPE0Ul7cT5NrYLksCtsEAXCqL+q3
iUnFW3z85fK+Tf1k2RnFqfhIH4SdHliyX9lCGyy/AA8T/uy91LVj2Vge8nvB46He4afXem9QPvh8
xVdiiGT1hUoocsqfpnsRvFx186DB/4tmdwvJB8e+rRRe9TkLOExCA5EkssrusNDge8NKYCNBurYO
CYwSNehBkUJr8/BmsSLIvUEonUsva4meo37nIiWhKZ7dIvqK0sJXfOVh3MIyuSwSI9u97OXPWFCk
N/VgyKfqCRJI+TK+pJtmM08wQ4Q/GCnmQESHojvvhh7czM3PeeLr+jMQbEt8wbVQh3Nii4MDE6xH
Cly52+toudoW1MzFd6v1wWeNhSrnG84P84PxzJpyKlb33XAVJ4esK0G3u/1wn7sP0OU1Z7S3CuGa
v87fiXmMLQTH7vzSv4j3omZPvih7o+DjpApGwQmJMa6ehIt57cNv8nkquxRdwCvNSVA/jJPIpXF8
bc/4jO3e16L5JMXXylfOY4wpw67ejfFp5G6UtkYgM8OsJ8FZvohpCSqUwraxo73qDG56nb3V0yPA
DqfMxX6aPPJ9XgsnuU8MPIqzz8NBkZrs6QQ3J9k66Z8kHdupm3kTSKFkx75hE0Re6S/KzR0VtPrk
Sa1Xr8BCbBOjkuqyv5WACCZXeC6Qe75ZKu4dWy5Pt8r8VTp3wzuGDgNCS3zsfyncG9rmS+uerLOW
H8Z9aR1VMXBbb7R5qEZ3WpynyfPmrxIcVobr18nspbXVl3j7nk4SMI2mQbPMRuk1J0x8bO7o8+zF
YGPN+YP70R8ymRsLPpQ0FS+cWJWtf/WmvZnVs5qqvp6XLyQizCc4H/lDlDnI7K3JqwKMOdl+3M0u
fpBP82reGRkfxXDCZd8DG/zkX8Op2K/H6Kw5pdt+otrf8aP4pTYOMIyjmds9OuOw2emcLup7shs/
m9bG2f+pXOZQPWgYGSbMrTZS8qPZulh/tIsU6u7oyj7vdca05RtLwH8kqi2GuNCihIVW+1USslab
FAmQbcyhZnoGcSDNLkv30YYFIBy0lxlWzfe449KwbKTMeFW5B7KSL35tBPtkzyJjNU8nEM4otMcw
dT/wzy249Hzd9Gd9Hw0Xsd5DXVkG91vsHFH9R1P0bxXoj3XJP3+ttP9UnQc/9a1B1f/1L/0PbLDd
lDT/ohynx1f1P+ufqnG+4o9qnFYYIgkkMhS8EnOCG8Drj2pc/o1inEETdTUaLNKi+ao/qnHV+s1g
iqJyeyNzS6Mc/1/VOH8EmFmU+SpirRmz/J3W2l9GfRo/AFUjbC8oUfTpIKn9uRQn6GtYNiNmgXSJ
ddCFKH8W2jG7M2ohOYxoWdwh1Qwnosd1suCY7DvNmuxaS41/M82R/jwr+McrIdCA9iOiZLQIf7kU
DBFtF1OuFk7nvE7dKX2PdCU9KmBpfnErZc8z5eTdXLXkrOZMHW2gQVrQaTMUil7QqBtX9IHq1qvh
ME0Mt1pdSq9Cs27/RnDzf3mh5McxT6fXdGvH/2V+Mum9Es0KH1k7jZkvZIISdO3eoPy+KQic0oz+
XdjqX2RPv382JtnRIiMGNOH/R/ao0JbmFMkq9tuUCm8j/1KskwdBEgVb1FfwqPqquEI0vtKsxLWL
MQXTJ6203kxxH5trA2c3T4M51zr397X+t572/8frePMvmu//A5964iD/1WMfjlX80f3pqf/9K/7x
2Mvyb1xvGQ2hjP4dEkpH+x9PvcRlmmwQUEbIpfkPneX1z4fe/A0uM8IqoJRct4lS/K+HnmY7A2NE
fWwVTFa5nf+NhjobxV9HVzftFvlLyPduP4l1/Ofnvq4zrOKW1Tq9KbxHHEZt8ZBE2xD2WAdDRYaI
sQ5QBs1+cUU5ugMQK4bQolGS43r3jZpaKL9xULK8fIrkWwj1vKneiNXPFuYZUkgFEmXJttkbpVg5
NYo8hFgxPxT4/BcjM2Ds3vARQ010jlbob+usfU9GQEf8o+vlwqsbczzENeIy9ooWAi9QdbmrkoOc
CgKYnx6XXExazJ49N74scb04yqDJwZZx9WuWxCb34KIJ1nu2VlCjmu2YzstRkKj0BXkQgkQXULAB
TPInQVBOiy4oniiA6OMisNXYtCLDL/BsB3AQ8uuCChzjHz3Cxzihc39D9HhtKZrPy4RYCAqOKrlK
n9KB7wDdAKSAlvLYCHI58haFx8ZUUogbXQtaSo6nl7xfGqqraKAOY5cPzbEzeTtGTJHTjiI9EcMS
Hkf+xu3jbIbZW7SEdF1x0LgpL3BabUR/0SEVEomgA2A5jiTiXDJinv91TefSjendL7aQVPUr6pig
Ykf3knpt3rd8gcArrXFvp7jUUZVNRv6ADU0lP6bext4bzVLer2IWW57AG6X2j1LhCNoQjyceeyrN
LU29aOBXp6bw/qjv4whEg7RRMDbYHoG+GPLLtC7jLkvWctfm7RouTfGlrMpPXWynIb2BxWp1/VUU
2LryRBjxfGVZe5q37SA191IcZnhHQX9pVL4tFBdSPpglgNkkeDIZ11dmMf1hYWD6AVDuIHHJ3MDd
O2AklWBrVbs0V/VhjTGW9JP21bZNIAh4/YwbrDP6rPP4jGInqBYxLKXy2lnYXBnj8VuNV/0yypb0
0ye6anf11nHo8dvT40R1l0FcbLOQXDnOG09vp4OcmUUwSqV1wZvrmlyHFw0RSRQS+Dwe40YpA1MS
uKRq3SemqnCrFADhlqCmTpZ08XZT8KR+OonVDmmjdYePE9lUMcrr8yqPfDsFSqxvyfAGCn3pPDFv
73/vjptzYz6ubV/eLyvimGrSTFuaZiEc1Hy6szqjtEEXK16s3mgferLCm8uhbsSBZXTybpmJvgF2
InpFVixPXcswBplRemRQYnhdK0Y7GAIxYrHCfJ2EGnLWRFEAXwAjpjg0T1nVvRkjLScG/HrsDFkc
2eCJDLcSYZFiTHUyNXttZmI+lK6VMMIqpluqRuqUWv00bV17J1ZxvBvlCP8orDySWzBeLoqWHo12
+gIzwKV+7XhdUbYmzrhietR6kftAjS6S6yM2aeIObasANJDefNByUesnZYjxLff0izRiqsNi1GhP
JJb+Zsrqg5DIhtPX2QM9mL3QKGxU8lTtZ3a167JGWKmlpoJoZ57rygrqhDecD6sd5XQRh1NVcofA
RKofzHFuT+XNQW09oEezvEzVewf4lq2r+S9t43YiQynCwiyLvmbG9TkiAm4kvzBAkbHslA1KV6rQ
Ab3t0PuGbZ/lp5J8lAOzbYceYhNNEyZPzgrffZ4bJ5vMUK/lkyXRmDGroABfyPV02pmVcooGHrV+
/oIvAT7N0rigZq1djjFTvA0mTWUkR625TwQVBkSPRGcE5R6nJZ0YM9ePUae5yir9tCY3e97Oflq7
0rGqGdZIUjRPXcWcU+z1a8ko896qNs0vpBxzdEQ6yKIr9TeuYsMumny+aGWahbAEm0fwkV5aLS5V
SeoksJmEsXxe1Wqzu0myc03bV1PhbZX0tkrE5AIROwAGUh2RQBrsM721WzSJmaqmp494JiA9VBCd
dq1W7he6RBoFI4YbsXHE/DY0wrC4uvJkPC0VvBLogoKH9JLfQU6oQT32CZ9/dYK8k4JfLqJQ1Tbd
UdbvXsroI4xNGfC8LSFgsxeM5zIHgxa789rCyEMoMyn1xBV/BtxTUgNfsq78wLYa+2uNFhrdB1yt
TXO6aV72SVRxW6abt1qQ8YZNvltXKQRnIVyktV8vUZvmTiNVZ/BlD2aUHHKp5oWJuYuB9IJT+m1m
SOM1wF48XW4hHsR1wV6Ljd5g43HQwIFXLmOGgywepR+msy702FzX1lW32sv5sO8I9VaCFVn8CQv6
8jzF7RAWxbYzGVQGGtZ2lsctIUduGJEmogelBwLPcSVr3c6qljZVYjYSiFJIKBACarvh9I2zOqSt
IAOSaF6nfpVtYWgeSoIq9hVABEzJHJlxt0S7uUt7mPa4f+uWqDU8YvdVj6kRTdA+VqoA5RbElqYX
98O6qY+DdDfJ2eyO26S7WoGGHA6L6NVkLRz77I17PU0sET6andXDlWRFLYxW1lY3CC9Jnycui1AK
jVa0LmO+Qn9Mh2bH8aCGBbsHfmLZ8kVChxKHt6AH0GmgBQgdPSQN4ABfjYdZMUuXkfVJLPnVjJ3x
pEAhVPTBa1VaC6XE7KxOzlZcfney4bZ9wZGRRF+AQiiwzeGt4JbktdlCa4ozxtdJo3olLnm+xiZn
XpSJmgO9TQo2K1mOQGmYkE96+57U3YQ6fiPfxKAGSz3I9bK7mWlYkikEqKCZSeVlNUHq8dnRX+aW
PuQgBWsqHHAlH5f8NS5vdupXqOl3ulac2xWY7VIHWoaoGE7HVafZ1isvS70+VJl2H+efFtNfxSr8
2LLeYba6Un6yotRF5p3X46s8cq5OPcnE9Vkd6YhD4WpyE9BPu5hIiTP2RZxvc7SI9ByAbktLByOz
2+lZ/KKKwuSmon5tp4TEwhm9utkpl3qJOaVqT5gU0eOO1gOmDIBZYMIs9mr6urYaGiCrC+ay+siX
4ixiXC8a+UGw5tdGTPaaOt5hqge30l4GFswGWxaJAFLQXtl6D4duhykBShFC751AxQrMZk1d9B+W
TXhGfFckcbg1cuP2SDqwqTdOUVbvIC/omqXmu5DPstf3LBcTpSktV9O0W561W//WKH0OsZrebh95
kRJru6zV5XDO4TVV4hsIoMqhD7A50RJdWgPeowo1yYV9sNntoj6M5H87ubiOnkE08bXp+F46LpUv
+IjvSTKRHCIXHNZdrh2AC1cBLHrTNqrV0ZOOWUmXnMpV+Eks48Sdl8UlMANpu+81sU6rDHdwSVzo
xf4N5QjeQvWUtOsd5fayjLZjumbyPUQnblo3NSmWhCVZXwtp4PeYTeUrC62E8ti8FPl8N5r6VzWK
DyU3mDtBLH4ozJp9rWnyq9Ip92AoeVUF6Bb6x7rwoJbSvTn1LCV5is5STwsYLukYVUHHZtDTR+RD
VPxRA2UDfEEJRTGuP9Ypzh6ATC27NPsBb+HIpenDD6tOILMEvysQB6r9+i6SbgwzNJftrmmsM9Qy
OBNb2V55pi5mWXwTVunVqiTYtVCKOwgOZH1phlAwP1dUt8NEdMQqP9uABjSvFeND3fe3QYZqPAyC
iWZHy9f1yUwb49NC1eQk9ZwfozZL3DjmgG9XI79BWYZblhibed1CDp65XN+k9FAFO7xWeYonVNfP
4rqtXpQDvSSWfYcioDnWdS7fcUkavaHO38YougKCTN+iLjkanPRDM6GhbijA9aRoD6XUNz4ncofe
htcIVjJxcD+oH0rdyCEzfsE2IhltkSmw9WIOZTuMJ/5nNreHmCsDxizOfdRe5UHGP35I6zzzJANn
s9xp476em+5hSTbmFFEKbAOv5aOwSrmrG0AvGfHwcVRGbO04LduD2FkxcXAGqK5VsDyliNPRs3Lr
3WzS2B9imWRb9nQAgWrtTCUkUPZJIApzXQM0rsd9A23ablX5QwJ5+L3yfDACiLNrVbSil7Vkji/G
INqzmLwlZq74gk7yp4kVc09i9ybZ6FK7XQdw6wlFFB1QlS5QIVjdlwyI2s/79VAhRgF2lkvWUzdy
Dk+WoEPXGIy9ssmJW5vQMk1zww5QTqsz8qqeBRputQOIzDgvCVuSPEsMJw36RqMOnntqAI2GBIlG
jGTWl3mleR4bDaNWXSrGc2Y1axjny1uCJ7VyW8vMmDy1a3vCAxSduzyXUU8aa7CyU3pDI2ynfOwt
V9qaNlj7TXm35lr2R32Y91JGMeCYKjsxMGkRrWrMTDQHSTfpM1q1akLV0Lf73rKEvTVxIZb77cmQ
cvEFmoLkaP04P2NfHZ6XlbyaeRvhlmRaGUjIkEIjrhCDJGlxFRcNG+Iat+IhwjzjQihevM6I+lOx
Rrm7jJl0bkFn39ZR92tShtkh6Uc+dcoQpFJ1XayXokrgqg7ls2HU9YeUlBEzslbgJI/kUAZ1xlyk
/UILqwagra3GjtZoZlKTNIEhLlDTVi0CRyuplzTV3gii1J7qSeqcZauYBvOcvaxy0wAi06sj2ZFL
QEu8A3ktaCdkPI9ZpwEwnlVtp4HZYbWWb0PJ+oq6xV27rN/rxQiLpa9MZ+1E8yDfnsglt55zqcnv
R0VcfBGbr9uo6UWJ+1/VglN8VsrqWBvacuJivlzaSbK8YaxeJ62PggnO3LGBMu0i99rYjuL5YIic
29kcQaorcy2C5LllT2K9bncFjmjOWWp9tHxzwAmyoR1zzEkGawJe5tUc6zactEH30inSfAuvuC1i
dAoN7oQOhifJnnWLOak57AWJ9xJN+rCfEDnvUDzq90psrQCdIN7UK9WuW7Wb9iq31npfS5l8pVDT
PnFnDXeLOKYjRaAyn1v2dHaiRP0Wqs7RlXLaxUrTem0UlfcloMI2jNPmgrryK54tt2x3cntF14RM
KFSG6nPlTN+X25g4Vt3AAzbIG7SMFni4PGfC0Wo14R5ogmbHeT49KypHrdDG1RcrcqGH0Akhbcv4
KIwpWqVsu8Iei1/54LMDrPf8R70JIdE0aYGZW8Xj7zQs3kttt+L2KA8V14UiWp6TUrJeq3ng3jLL
7dsypQg7IiV779TRpJSKJLYdVOadIxBZFoKbdfMa8OqE7eG7xoSQOgM2zZ5tSUJh2Y3rKHpCUjOT
jExlS97AIqKk0OPhMCRKLHu6CcMsGLpeRfW4qMJ1oajlXjd18asKPxPVmlaMb/GCUNBOgOhdK72q
LznvEa4NZaOjxWsOLVsl01CrWuncUPrtUqVE3LCaLYBZVUukk7w0yosOUvtuKeSF6kFSEXngGwaf
UM3RjAy0glem8CNBvbX6nZhKxbPQSMQuSMJ2JYGPm6lkFM2uA0pnuXC8osdkRt5jQ8Q2LiqE4p9o
TBYXKyhDXN2sMwegEYzHScuMAzyJNEC1tjIKaxPT5SIqf2oF8hgRVqqfA9AM2ZdgJ7aC4q7SZnBZ
YHCqZBaTV6Me9mIzMnWlmdHmBz2fawaUKIg/Y2u7lFErP4FSYvhXtf1B7iK6NVytbI45y4BYSGyq
k5h656btmqSuVGx9IEfmh5aA30de6IhjDb0M/ZxD6Gq+T0YGskpRN6eYPN2dNk77JePClAmHKmFa
3kmO2oL/7+PWH7iOjHEf3Y+R0YQqtZfTVnXvjH3HzR1RJf57+GDmFnTqqSnF3EkLTshIvudd7GRt
eFV1A0yj6mVkGrij3sIKrZwMFYQ+vbbz5GSGFJQWeotId8zUtEFjxZSu19U0elfTBKZvG9phLXdy
jvW6VTJHSwuOGJgNMvDoqoQEmzni8pwX+j1DClcuZz9dzUdVREHUYi256XaLn7znQJto/eupfoXY
Wz9yM5wCcTF/AVKoEJ/cEvtMbQAMqxBLQJTEdkD/qe+tEfN3mmX4+OOvOU5+FGldj2qah9qq3YaQ
OrkHMtCjVC2e6V7kyC74OVmkJnD+1kBb0ipAZ3aoyJWzCSk5mIr2Zfa3mm5KE5DepkUFLzrF7eqp
cibcYpoVJ6vEn1Wm+DbqtLxyAgPwWxfky/QAjdm0Ba2h3wFkwEhU2aeIOiM3LGgCZ7kTWdkKSFpi
vKxT54F1+VCaHMmm7NPY80oLLZUJaGzpGAfXcussTUQmNRftWLtiYIFJShTwTKJJ2n8jnzxvpnSy
uMaPjfVURRtz4ExNroiSdJ8F+lEDbrJv67GWyNURtfWujlfuJibgZnFlVQC7wnLbj/eCvPrqjPQg
R+3Jo4R+Rak9AhYfVBzeZpJx+mgHSI3vhhnCgXe2FqmGYT1uwq0tZh6kGVDlyKi2pJI1msNmTpmr
JeZT1GjXVpCQz3QpJQfiMFkJxnr5EJP8FGe840FeuAronrou7zrZIdQN/lIYHO7lXRYdu4QBb59G
+7norlSqd7lKf7gu9MyrIvOtTSGEbuttT4+vU4WezkwtaIGRvFvXGtWaGbnprA2ODKoVUj25SQo4
4E5CcXYDv9Zdq+449Z8RsDsRTUfG9/0xE5vrsrlxIe8ID7G5I7r1TZHLBc9C0UXNqME9ZW0prMbS
iydjT6sGkGdnsP3AxqqFKg+HeNgTzMt5JkYa1RKpEELGfj058CtDSOtHXSzDVbnQdKTsnxe/YTao
Rqg61rmq7IqPhh7YsC8AN/Y6eo2hN6ABYD0NO8ZeayPSwVoMzaHvd5nNAk7ywLPGSHOYboNM+mw0
ynZTrALbnMEdioHeChhePubZ5KLXRRzm1rdRFzDecjRlOcoYyAExquKTWMnifdev6HLAY1JS3vRD
QMuerVJWSdWT07CJUMDjmWvg564fhYwiRGXqr9fCSS/Z8G6UNxNhD7HS0UaLbaz2CUk5q6W+dd2z
ZMYQJq0zA1OnTS0f5XjjTGPuo6PrpNZW1IcoPVqp6dZTl6JYjly92VszGMP2pZF+zFT6oDif7V76
3XJoXvJKiXaxthxq0IF2047bYZlUAJLipRzaE6BvrsJy/VmJy5kbyK6cUbcs3VFcgVb216oFMESH
yfDmnpKgV/KXLM2ChGuK3vBLaZIe0G23T0ci6ONFeBLkUyrAdzSQQYrjQYSSZpabu2WFI4uDq5XH
Na92AvjFqtviA6h5Zx53CmbInDMkXn24TUJ3VOlTUQSpe9Oqgqh4ou+A2v+pne8mnR3F2B4keaTJ
P/ipFUz0RZvBoARFu0OTZREZYJfm6aZVSsZD1r6wFWE84IY4MdFIOuYX15SKdFFnd9VXiCDKRdee
zBEgvPymrZ95/8Skhcse10HOA1yUlH7LoUM0YzR+b772ouAMQCEl+h3irVgYqrtBoOdGzgcBwKvL
ffJlEUh7MuvisIkjesbUWh57woFIXKoBBzGocQrZfISdp/rVIl9VY1xPbQ9heJaJqNmGHyCt+zKv
PVUezwVXPN9KOxjeDWMG6hckPqZ0qKP5sWn6uzYTdl2b3lY1CnsVqx+XxqF3gARueDw6TNKx4maj
Ab+cayhWLFtczftsQ+WlC+vc8B6438E1OMjS+H7jDcFw7EbjpJTDozir8C0H+Pi0s9TiXimGH44g
uh8GlYyajEfSvhDaQdbh+6zmOQK4H8y91Tgbcied7ZdhxmsUx/A3yq2/n8UnQ6jucgnN34z4s08U
/QzdT9/h9aKFOz6oOd1hnWtN23J0LLhsAOS+3oCgR2PWAEANjOqm1wbrN757gOh1fZTly9Zx0spB
nuawKubF8k1FmiHiGo+wOFwC8g7if7J3JsuNI1mXfpfeIw2jA1j0hhNISdQcoVBsYFIMmOcZT/9/
iMquFEEm2ZG5arO2KqtFZkU4ATgc7vee851Qvsvzzx1RLeR8PEcSgTttvVJreLdwiOgN6BviXYHi
jL+KpurgXQWdhz4ntnAzjEa4TewcH0Ez5ntd7uH91vk+kA2KuRPv1X/MKeRSZvHaBejKB4JGQs4y
Rs+fZSsmUXGXtXwLw5Wakt15MEwDkiUIB11UFTstoO/x3nOvQ3LJtnE7eJxD3ALJaVY+KLb5JSQ6
bVdVRQgmP7DvUtN1rwJ8Ej53YWmYublH9L/DgXTn+xvwJDRKFes9448tDDWWHamN3OWAlLxfcI+V
bUpt1VFs1LVA58ttJqCPCiahiYdpRGSx0IT0arA3jGwIn2weamgsQ7WgfxDDFG77TWGxOerqtczG
wmrqW49N8/MgUpNPNSYZTm+PfWi/JZ3uKGp70wkrcEY9fRli6ZZSwicA6FvJ6LdKbj2MoYfEWG6o
WNkt1X3javStB41tXVPRpiU6CnGshsqzqD9BobnPVMtckuejU/wN6mVCmM1eqWp1behdu1bb/qfP
Fnoxhpg1xyx69weXHaLB96qN2Fc1cvAWWm/mWDyYRhBRcuB1kod94OmfoGTvJcrvTqCxa/J0rDuc
5XdFXBi7pFftZZjr/rLMiyd4xSg1TPAZV1UdJY5d+d9iiy4eOt5U4UvoyU+j5e9SOAJLXOborwdm
W5jB3eiZ3W62grFyI5nawBLT0UNIpNS/Em14RYnN3XRZOzht4aLVjKt46emak0FY9kXJ/4doJSGa
bhdkhbQcCaX65GHeXwBXvW1lmd2NIIJkOqG0Pgl4QGEpatJmXQbW1G0rHvjSBuCe1QDmZiEcfHc/
8oYSRSPCDNcI4rWx8sJlGaER9AajvI1i7Q5TTb3jp/mLsraSXV3myZVXaKw3ed+s3KZsFlqlmVuh
1F9dH1ICBQuywUoXJ06VQKxRnnj57suAUg11LJ/dlaqsixF88DhSCXPlqP8iYraPZTd0nNTK4rqL
5fC7KPVsZxV+eTXCDF0QZIFsPRvUTaAE0sqIZGMdjE2wKYXf7YreqHaSsEJexCRaZlE5be9C3ERh
2Cyl0a5XGoxcIggQOshANvEnp8W69OTvUR+8gDmiChGGjtIiN1C1Ll6KUkI9aOVfPFpG9yrHjRUJ
WPaj1evpmrJRuFSLGIko+OW9Nur0K7JWXiVhL8GnDp+GpnweTPc1bmRpo5ejfcPWMEe8Q9c7KMcG
e2PK4UQW+4wDcGCV5TXZ2eWO4OTwUza21k3V5MaubKhnK/gultEg3+PNt2/HPL7LhJo6gV1n32tT
b7Z42eQbSKb2+0C81Aus6/5LIKejo2fNQN3To/qfFF8VCV92mI23ufDvBl99lFp1KsryA6xszJ76
QkMTSQ5gEmrs97CJrWzF/h7l2sq323RNLhGhSnXC5icgC7TgS0BuFY33RRbq8U6PLQQDaicevUBX
V4mZfxI2+xmioRAW6G67rnpr3HpAfp/rvgy2FuF+nwjD2yeKHHyliVJuey8tUaz1+0RwDzMtdNog
yHdm4BrLsAz3TYqIxTWDdqHlCSFnOTkcibZO6hTNcz0oq1IDpZ754SZzk2iqeu0zNy7vuq7BL0UO
JaoHVrRqhG3d+WwbmryqVnZeXtnyzeDJbzXVA19SiBNCZa+lU22Kt8fXx14lWY2ALVqwT5VcNU4W
x9lWzQPt//uZMUxPfuYJSPD3csvFjzgYf3wUW07//z/Flpb5BywhRFUTCRb+1sTw+VNsadl/qGzr
BfAwdYpv5d/8KbtSLP4QvmKi6SdkAFSZ/8quFOMPpFGY0w1m8GRy/h3V1aHkyjB0MAiTtBGwCn/X
L0nnR0pVowYe6E65cmrJ31nUW4K0ZI0cLwgpZ/LE/wyjCBkyF4VsMDyHyq5hLEC+jkOFAl26JiGA
rK93V/uu9f59rEcXUH6TJO1DwuifF2X8IrRYePjnsNqISyJih9KNVZq3HkTVJe7rL4FkgoBPEntZ
Ej/QR0Qn6tNbZ/n3YSt9pUf8lJrBPh/9XV8+4m+NNq5XvUMYeEbL+fnD/PjTTv7RPq4c0q3+/I2I
6iB3cPOPBJtKR426t/sKqy8f1wHlmpYTLJnLiliFMWHBSvFcKOrW8Eiki+iljRKCbins7/XQvpHV
fhdJPnhCI1ZXcAoaemeXOF/qxG/4YIn79dSYY4pJNjRESGOmx/MpIoyEuFWOxkq9cDmfKE25aUPq
CiT5XEl69mUCwFt54S3HsN+jRWIjhjOg15Jt6TfGUpaaV76KXzkWP41eus04oQBBctX1+dt56okD
t2MG86aZ8A0P55dE28sEE145nqonTp7QaQ4CjjxaQ20ks036npRSopJFcezk/8hNUYafRgHwah/f
JiHrMnwP0oLF9OM+kN7kxspF5OaVQ+y6g5mY90h6PX9989cUIqdC0Dqvjpgos/psCMikAWFfYeUk
9BGaKV3JiByF8Mvzw8wYoPz90zga+DiKWEierelSP1yKqBWCw1K/ckq7xA5u5XsS1UhuIIyMY7EZ
O9DivVUwEMMzBpzKEWQ8nv8JgoXt4G5OP0EBjszyB1uJ/xz+BCNJzZhea0nsrB3dROzh1mWSt+9W
NwybOslK+jt1N7wEpCouWuIcX70Id0MVN9YNmbs5h/4kDn60eYwWjkRGa2kkWr+j1tRtFYO/aiMM
qfral+7eLezbnDbw3khN21GidjeGI6cjXVnIQYkjibabozTirsmlxoHMIK86z7xro2wSkbqfsqzG
FhR6N3CONPpvxg25fO16iCRj45Jk8azXso6WCed+R70XvH92Z+WqudYDOjNGRKuxK2nkVrJ/00VS
vKZ+vasHmbaLKlOgwaLv15H0wmks2sg2sWmw4t91YpEIkwxgSMgS9jCEsSgEtLa2bwzbv/BiadOb
83ENmB4HnQjgnSBDccbOZl6WkK7YIqVx4mJKJw6JriUw2F+yNDyarFppFzzWvo36q7f6dEV4ZuOY
aanv/AI3WhMYn9l6dHekaNiLjJm91MfEdKqEBrzsWQjJWm+PFnLhsZ+lR2x60ktf8i/zEnEX4gbv
qxemsGbB3PMRMVYQ/MeFJ1s/z0+7Uy8YWB4NzwNXrGozlA3bpyl5Li5ZQCrpEz3leu+N1TPJDj/O
DzRf93/dTz7dmgyNkyDz2ZrawSYp4ZWUTi7H0ZaOGYYrq4+lYdHAwlvHDUdUZAuvIfNgcX7oU9dI
kIlOfCxYQ17vwzdL1rJSyYk3cioa8D+Kytr7olde3TG9BN2af+65SB0viGZbrKuQxWYjuWMFPYGc
YmdMzXujgVtAQN2TxzZDH2m2uvn381d24qYKFfQ2YnQMLUBYD69MkVo37SK5dJAbg0jRzCsoyTQ6
RL1yc2WvR6A+kCqdH/TE7WRQU5ZNwg+mp3k4qJRVSFSDrnQSTyOfW4Q3eucTwKD36YWRTi3LQlV5
cCYCeZW35HAoo5MsG7ly6ahm/oNT8puGsN2xjYZCbOmtjK7fdU39k1wnilRJ9O0fXCj8HXZSJjD1
+ZQVBekgJecMp6QEnxjGXvj1pir6C1d5YtKQZgrQm10y3Cp9dpF2Q6Y22VMlVQMSddUx/RwQook4
HJFDrDyjTLSX5y/sF056trhBKTf4ZtPDNqE3Ht5XhQL02BMp4Ki1bbwI1L5qXu38APCJGOLHYUC/
JGkCV11HD9ZSy/DVqvJ1R7zkxiAHaecPubi98KPmuy5eHoGngpOCoQI/ms8r0UigkgEs0niUNzVi
Zsq7w1tufyt7ZAnm2KMglZt7CHvVoqutanN+/JOPAT4ajg6gW5ZQD++JSRfbKDu7cIwufKztziFL
9EYV6e2geu9hTNDf+fGOXiP0xKyDoLch+OJNmT12eutx5IfDpCFQKZJIN4Jc1KJJL2xtpr/m4FEz
DAs87WOsC+QfzB61POpSRVgmOlAUrWJl5XL9bIUirC7M4lOXA/AXtClOG8EtPLx9HuLhoLbZhBJV
ShcuR5ZlUIIJLsySU5cj2KnhvcKlx9nycBhEA7EWm8j4SQsuUahUU56X8XT+0RxNBQ3qLP1TAgaQ
oR/lGtQgenAvjEiQ7YFEyewG7MsNOVVrlQMUWY7v/2642TXJg9yB6JFJ0O5wtqrADFR1CvddEmFN
iap6/QfDcVzg8K2x6xWzj1Tqw5xqBeKVKRqM47HjYsH2Uw0LDFXPsbqw2Ey/fjYBDVU3YJ2wv504
dodPbKDc2pVyApZiRDSreG/GWKwlpL+mcUtK37YZzK3klRdGPdpN8wg/jjp7mxtSuMchA/ejaPDC
AtR7bU8KbACYQqzP38+jKcm6BS3P4ujA5gIu2+wCBcghaC6FE48YoIrshfDMC1dzNCGnIXh3+RCB
Wlfms94T5Ei6IzHYHiS1jV636VKVQPMRLPXFQ0SJv/38NR2VEqbF+MOI5mySeLaf9mU6MGKWu2ig
pfYuL/NwlaTtW2Xk6iRZS0OKlRadla7aGpzJGhG9tpV6G4t8a4cGsjGzemsTde8VEn0fU+u3oRn8
OP9Lj9YdfugUvCEA003VnPn0qpRUBjmBKV0KP5txvwdfTfK9//DvhpnNp6hpUHE0beGIirwqqY6W
XtxHK1emz3p+pKOZO7ug2XTK4tIOxp4LCsbxGxDnddIC1mngKNAsOj/Uyf3Vrw0rYE5M0b/+/Ydj
b0cshK/HVeFQPJ5Sam+ihvowzYTbyjL2KE12UhRv5UDPHIBmj+dHP/XeCDbKgJFYHvjv4XvT9UGA
XYQplqgpPjphte9V0udf/t0o06/4cIlZTdSgzxHLGSxYL56yHrz4wif2xC7cAq44ZcHSouSeHQ7R
227hVoUGNrDp923Wvdr9+KhUOCt990kuknhl2GhJz1/XyWdnsZ6yYSG55Jfd9eOFpaJR+zE3c4cw
Q8WR0t5bj8NjyvkUGAy7GDdA0YTIcxsShrtzFf35wg+Y3qyDhZ2Jysac655QzbyBh5cd4tDq1T7h
+eXKV1yBL5I/JeFGND+85FNfRK96Hvysca+u60iha5Ylq/M/wT7x8rPZgFZK+jy1uvmnLAuYXlGe
5k5moA0Zy/hHMCrIanpzURq0jlt/IIXBjB+KrtSukiQC8dSqaz/QzXVPwWlFVTR6qAbXx3ObXnnV
RPao2njT29ZKywXknj6KdlPIOG7XfIn/8NY2WuTWrfRUlXgeFa/7jGyypfWC4Ki3I6euaYXCj48c
U3MDODS0mGrwfHGRwjuhM7JmMrhEdwO3SHhiQqL1LSQFliDbpYWZR/1i0KKnzo+h1WT6fV6aGDcz
/8q30Q6x01NwoST71MtrQB4RSltcKk3tPfctzsw80q7Igb3xrEBzUOsWS42Udth+AF8SKSJPnCKh
Tvu8AikL6qWViicR0KIbJE/siC+885ENIpAhzsiPuvRVGbEcyZl7XSRl51Qj+biVZd20mRFvIDAK
tCaNi8EXzZRe1cpVVFrSVHH8mRjme1BFt1o67AIpjDHB2rhBstK4bhQF2byn//4WHvKpYkG9nxhp
8uxdd8NUsxN5yJ26Qyo2diNJuZ7/IGPj8uzwkT914SU88V22qJzgH+fUMB36D18B0zJ7CZBn7sAh
HJZ5jEKowbxF+h9pDe0kIEsvXOJRbZoPs4WLHfgru/njvB699OMhqkgapiuqrgqDiAIq2OFTNtGM
2jR4o02cOcCTbNibxkOSQA8iH5mflu49WJgLN/fjnWKHpPEG/XBn1Gn6rksqlhAFAUQImry7cJfm
XIupugpCgmWCVYognl8hJh/W4MFKosG2vdxBpnRj4TZveqm+GsnBtrQco6ZlSrhKx5BscvVnK1lP
etk1F9aKE0uFNQX5Af0ASEri0eGj0rtCM+vGzPjaJEsjJsuJKImlP5rWhaudJtlsWYTON62HGFQo
Hc52TlqV502XYfdSo+SrCI0NlYMLh6CjLTX3kwWPqoE1JZHMj6qUHaGClG3mYJH6XEG2Xfpp+jkG
EE2BNUDt6kOl1R7Myrh0yjv1qSPbhT0D4F/4hLOjShqFsa31cuaEVUD2t/Ejzt1nA63A4Kf3RmYM
yzRsL4QjTi/R0Q01mMRTXYDi7+zJAfK2iDFSuFqIGcvBHZ/wnJK6GdkbtIcXBjt1a+kIcrqc2pZH
ZcpmiN2st+zciQ1xL4UNqvMmWUaauM7N7FrCpqQVghR7+UIUwakbSxsS1vzEV6bwfDg9jU5QAtCV
3MGLS8tmnauQweIM90BeKGtjUGO2ZdHL+e/nr9LS7NbSbUA2jJicWrc8vTQfXsyorZLK4MPmtKMd
7agU3BDPa7OO418ATLAIsN8jgkneCXLeUidepVF0rQxwuaRq5LYQDLymO0JXvxvGpVdquN5rk3hd
KWO5L8Nvuo68p5OqtSd1KDmEZiyVqnwyI+PdjupXMx+1VT4qn7SoMRaNglLCjCSnIkIEeYP/BqgC
QmoIO4y43msKri3GMeylUGn8dVkVCHFxz28SxE8waoqn87dHVY9n3lSRozvMqU4lYvvw9hixjjqn
dzOnr0iPl01JX6jTASyv8JeMmXGlg1bY5K58BdYiX2LKKb7GAyhGQMxPMoCCuvGrNX6vnTFmv5xf
0KikQl+Ggf6K8IXoDg8haUYa/IVF6MSHyaaEZYEP1XXA17MHW3tGQNZ0zldCYKrq+T2LJkWl11W9
d2PlPNWmsKwL786JQ+NUTqBoAoYcDvm8BhTHvaGWo5E5mIPqTdP3JhRwSok532VqmaQZBWOCk92Q
3A1uNDwCCieLEI36wna1T/BY3vuu/ty0uJU6eXwIc6Ff9Ui61nJm/2Z27tTzmzYJU3YuXVL8HLNX
Lq9qrzBxsTmyTcelDp81fOuLIMvKJcbEfvrH/EzEgkqco11pSFXrsKdd+C4dLzhURdirAH+B5kof
93COkbqMxc3qYKENpJEP8q0MPyGqUIYBE0kH+6YL2MJa1LnOT+7j8wNgWfJ6CAih1so3ZFqRPrz7
RtkHhtsGmRM3OUY3xXZyHzE/yOil7L2jBXtiloLPaPbxpbTDo2/xbOjZNRdVgD9BjvlEQoaM3H6H
8v2my9sLe6ULw8x7W/i9Yt8sIl4Cu92ncUOXBJF3dqlwfPTBn64GEJDJOso6IaZ//+FGenIiGrzp
cHF7vdy5osiuJz3w+p88LyKVJ+2Lyg5wttdUR6shvDLMaDhGG7XWnwCi3IrAf0eTft9gFl3Qnb6G
mbNVG+sfDc4HX8Vfyr5Tm271h2vM47bmMOAxeC5dpY2Glyf8PkSo0Ib8raiLnRf6EK3L53TIdhcu
/OicOd3fD2PPLjwk3t33PcbG8LoxbEjWYpJccOgbBLTR9rnQwy+9JT33VX4D0eDCi3K0lE7D6+CZ
yEHlf+aney9F3txFKN1bC30qdpHEu+6KOzUOtwDjLgx2tNeZDTariYzoCTlAmwAZMAm2FkDRtll1
hkr7Kf6XQ82mrYts2eZomDqVjIAecLvH6qe0jwibL5SZTl/UhN1j7z/l6RxOHk1v8gn/ljkNysd1
LkQ69Xx7jrLjcKsKzKTnZ8zJ8ab1nTdStSc818FkTZAWGIhT8LfbQHADFfB/2cb5xi0TddX0ZK79
u/HUw/HMLgJQkvDQAi+/N5VuX5UF/BRAp2C2/slQ9Ak1QriQk80eGu4XVYlDzPxKgKQnt/RbAhaB
10MmLSHHnB/saE86TUYahBSvSViz5s+tktTUpePDdQ06YCqBFa4Ut0CG1lUx7sIYYZGkfTo/5vFZ
EQkO9UDxSwtDysjsDdBLWZJrd3p4DTb+QZVWxHC810WyVrx8J+nJTeHjOfBI5E1r8yluywuHq2kp
O9gTz37A7BY3eq53cs/7XgTo52Kx1Wk1xlb3eP5Cp7/maBhaFKxsdBtppB9OmrgQowh6bm6lKP4V
e3OiS6Lm0tREOXk8DkVCom+JF9ZpBc5Wz6oeWbYj9rBClb6CZ3Uf9TARIKwwZkGAqbD7Pwx5D7ZW
G74NeYgKg5LfKlIDjeKX/BRJxU8rywv0zmrrmFZY7uqG+hqpDk8RYTUQssvtoFbXBVCqsFcfhjQn
XiUQ/a5VfGi2Af5LvyXho2l7GSyZLU3pLJ+oT1U3Q+bZDvixfuOVqX4NdbKetGuYnAVhMSmGTuY5
qheMF7kGM7FqE+snmm1vW8a+cZO1wbZNpfu20ZLriJFWmRjtpd3JV0oD32pstWu3i+pNW9nN/ZhK
6661o21bKioINq4+SsbveR3pJGrqUFsg4/SINwqDqAwzqVvH0iWwM3F8w0P6Chivf6o5HS8zG1KY
quUj2ufSWIyDi5aegNmFasTFrmulZiVJNeSAIrzG4LrNcgySdiJxXImb4sEPdYsYFdO906F1OMhd
40UkEEvpBqcmRPkrzzeCReDKr3nVPHeSKy20VL0zXWWHhR4nnRhUY1NWuUA4pJqvPuMuA4PEjMTU
agp+0rAfIrlb+dHoPvguDr40CLEj9Ar4Xt6wK7+U4bVPxcOOjLMf0gjVT6hDfivjoKOYSABJQ/KZ
HdbGWnhqeGMBPVqSUbIrZd9Y66KWd13q3SiSRu8niTE46ApEX0150gbvzU1gVIfdU0D3jZQXcwI5
kKNdW9G3lMSzW3hj7xyzRy7bJt3PhZiChc/RtDhcdzJeQ0RCax1lJ99AIi0mxd7WVmDpqqECpsha
EsxhL4U9wGgJQ2OF/kPbSiK9o/LOs+vc1neCHtfZ2GTGlyHX6Wr0XthAP6etBVvI3cQhSIclXfhu
nZQ+WSFB9UlBrbZAs4s1yExUR8ELsjJHPbvSm6qHhu35HhHc5Tr0si+ZNTFWsCEuO6vrHiyCjTkd
as1Oqtx9Lgb5pZM848rDonJfkhApkd8IXryysUgOunuDsV3HeK13X420DJ2UG09OAnIebdOmQoZP
0CvYEvUiKikfl0a6UFzMVCosRdPzNy2MnYcmbVTHHDFjch4DytwauI8lqMPGmOfXCa2KnST3awOK
jhNmmeCPZ59Nud4qSZe9GY3Idm5oPHKOjj7T25TVRYuUeVdAO3jzEetDpKOGvUiHqvth+L4KGQPf
TnFlqwWgemnAHRqFzXMATsukYAGC2l/Wbr/OMUAkmk1Kpl+Lq141Xk2/V64LWUFAC9AOv7o53qHu
LZedJ20aeAGLUWs4IRdVU66UhhPbIhugGOLJaZ1YKUhaCCFZ3qie91bDbYN3yPc1AfWorVS4fXc1
bh/N8awBnTDHnlszqVzWjBLLXw7ly1tqyQjwecwoe1peOS5ztUJr6HmF6khm04XLvOxNmXDPLL+T
pLTdm+DlriqFd2ajhE1KXrlUPQWDpGCamIARkLiDb33m3pm+VS3HthLrrIUj2Mqu/CC1tFcXXcZK
NiQTRSPsdm1X3Wq+1y3dIv1uNBLJTLkfeOu8sEd4CYFBTdKNXbFTKsOD1hWV3a2RGo+RliyrmhO0
TRXmOor8bkHSjb4qpB7Wmn4XNeE9muOHjuws381f8jL8jt0WfogtXRtxfGthDzOD7kofpyTWQGQr
EBcg/ErlRRrp9zP38GRbIZXkGNg2ejkHa/u1JeKHUR6oxARluh4riQgHJfyCsKhaiVTUm0hWXkyD
LwbOxnw5eNo9+VpEA7SN4vR+fU/N7ntiMS/6auhWbeftFF/vlnxyPqsx/9iuzZ8M1CxjNKk19EY3
Dz6ljb7qtJe2HpFUl81LJZIXX+ZM3loSh2SMzp1dP0WWtpeSFD9nDdY7wAEr6agXi8e21t91E2Ff
J8gFGQea0sHW484og/0g1S6v2Ge7Id9eErAWs3RjWc0+Fd6VaZFYgNEOvA61qNVQUEgVcIHc1Fi6
dfIjbLmB9mcfQ3Ux2dfTYEOte5fp/k839JwwqfZe7F/7RrPureaHHKef2k4Heq50V2OkTsVSdvEC
9WeoPZmKdM3XfwnDBm6Y4VA8v9W8V6WvY15z/6XNISdGprpkYhZLsFb3qjZubcFa0Htx+igpvOnR
mHzW2mHRDZajGNkdvWJSGGpg9b30zW9d6D7Cu9WVZKUHyqukVw961Gc71pkFoLqvvFNfIzA8pDit
615J320Kfp6fABoqLcezH4UrNiBarbcki/bEcxG6gacwbJmOHTiRIdavatdQthr/oNfc7D70fGJc
dKNfmbDMI6NdB2xIVqldhyt9EPVSh/GgF9UjXqcf3VC1wMrkFLt41XmiBwLbBtWXwQcq8mAkelpm
D25m9v4asbOAOBCNGH6Mn+e3YafKIFT30DrYxOqx85wdFgCEmY00UClDeHNjtsA5OwS71qva3Q2q
fIes/rOnd9vGCi6dqU8cLOm5U+6VDTRvdK0Od4BF2rcS0yhzqqpc2r61jWtpGUlPWdzd2q6413Jp
N6mAUBwwz8UPJTCuhtJ8qBXzeqzeZJxs9SVFwPHmF7m9YLpRFJqOF7OjGn5PyfOsJnWI9lt2KgEL
hJxIyLrP3/XjTanCRQs0fjqyew4Xh5cOlsm1gdemTPwaOgTcQrgM/fjYdjEUPkhRxaWC6PGFyahn
dCLNKXWhFZn+/YcChi77BSJ/qiedIXaWQmRP1OzJ0Vqdv7ATR08OS+R1AmOTYbvMnqkfYuGjdZo5
LVF3nm04iS8hay4BHqkXTrmnZu50MGPzg04NP+GsiqZnogtrfMAOpB02AFDohjeVwIUqH5daSgqJ
D3FtoLQMBPjC2NNffXR4+Wvouc45S0o3DWru5hAP12CLHLIrpk9/vutIZBhHPoiNb0JMsn7/qP3x
mufvTCX1UglRJHM0135WSpI60nzTFOmt2tdX5x/lqRlDCcHiDeX4hLvmcMb0oxH1eUrZSUo5amrK
A0eUZWY1vwewp43GeVchOQB5M89x3oIB2wZMjfa+03TNQtgvKmkQOoxHMJpr3O8XjvSnJo2FoWny
41F15vB5eFWygAWdxzXvwQCnS25hu7XStrSi97HMKSFye0E1aJ+8AoezeUnQfeKeMiida0vHxmda
s0pJ5McRPIiMxzcmdATqIdqEJjjaslH0C2/i8RIjYyKc6nXEw9N3nr0dQw4Wpy+LzPHb0bjOjWTc
JIna0nzoiIc3EHGN1divrbEWF9pGJ072H0ZW5tnluZSyNoBocczK2k3dQ9f6M9bjb51XJ5aZqQbE
Y7RZp/FYHj5Fgv6KeAx4/4yhvk7F1tJuNY4TBM0551+CE98oxEUoaxQaYcRBzBbqhMBT3+1YY6Ag
fgFIVg7R90yy1kUF+KASF97uU9MDEgVVdOxe9CRnq+coWX0Zsbt2JkRiWYtNmRHF1V+6eyce0HQ+
VDGDkLZBY/nw7pVBPIJE4pVDkvC1nKSJhv5w/r6dHIKWAMV6bJa84YdD9HE6yrnMEH0wwJYhrket
red/N8Y0ST580jwwZcK3WaBCQpxoOy6AG6zPD3HigdjqlLJuIGbgmzZ7X1G9dDnljNSpbfmzlQXf
21wHUTL8g68zf/9k7OWgivh/drva3kp6OOUpVZnxM+zK91aDJ4794x9dz1/jzG6ZCVe/MHJqe0h1
pMUYtbAArOeCiv75+3b68f81zuzbIXWDhgaP68Gr+wAZ7EFK/EutgpNjGPgEJ2OkbcyF/c0gSmG7
0/fJdNcN4MeivLTFOD0EnUkKiCaLzawWm1uD1SNLoABcS1dhnd60rb49f6dOrGSUGhF14Ac2uJZZ
GVRubdSJNuXebIx/6m6zHxL/vaiSG2Acv78u29QrBIHtYGWO+nSAH2PB40+dnv3Jwh+5pPa3tSpI
YlDHaBhZ0IOZkxv+4zup2FlkQ4hMHXRIt7aUFYvWajd6QUByaF0oVJ96OtPmD2+siR/LnL+cXR0b
diYzVi0/jNWj515aYU69/kTQs+xjxKdDPXs4mVJmwjNaHs6Q3EynysyNKDEGF7Qvp4ZBgmKjf1EV
ns5smBgBieW5fGQ04r90YB5FyalHu2QJUE/sWvlcmuzO6Z5gRZi9lSO1cMuNmQAUoe8yGIyqv1GB
9uZgmM3cID0IBRr4ubqEbEo5R/FUp6te4eWT+KwQ/UZE3rdknPYQMNbgj4+q7URZvmI/fJV2+hOk
Eug70bbUCFDWiGkxLnwgT3yOD65g9t2v/AolgA2vPa4JYCnea111QhlavV7CoSqd8+/mydEMpGz4
bXg+8zOTZ8PfMXMmc1AGK3m8k4aBCJNi0Wc/AzLozg92ahKw0/jvYLOlOenx4VoBg8k+tVorAQ5G
AKp4OT/K6UvSaESyMURFOdthpOSWVFbPDewN0Dautexl3/HQvUPmzoR54Zh0+pr+Gm32hrYtNec8
YzQYbbAVoThKn331wrJ2ehB0HOqkjoNXcLjkuK1ZxEmOjAUK9VpKH2QI7FFZXLiUU+s0O/b/jjLd
2A+bjbgdZVh+EGyGkJhW0ntJFbQo9Sr6v7yc2RTPEUe3g8ZARDysrORbDPOtUC9MtpPTAKWSZmH2
o/g/OxzwrbPapFGmfUBFCOFPTRROJpkryl1LqbAvHLpO3ru/Rpt7adAuBE3VMZqnV+ves1cjxu7B
Isih+W3xKd8fe/qaIhOhrzifDKKQSVERA5OBoFKsCJsEANf5V+jkfPswxGwmVI1nya3UMxNMFVTl
lUXQsq/9o/mG857NJx83NP6H841+TuDS3Ug5p+6n7IDAy9a5zKn4kpv55MPhAwdDnP85Enx6+mCS
Yc9XtKblRpjMelDqZa3Cck2ez9+445GorSmcfiddnnpUgkrV3JbDgK1OaoiNphVg4uiQFFDMOXif
H+r4S8dQ2MWQioP4Zak7vHutmvtKg3fVcSVzYxXDZ+QPjq/4t1LkO4l2Q7s2DesLgx5PDAalxiZk
GaEuWpnDQaPRjkWSjuwWInJmzRdSMm4TAlrOX9rxq8soBt8jQaFy8k0fjmIrDZrthOfVheMaSwkN
wGQNgz1oVaoK4sIzO3lNHJupiGLtP1KuF5jKDK/gfaqlCFI7smCJfmHXr39d1G8F9/1dBudBUOf/
XbofcZ/89/+BMM9fjrO/x0vtvv2I39LvH/lSv/7En4ApRYMVhfMJbgXbeXS6PL3/k+ap/wFfiKVd
meBOJgrL/xKmhEkIKLVLoWNIAH07pWzSZKr9//2/hPYHOCrOn9NOdKoSq7+DmJrNVEqyHJipPk2u
MPacxuwlHMrBkN0maxEA+6SkEPA1hEXvFFYPvWwY42Us55f0+bM1hjEFvmUVuBxaUs4Gs8W5EYYP
9i+vcFtWwVvb9elG6ZSHlO/dfdvJl7Rxs9fj13AUoNHPTu8ij+HwZaxR6mSRVlRrODK6U+l5vihV
8HEyyt3V+ff+5FA2hgqQkZMMcXZIcBvkw40SoSRX6GnT2/QNOMcDYTIy3dj/vI9/W1+brZ//uS5U
jpRI2XYemUWqpMyURMkqAEBldOvTh3QCjOdfC7JDyCnpxKqM1bxbqKIp9zjv9Qvjn3qMBpJDPnwU
wrjew/vayrIrYKOUa09YyXXeVOOCAlx5U49NCE1Y0i4s3SfHI4dlwrHhMJ5PGxuQtKomGklk7v+w
d2ZLchtZtv2Vtn4HDfNgdvs+AIgpR5KZSYp8gWWSKXfMg2NyfH0vSKpqkVJRrX67drvMVFaSKhkZ
EXD34+fsvVcGy2Xr+1t/deZrk/bIdVQZ/6OX2yXXdMg8ZPvfvr2+nqLFE9xZuoCiKzKqPiVt2k4U
j9p5icLq/ONn58/eHiEXDLWoJnaz4Levp3SXN/miAQGGqw8qxbfemksV3da26O8XhDx/8f6+f1YZ
M+3jLU4odiBko999fZVHrD2z1uHQkOD7tlREG0LRlOCTmvzTj9/a93o59/vXcr59bxHZjdjeEKVM
TaMupT81OJMZKJolyimGeROBr/ZbGm/zO7eNzOuoXdwdsOL8VbPoz940DyzNaGKESPP5bi9YCg2N
suIX0VHdpDowljaOZH6NN3t5+fGb3p+P342f9vdMKIwZsFcT0kBD59v3HHpWJ7xN9gdPRkQk5cjD
vM1CnKXbKkIrsXwR/GB9kAIF/49f+vudYU+E4sjB40AQIReH77ahzioj8DKiPtQf8oNx5zKi/8k4
TTrdHn78Qn94j+x0HG68Fxpj7CDf1TluWFZuU5BrRegnd31SiO+BTUD6CgLgqHUkgktYQiGVQ9P9
VTv2T17bo9uL58WjtUQx9+3nO+ewno2WFHS3mvNrR/rmGRLbehNKcHe9sL4uBN5dBCFHf7Hv/eHT
tZgzoP1khIryFEX9ty8Mc7FBAiSrA7Ph4cyLkAYO0+dK99pM85CUH6iX86lHIZU6gtzlH3/mf1xM
FjYogv9szjNO0O9HqnB2IqvIlDyozduOkJu32Mnw6zjd6FsHu/KJDHc0wfr+OIbnDN4SLB2BZES2
fxUP88fvgNGEA52YADLW1PeuN1U1uSnHnsBG1e1g4OIrLnwn6X2J+BfvH7CjJjouljn8xRP+5y/M
xBMjMbLR73vx2TKpIrO6jrer5rO31CFzSEb1m+k0d2jo3KdVz+/9bfmb2gPUqahXkUXhG3K4LQff
rWpTZ5YFc6NFgxWq1Fh1dzTDWiUjqLS/uJH/yXvEsbHflFGlMwH6fq/yjWKcB90emh4/1IKx+qh8
e750dQSDU9nW+yVU4UMTeX+l+vjjK1N7hlSGREoxCfX2FfC7PoqzLKQ1mkt9cGqPIPrSaD8Js/zQ
adc5O4gvrtyRpxxkZfTux8/292cgDgYkJnyddNho1Hy/phe7N6pd3HHweqA4xRJaB3PznOtQO+8s
Qp4vP365X9z/3+zR+0lL93Q/DVwfENS3bzRvDTvqC2WkJDpvzyQCW2lgy7FDgLaY53DNhhsup8Qi
dORq3ogtym8D2M8vI6wiBGVVGc+udi/d0qlHwx3mc25Hy19sN99X6Ayh8e2YnCFMUGhyfreZQ6Yc
ZJFhqvc79HDGTGy/S4j42Xcxd8DkmxM2o/H0F58MiVa8928+G9um3U1DlYKLEvP72XQQZv0oKgJP
94D+OjG9edg+Ww5pkz+7ZDX3dwEUjvWmXnPDvBZjXjgksBSbfwL87VSnblvs4rQu61o9EGm37RJk
4ZpuajIGyj9P2WSad4wpXOshkxO5ry5SYYLm+9ZzrsqVmMtz5vaN93m2icg5E26+lSnws8EYST03
hbl7OrPtKpROXZ0nXN0LbBr8cnTIq6q+cxYnfMYCUPsfs1FJcdu589ClWetoYK707yrEmuP4Qvq+
Ji1VivkDEbgg1ToDSyJyUtdhHmL323vhrDhsCRzgOajtsnRJZahcwo9UC7fRkaCC6pbK8NhEljYf
p3BxX8uuXc+N1wCdFisumRAkgZdMcySeuB2ZJL3X447g6JYQBHBkNG836SzocmUfmWlX1T6h1ltn
3PTsArC3x1o9R+7sdEdJ/tepjqgpLr2AQUxIAjKe0xYAZyRz3Xw39AHWAxyO2We9LP18JQY0yvG8
ErdLCqQBxYyLEPybMPO6Uxll3cA+JoOOMGrHaAHgVQ1ZCow718OKL+U02Dp3EpXb6rkZ6sE6uIEx
ktI/KDsZilpD3RoHoIyFKtZnKLvz3dQG/nJcUDLO9/SXe/LIJ6Inj3leW4RKWt20AGoLiZsYc+/G
2nqCsPnz+sQOi+AOaEL7s+OZI0OjgcH/RfvGOCW87xwWxCI3cc7C3L4E2bA1N3QZpU4JNOj6KyJU
jIO5G21Pg+eN4mhthi7ixs5rN/FG7QN3zIR/F1SgTBN/GImu6jB5FIconIcZHaQdNEkvZWgfF38N
yqvcLcDkSUOrI6e+Q8gQFZ04OXW9LqmlJRgOE93o9eqKSR6MvhDjxVfkD+Eh6N08rlarnS4RYbD5
EeV69gqXb7nzlWnCuo7KYTmEjiEiTMrb/Oh0g87ivOuowuvFZohRjkZWp5k/t1A2gcMcXOSNDUwt
x22OLiwV7KAi52sYxkwkWmXj0dnysX1vTwVKWGu0RfHOXBx1sBEKoZrUW074mV2M4f3YwhOCm9Kq
O8i2Dq48okYfVt8xsEK0EcAWRuhZ+NCNzXDTbWS4HyJQILzCgJgzHQsUtAmJtAKmjswdAgi1BRS5
mVB8TJ6bvXWrQdVnCocCBGNXkDRh9qqnCq47kygSzr2aVVWMnDDE8j9ZKso+cKBBa9+kGWagZjM8
gyuhg1Qyux+rrirHIcnDnuCECN2++EJxSFGe4nkOlkjnx8Ys+vkt9LXCfGfLqu4PdDiqdzs6zDg5
rdkd6aFB0qryoR35OMwpektKYB+95dYDWaFTudPdovxeH8BnkpBBVMd0kw+WHA423JkvK1iQJRlX
7L9otNvs0uQrCNeVkq1IIlwE/OPStoHJVbuQHA0PsVdZ5qwtEtN60nQDKw+bCUQwI27YzL8Wo21u
B7GF9q1RcftJYZjI86xp18CBDs37EeRARpTBW0lYs5OQWC9TdhNuThI2OgauqvGiZKoLa/gojNyH
/tQpQJBzufuCwz4YJRm5FknB1iA7eVXWSzde2nZhmQO1i4KjBsGkEoGqazl6ugOLXtWRh4mKDe2p
nEsX0wSbDSKOMQj8967Xe3PqVuZYJFp74WttzhmsAZ/78SH3+8xBlLya8VpghUlGLCgPBOWiuYMN
tR43+GQNbIkAXnY/LBDayzAgWEY10YYaHi6SeQGuUNw3umuqtKoi4dxPpjthChgC8yzMaXlHUId8
zELt/1RDWNdkiijs7lyJsnNpwUzCkpiB35Fr2UWxoh7M0yVw3P7gB+uCf3gFpJLO9T5KwV68axH7
BXehr/PmqRSZpw909ou3/lA0CG17qSEZ1ET4o4MP64e1DTUbqPath6BpxBcVzZAoqQtpmvmo2l9L
TRl5aX0ITpeSdS6ODTTG8rRN46wuRCeHADlkwJmuchxkgMfFay3KfkC7Z+bi1COffSJ6XAKVWayS
q1Woswy7TzZvsAS3aSKzVeP4H5srH2zuRn8pGx+6FUZLrKSxoL11bWBWRVYB7xxXsZ10ZkOsa9rA
+GlQ2/ZzQ/AyZoaCrIfztDFlVGqyYXoQEiDiWg/wJuge1fmRR4ptSdhbcbtFw6JgOWbGqyW98R1s
d91d9JxB/EPHxJFqdWYdu0UBq1gapo2c33EhO4NArlLHycL+mFG4F/GiHNThVGecRFPT6h1eZwUy
DZcBq6X0sbkz3MCkFAv8OS3rQ9svpA2pG1Oq6MWTXtkf5dpEIdzLqj9qnBFFurY13KySbLIXYc1G
l7QdFBDsSsvGvNEI/Pve7vUGG9ufvUNglqCZhK87hinZAve+lupKtu1X4VJWHJygDe7IeFRQJery
eUI6f6U82aDKW1p3BwR6zYvH1KKmLHPFLaegmlPk6sFLi4LcjqMeHk2y7jn+yRhVLkTVsmYmibaj
NG/ysffIN9KDunWtfHsUwdp/qvRoTug+VDg86GDJMLyHod8ngbDEV4Oxln8yptCST/WwlffANVBi
oorb8AoQNk89alTlF926+jL4YsKC4mfkUM5Y2B41j7ULVR0hWAytgv1jK9HqD8TwfMmyAqlAx9xC
EJyEu/eqnde9znUofYghQdy9UMJd62DC/le7hDUcF+I4rsg8WT8tnbbPXVgi4S1ckI1JxRdep51u
cLPNIMmexBqQGuuyuRwWGDKvGf4YEOuQ4JeUzlr0lpw1T563ADseS94MwdMZYKaSrgk0CVNmHl61
jTGayTaY4h1sXb4tFQL0SAJrG6xb3/IVDsiJdNZ4G5xIHLCnQ2hxK6sRJ8s3ZJCuruN014almpxN
dobl54FaTOp1ZfeqfMx9554BXHOIWNAmiVWzRnsxiU5f9aKKPixtRwRE+EI16Tq3ZK3teCNJ8JQz
QrvMNzIRvLX7OFtr/qFxc4KdxNCKkrZhoIoY08f6ZICoPLhzHj42GyYtsoQyvVxJ6u+vC4Uo3SBf
2o+NMYtHaHWqpcCv6o9b1y7dV9DL1ilyx805RmpdCdfK/AIiGQCoHGqPvSf9taIfbxTUqZtpJAHx
fvaG/qrI4JYfu6Dp2MWMzlkuW7hg84pqXZ+JyvIBI5Y0jOJqdiAGaG/2myuiQ1ocjkFHZ8FYkFIm
8GyqAfPOaNR3w4wC/hgCM9mSxVfzdO6Wfu1iCPelPGtRLE689jgHL1UXEsIi6qWyErpvy6dKeFkQ
r7IZCEtZpjE/F0O0zTFe6XBLNjscnyNdA4sB7AI9m5jh6ppkN+KpSzHUVDZhJs6MSpwAcWyniRlb
Jb66xWHMVsEqneLSstSL4UzWl24UM3WRALm55d7gpAsBI1EyS7cWCW0l65FhZ65jfzMMI6lGcCzx
BjQVhp5LdGKyBlN9DDygcQzcbYhIQ8gDS6AM9gvP3fj1pC0j/kBzU+w+JVVuYo9lOB/InQsneqld
8a7oR/ZEu7eas604GM/dKsnq4OrJazbaDr+Six1oHk+9fjEkNj5q3Z6dL3CXMU9lp4sVcs7SUnHK
vM9BILZ1HfezscMRq2AZ06W2zSwegsL57GCifJ5LmkEnRZQo/MEpam7zKouGw9oFuRO3s1N9LGis
NOlIBJpxyMMpKGlVLfZl6BwMXiVZlgC+YC/jeQz8yY3HoQ6AfYV9H0GwIQkksYtS1lRxa99QCOMO
vISbFZxMGEVR7LilN95DSyXUze3GHF6WqwyqkGWhyvZy7rDMNDp90NqAetYDOv84c3atqRzQOk3u
CmnUsLpKxCs83ikGriOaq7UyZ/dgU+oBiqZ6jWen7N/KegoexWqqqwD6DxTaJeOi55vrcmxdzzAP
E0t7YAySTybFmTG6Kaiw5uBEQ3Um4c4mr8eYpg/48V3UPEE32XC5DH8+tUzj+UL5WHkwg518ScxC
5x86Yc9fi4X245VrNMq8LvJeOV/DkKQQdwZjfiiqvHkJCYVxj1O21l8KnlJWijuhtDaawOnScmHu
F7sGJ13atxYuMeUGlRuXzridgmiEPwa/VcDWlMLCu9SsxbGxJ/w03TK2F0P71Xaeg9r4wmcKq9sj
6XSIB0y8fCvVHF3pdtXvucVOHOAbRANUDKwyy7DX4t7AsXgZ7DrCsNmL7br3Qp1TlDrGcjbmYFsO
VbG270EsjNxdF8gFMV5AC/BeTpIXzCd3u29RQSt2X3N5mgvqBH4c7hy/0jy9tSg8Phh+RRTWzJzI
BC5gg9Z1zSxImp4TE8JW72xpIzZKX7lm9c1E88BJiJEMnsrazHlMhMv2R4MXmdpoY7+xq4rb2cqy
Hc5R5YwKWshISSdJ7sGDa6L9iy3yVFbKcz88qpEjZ+BKN6VBZVfo94kbevBq+OuYBXPzqQprSJ+9
aMMD0I4Z11emXP5nb6grlRNFeglzNsg2rM0+EbBt1+PYyeE4iRXformOtnewHAASsZc79JwZw2Eo
Dpwl6OEZltsZC7vqWVfwq+BcNdaLP61yOfaARR9CNTc3uTvq+p1ZyzBLpCxWKrxW471FoDHaqRPk
nHoObRFxzzDKf3SnTS8QFYVz66opcNnY7DGKKQrq4OAbNC6ujbrSLezGKTPjvDLkcmj1OBDCMI/d
nYyCSV+6zl7EcW/69IdcgdiLg8YOYTb2MgA+1Uq0g9DeW/dUF0i340pE/oFPNMseiPAr9wtq6+Vw
JmoXZ0u3dcP9hOs0h8JUCK/kQWGvTifeFUMe2+GyNdUauy9j0RLbbhEIDTqiKDRZXSP82rFwzf5Q
2RYBz6KlvKbv1oWPPiCG7bGfMdfvhhb9ITQJkjt6VrZcsraREqYOBV2yLvn6ebM747xakh3JJ+Rl
S8y8m17dUm03wpg2thHA1ctNvvnSAhRpw4GtylZZaU7Zsd60tlWD322CCQKhpZh6tyHbcKpEmxmX
LrSL6eCUc/8uM1c1JS2nh7pvDE7w2HNgKAPuDCScSA4yI+7wI4tzA0x6i5FmRP2xojaeScmMgjzd
SEQ2k0yhgs98V+CjnrTXk2O/1j+7lRHcdqCY7KMj9q/EHFzBiT/3fooLBlKeJWhMY52nSRnzGKhP
Ae2w8BDuhvuEpTlbKY7mxb4igK7/HG4BFdrqSsN/Wrd68rh629bVOm0iTAoG1O8C7Qj5sEp3IL5p
ivIgtVwLe2cTtrScI3+1vyAbdbOYrbggh9uCOEI8diWchJ8hwBM9UmEla8thDmzdiOwjp1XN7XfM
Cm4UYyeeTCowI3GbeQAAPaqO5VKGIxO4bQnlyfR8QEl5HY5EKPTGMiRbbRqwRok7DQ4lsFvF1WKw
xXkpy1Ag5VsZIDr8aFoUy3RLLyEAY7ji/4CT62HrtLpmAC4d2rUNEDzf06ICI39ebTXdSYpaFmrr
+MDTaaeJmO5GXnCRHggfs/QmPlh1zl0dQMx6M1QCHjYOieCGgHrSlAu/y37O2Xlf6tEPnwZDrW5S
95CjoRbPTFy2sBseeElPXyENbz84rRzW2PFl9lVqclnPXaQN+yy5SXKiKG83j8O4wRhOyswZa2m9
vlVQbbHfU2x2sKlrEHclLRD2ni0cAvblUd2RNScxr4PzfAmsPMiTmsrs1dBV8GKOfXvvbmqia7GG
QKkVJuiakpquy3VL40YeHOl5N4VgwHwefWJZL33fmR8GjpyP7oxvjXStpXxSQW5+7QNrtaHwNLTI
ZpmPTmq6/OBlqxZxIm9D+Efg7MXZ9QQhGyO9MvzQm/uFeeGp47hB3iccnzyCos9Pk3K4w7YDhX0M
vXF7izXQvegCt47TSyviZDCsF7aPCYe0tUr/rDJN8qUfUECk9BlKnneuY/KAb5NqhNaQprPI/Omr
UEaGInu0YDrTITMPnnLo2Khg44t2N9/4rLgacmGOQv470BAgr/OtwsDpmuRypNFCEQXFslMpB/mG
KV4pwz1rk5zUbsqJFDedaqWd6JBn7uX1L9F6zUwCYm0HXF3LbR6TIA/Gn2qnNAgedDiNj7M1my8T
3qgipoXJNMxDhvJQ+C4xgdmwQqa0XYgvwLmrhSc24iJ57WPzOwoIC0wiRpFxsRfBCOzZ2dfsnuF7
xcFUl0eehRBgV1etcdY45X3lbCt1TDsOhBAIZWcnGyu6c5RFNBncyiBmpDPt4s9sdWWzPw/iriwj
8RoYQgI3NVVB5q/RFHxlPVEDJ9jMkRnXguWQTO6mGT302mgZ3tcsmJkKYzowTm8PJV9j0k6QLs9W
73CfIpMhqw79PEYWEbuTtceF9MRV1BWIN93P7ScjL9zt6Gfz8r4J6hnnIl/UECsRWk1CCsN6sUbc
m2wIuJLOBBXWME8nxT5UNmX3QZgMvy7RzKb/QMNmiA715vqUPbQx3eO8TR5xrYJouoOL1aE9lpbU
OQxoxc2dncIaqE/bNogLG5h44mdTz8Wl6YTDRGCeKzSj4XhvtlyILa+KuBrmVn+Mgm0LuZN0s0r1
JhWd23DbweWGqImkav36TnYTiJlZetsHejlMz0KTwHK5ZfQ1zKBYflJuv8s2fflxiqbZS7zCx8s9
cg8hVweMeUM62s4GH+gaZ0C+9UxHUnTO14INi6ZS4GqCtHeGJqFS/WlBQf3Ep2N1MNCx9XeMqqI4
mLfxOmgpgWJlN96JDYGbzLxs65R0dRUiWG43gzCXXndAUzvQqbHR+UPGvMUO2jOVBVwsvfWTdVxB
Ek1JQ/nMjSYswjWRYkNOYG21FSQMPufpZixzfW/kWRYddWV56shGP7c3Zsumfgo3P4rO62zWVDWC
aJV09fJhxNHQ9Z/o55bcgDYiVVMxN/1ZBzwuycKYaj4ZvV09joWW9dnzBMxptD8WFNAp/FTSzXWT
zDDVOwwYXntdVKa45bMf17QIM+M+81pnjAnFXDKipqVJ/QKniv6zytybXGeCyDIv5/ZlY3opD3S5
5BYTCcrXQLqcD9PFrjP3WJktlPJciPJ9RHQdtxASlp5l3oIkz5uMPGDA0/OHNQ8N+OQ4NTllmQal
3RgOPxmi5bqt6TtkgMGsoEkhTDYqLfQCoa/zvWo6jzwfnwc9WFyHZtU0t2Ox8RS20WZ/sedOAtO2
m/CLX/b2owvZuoz3Xi+wP+CEHcvcLo9CS+c1UAOh2rqZ+o/+4IQnoEC0EqOMULq0C4DGcUD6WX7M
JW7wAyNsZ0XGtPyEuGEmzHKhT5LlEIQNtfTVqe43zXSky9idM1og4JJ5LAmNjqqK+JCmlWQxGEy4
UKPXBOz6JJklhA314blW2nsfcTMq2EcnX72V3JQt2kFKvKPBvb33IlXIAzEobX7SaN7tW6o/biwV
Dbns2nXaOXufM59QadVIc/m5N4CuD3yVgQqeGLfAGCN+0uNq1rNerw29EiNMrFnt3JHkOev7sCi6
6H1rD2Vw42KKGT97ZUQmT2nBhIuZUqq3llfW4FbJsfX/SlP1h/k1E1qkEHjdMA+7wfdqSuBv2ufS
uKaEqi+XdYRIbq52dGCTc4Am8VD+Mqb9W5Lc/57a9r57bR7G4fV1vH3u/l8Q3dooK/616PbqdVCv
+hvN7f4Dv2lu7TfIrolsQKeBx20X0v6X5vYNvSKIBBELeVf1oXr7Derqgntl1odZmUk7MoRd16N+
ldzyrzBpI5EEG8TPgVH4O5LbXwSnv5+sk7gY8hLRLj0g5sfZn6LfySuKbGLLHFwQwKQz2LBDW2XH
ldF2B+0ujMZIfCk/0dqdznbIsqce4z4Yk9YvYnNZ1q+qXPpP61DInShcPiKGqYe416P/U7aE4kO2
DkTHhFE9fEKF+eyyA33538fuV5IwEQc/fOyem3+7fdavzbdPHj/z25MXvEFI7aGbcWBs7IHVSGt+
U3tHb3aNNxwIoE0wQnGQ//PRCyyeL6xeKOgIJEZJhdTnt0cvMN+EWKZ+0YDzRP7f//ONPFh99/e/
h9r+Ik36/WOH6tFFRcSTt4cKI7D59rHLXdGp3uCoqv0NXjezKXEpZlKHFDv4WVYZtbYga3c+DMYw
3fXCm/Jrc4M9Hs+iENWZ44ReqQADBViz97g9yXGpt9hwJcVaEET5x9mj65O0ebB8rmhWBkdJ1NbG
JNDMKy6OJjfxwhbMbx1vHilXN4I/7M55S4N//ZnwLSYkXC9V7CDBiCbuIKcN0lAP9aVrnott3Kg6
smJ6GNEljYE2mJ3lynxauIAw5cij+noxzG1IHUb2RwV8ACpvQ6uN+DRFfprvFV9syHDEuKuaXLVV
XHWru3J2+t30AV0uOUToMXsgjMt69IjOr04kAz1GTV5Xx4luztTQxOBos0jwyks3QRopTxtg72d7
sBhE1hNzTs3w53klpvBzE87dGTErjYKRUvZ/l+Fvy3DPAv/Xu/9N/vpFjq+NGl/zb5fi/nO/LsXo
DQlBKHx3PHJggbzicf91JUZvyIgAROlSzsL+Rivxz4XoBm8wX2NJYn3+EnLP8fCPMyB4w2AsxMcM
xpKwBDf4O4vxl2yF/1qMAaBoVjwK3X2P8MGafqcjnMyFHWLofR7/ekgnXyvciu59WxZlumTjdBRe
5dwh9pliepzrwVm3IAVSUqamOfmPAW3itG9c4oFa5Z64fzJ3EC+Gm/9EV3NIbLKpktr37ikalxT+
cVyM5c28Uern5fCRO1sUD1VoX8oO4U9YdJpBwQDNt8OqBeEvz3oVi7r9WXpVl7otl561rjJuO9P2
ZNQt2WWlHVy6gtoN/aIfN4T0ElNWufc8/AV3l5pS15RvDaOd49CkMVpaCwHlZFCfgHlIcskaecpo
B753e9LU/v7K+HN/0f/AqPSvPE97lfal7fSQCzmyE/9WtaXP4/M3f0PEK5z6d9ProN+/qqka/7Fp
7//P/+6//LfXX/6UR8QD//HvX9qpGfc/TeTtd88/T/kP1s20vtYv7TSIb84vHuXfFo3/BtOay4Np
k3vDQtgjtH9dNN4b5BGEU/EfUgH2BfDPReOZb8gEwrO+K1V3NiZ/3D8WDWsNXSWpDFQ7DMiwMf3j
zb/9dTX86ARzvG/ra1YNK4W1wsqG6RT+IbVGd54UUMPJsFQjnaZpJYG+RoCEi2/40nddlKxc5s6y
qK13GmVb4mFDORQmEANpQUeYiaM7qGwgt3QI7ROBMuGHyK5ePEWw52YtS+rsbYBIjM957T93Qfah
HdxPGxmfEJNxKXr5z1wQH03dLLEvK7rashtje3C6hOSJUXrRVaDF+8AIv7ruPrdyu/6ybj3+fckE
2sfakdh2ZVw3kaZmk9lLv0bLp9GiAcvlMX+gnQ2jBwUzakkzuB2tXUyDV5ZRCUNEOHUTT1Rb8j4V
8o5GbcdQoNeRCB/uyXSMzpm/rDe7TCMRkpmkQkWHqfspbLLPop7Hq9IuCVt1OIhBRZBR6oGLKwD0
XE1GBI49p6WO6fgz8e4IqIr1xL38Cy2Z6ioaqyKuVXtYrew6lKRhZsIJj01bv9Bbd4jfiEhpBAwN
HTLK6KD5G1GWJL3y5fRxT98k2VpB97z2dnx2+LzQfYznJR9T5gzjFRNtca3G8HOnSFZYg8F+ac1i
Rf42BN7ZZZu8lgU6B27l5O0swVNjVsjIjFrfIpowks5GgVU4dplYxjDQSdkudWhAJlAWBtahv1ta
baVgM0UC0XFJI7t5L90VitQWKegPNJCYMt1WnoLK1A5WPOSY/HuoGonXDR8cbQdx1mv0Jj2J8ojF
CN3VYMOF1vSZvQ/+1D7SpA8pCdYtreT8oetG8ictvMGL2tsa63QHPGvHOOiQuoWNt5KayAZDn/NM
MKPI6JxLa/44Lm2Yunb/oKyekFs1347uNMZt07QHc2DUlnf6yNTr6O2/ATSk56zjcptZN14/uohw
6jzpe3m3zahuVGa/mFr4hwmlM0K89ti55qfJxzZQ2kzMalmn7ATX1VjC7hYcBOhYX4Y5FzEBQfeG
aJ620D+WAEBiGyRSrLyPVQ8cY8T+daQt2x/G2VZIbdYhGezGPtTONDySjkvik4RxlrlfxUL2b9ss
H33lAhZpTeMikTDEVUh7n/zzT4MjHjt6cw+e0aOiFoiJHSlPIWapVLv2la3CM4c8ZqGsI8+yD+yV
3zy3jnk7oteoXLqHHZMBs7GiPQr0k9pnqRjDrJg0wuxcTFrQGZ6vaPeu53l0LkSdENernVPngYic
eb4+muPwMvrm7qHFLt7uX4JAlXv06Xwe8zn8bE7iSzj3T6RL2vHqC52GlQnUmd8prqMNSv3U+okk
pRMpRXUHlkUmm8sH3arguiTQ40LPcrtZpeiuVGMz/8S8kxZey8QcITdT0vwze4JMZMj3KlfbTC2/
/DiEQ3XM4WSngVoeiJP9BJTwMG7dlob27JwMBxQzhkrUP5auLuyN9slVbZC0u6IiqnvJ9MliJBoa
4503bDjMbDdhniDisOmcs4cG7dgjOo4FdxM+tdJ9rwPlPSJuC9NSLFXKDM2a443dP7UsTWrveFFk
UbLU/JxhN+0zuySqeiIVk4Lr2m7AgBYG8JTm2aXz+B79zCVzOjsxaAKnWY02JtpMMnbt8S4SGpLH
Up6McfPDxMsYlgh0Cn3HXzk6uIj+lOgZTNh7+n9OBUIu9cvM0LgixibuW+HHbdE7R3yBH6slKtNm
kWcKdXGoe/NlE3zLVYCISpFKj/6M1TmgwmqNSV8XAfGKTNDRWmb8PrtU7pzlwSuNa5NuW7l3BOdb
EIJfW22sRIZXsbOo9oIYPDgE3Lf/Bx2d/y8rl71X9q8rl9u2+trOz9+ULftP/FrrO1QguyWHsE4T
fNoeAfVr1WL7b3iwscMRckkcc7hD3f7R7gnxZXO+k8jtAU36vcPa9d64u+c6ImEj5LaO/+VvVC20
myiA6FFr0TaXr//x74HJuGsfTO1mbpsIpOg7m9yKWmHoJRpU05+v58Wol4Or9PiuKHtjjpna9oiT
O/HWsN0wNovAOuTlNCfB4o/3pWvWxbnNfVMdhykPW9SicrTPxFU5H1ECRQcjnL/SBueiMBb90VSy
RLQj2LvU6n0wLXblduiuGXllPxW4T08URsX7bW7cNGjcW883olNVCnVlqnCKh9r4Gdnnemv5+j/Z
O6/ttpEoXb/Luccs5HCLRJAURWXbusGyHJBzxtPPB/ecGYnWSKvP9ele3ZYlikVU2FW19x/u9a7+
GcrUSf1E5GDFxtBPmCN2wyixCzareogJ1fAG5OFxrQp0fLWwc41ImcQbwHHUmSQSChkXgVAm+jQw
An4ghy/GD9kq5bEPGksPqENkjkb9+2Etpme5qsH+IW3RU02VKFb9gcgZvjRaYkB4BWNWLsLgyJFW
NU6yLpbT6tVyGuXmCTCF0O5keQnv6qqLVm+ctXAAvW9gJZnMyV4SBmpIeqpTU86a6Jx2/SNy4PIX
MxrUq1nv2tImX80PowXwnlJaKB13KCpRk4RokbXgVsfvebagwtFW4siWWhrnfCxIURtzqHtZNofn
Li7qF5jQKGCr2z5R62rQ4yZ1jkolHg9tZGmPWsH9MxCMphA88nPzg4Va8m2n5hTfe7idP0R2JVen
bIjRmdB0h7BXFU5XmZx6uWiNYKSQ4vyuwYG5ijtBO4BXUwUbYHZr55aaeo1Zjz+4Pmb7dGB7Sdq2
fM5Cjc0xysDmau12ztMF7Tj2mcbBqhXOfVbrw35C8/ZoTIUGzEdRHwEpBP2g604fddxFuyVrvBZZ
grvFuqmiCixHXY6Wm/Va+iyTY3FyqoF5l8mnbJwXDafQJrnqUiuhCNRSQefmSW1JZcSFOXHVstDt
yIz0YGQp2rKYa0AIgfCFHZZjfTt30OcrMjnFcAR0/SXS+4oCAJCgRax6WysnX5g2w51WdVHAOOnZ
onA0UylTGHDQ60nbWUIYcgEG5tKjMlMaWNTpqa8uFDTNTp6cRtBvw1C+xYLMuGJ6uYANcBnPjNTL
1kRCZRkPE3JK4PrL9Vs0r+jJoJhOWW9ZdjUiXohJjz5lrsnRJIrgY7gWFIM01Z1rMdlzlL+a+vCA
g+tE7Wa/hJQVRSjyttJpyE6HfX8wGzXydGUQDr0MOD3JrHsNuMAOUc3G7odcdnNrxtpuzp+kfnTU
XqYsjB+DV9Wq6k1Ci718IVB5BF0RubOOySnIudE2eAgGeTkKZnXuluS8zOFVWIUmEMB+8kVVdKKx
dbRKtaG3P1pimTxOVZ7sJzUFxiw9Ggt2LaBPYHiY1YZmBSqXG1qPaG/ye03Bdbbm9IK/r+5jcfJI
Bgznoca4XYz4a2SN+amCQkZODIyQ25pFTcl+vo3rNb4pm2XZR0XGAWrBcA3JqJd+TAEAKZCGbaEl
v1ALfdAIpvhEcYcVWJbaY2tKxWhHNY5tAAqcjuX2WwtLEby6DvKgGMZZDopIBCmpZ2npcOoc/brD
0ncKk+sVL0/ZYfGGmc3NRo09cxnzx2WtwU3LQ1drpC2y/lyaiguS4CqnGHWlL/g02F2hUcTLd7NS
ZI4yyLfrKKy3AlqgTjJFvwZKlge8PgDPSYm+y1GJFO1FxmG8jozlWkry6bsSSjr2I02QQ+8BU1iD
OpOroTol06qIdsmEf9LATOQuzJ3sHs3kectdzrlC4FEiPy2MxlYaFYavlqW3TBTw/Wsvf1PFxdxX
TG5vnhr1tug6PJWLvjYPfd7WT7WQhwTKGIIh4KnRMr2CxKRtylzKZMEEfDMbOYiJCTjPblrxAKlZ
Gz44MAlL4WTgnDjnTPdlO+LnFSCXvtO/R1Ec+mudg8aMSy0wKhCCoblSzDCqEFkioZDhJ2vSIDo5
2SIOV1axE/HX8PJxDtn4BjBCaMeDLbHqK6GYEYLm/nEXjYJ6NVgQrSyRIFejx39VYcGAT6M6AOdX
BeUuiY2ugkCSqJrbjwj96ctqnJt5sHxRK7ITILTQMXJmG8vw1KEJOy37MeeTa3obKBKWwdCxsL/Q
b6qhqbxW5LUh4mHHTJDzM+BWlRkYtuCdKjDVOfYkMJrVwsXbTHZhVOEqgGbCrlfxWm564UsZRpiV
iF11k0eShhHDEt4A4DftRCk9pFBceeBWpujVVdJozNWiPBfjjEUY9UIwsY2fjTBQx8kVMVO2SNG7
miYjxBKPirc02XwV4tHil8MALS/tGoCx/UHv8uguBDSBT+d9MkcvCRxZJxnRSe4Mq91pc8dpdtXG
wm6XFD+yOkZgQWHqLXF9jYnYDSJd9QEiY7/H6Fa9T/Pmd5dJv0dJqq5q0Co/lnUoXaAJBVi/awOR
zV1TZTpk60y+QzY0xO9SWO/LER3Bde6hx4L2941OlvEASIsrA7rVDbfq9MCFeNjnwMA8uUDLIi2L
+kbIRT57V0gvkkkWtCrD0Rerym6sVD0lhkXKfam+yVITB9wZmY+D/NRiBIH0Ys3+laSLTHJFY0nE
YTAA9CO21M1tQ+7rPl/T6Akuzu+BS5Mjg+0BoTaF10m9cUbI99iIe0w2nLK7ca63txziQDbEZAdU
SvGA8eUvYKRBTSLkfWj6SXQatetOpRZfKQWMTciGi8P99HsMV/ReFMf0Psum+qhLlcK6L9e9WHNQ
AjU1nRRtKDz6Q/PJ+H7LKVHsGCQyqeUiEbJn2bwKN0maWpwPFSiRKySeBPYw3drrWTHuK0R4fnQT
tiZVtoh2KE2PdWU8pVHp5y3GNaMEI7PTrPLGGJG6S3qjwpWxNB4nUNLnkkPxmTzVI7KFOdhUwwXi
DleEbf1OWMLEE6OxCirk+I4tYeUexNh8XGtu5UkVzZgDmXBUoH4YybdGUQXyJ6wODa+tBCKFFVJy
7gXBI32klRid6PIRnllRuX2bTUcWErljXa/y70Cr48StWuv72lrVV2kSkxNwAHPa9yRKPEHJ1+8T
YG7TTpdueC66SLvTZwi/eT9XT0WhqTfLAG5Xj7XuoGnGIwkfLVDYzY8UcsmozLF4C9uG5EXdxfHD
sMTRN9xqx98YxJZe3XdUvdoCfAdwl+x6HQArreY8/a6lcgRsVnI9x0sDJTJr8WJ+/LMwhuZAoS7+
vUb6r7QYMEOf9CFoB3ypIkwFr8Ro0u96Res9g8jvAGevFvxDsCKQFxVHBIjscrCowMvsVTOFUx/r
leCCiTYeUngB4EQngiC4sspe1FJzx86y/LJDE8Trwf8TT5H63IeaOR/nHk600cXXczK0gW4SGQWw
WsSnfvWBrSnXa9vIPzK91vhE6G6V/dr9Zo2UwMqgpfhJYyDK0VN/PEBA+DKTG0jbNPvVa8TmKlf0
p74Z2yPzr76ZzP4lNcZoP0ccF1IDZqAgY8eCFYeMerM2PNZk9HzVTL4hWjB7smQNvjmO5ErMx2hc
AN2Le0pnB00fSYZVRriL5a4GUDa45Yo06yA39KDYPYCRvQf67+hVfGK/s/s0vRE7zHBSYXWGtbs2
QSuRYe2NXSQblr2Gsb6by+6mNMUhaIz1e2UK1wlCMjbXBYsM4ERMaovQVTlTOpMIzxpCjyeoHedr
2fA6tXfLot1xBEn2JWm1NlVqXKLh5FWxmh2Yx8UZc6MpgFyROBKvPwo9qy5qc8kXFhgTg2iYtzH2
JsBocHstUMU/VXFBli6xOn9ZSytI9DF1Ie3jcT1LBLl4ftImEMccdaAzZOOVYHKki1fpRzZnKfQ1
+XZJNbx7mgVblllxcz2n3jN5jagtvshpoxSzAbG6ODvAo/stpfWhiSNrH3KJcIRFKe7jtQn3yySZ
0CWi1i2yMT/04K3tHgbZYagBfGdpIrhVDOJ0XcsawmoYenBHkkCThIMwM78VykTBqMGpjtBgADGt
jU4mti+g51QwijO4XYjEmDyNrozZ5FUz4OUCORUmJOu549xg6g7Y0e/oY6WnAp2EM5H4S9k37X2Z
aiASe5mT1pLl5MjVYF2r2eVFbOgYnbNy8vKqBvBpg0QtDshRUjYiS90a883QmdZWRX3IY0g4QCKC
FgXcShmcyZz31KpiksTp7DeZ9dQTTyxF0K9IqcPXV0csxBY6vkVlyKN+oOxbZe4grwkEUNyuXC0W
Nlxu+SJgvkEvg5ky5tK8kmQ1PJvm8s3UwaCJhGfSPfBTFMBPX4Q4Pmkw94KkU3qf25IBfxFLolCF
aaQrsacBcPVbkO0BTKDGbWWrDfKlfiQbOAAZhmdhIVVgWnH8mAtZ/mxFp8SkDAAybDJpaRyPZUaW
utdh2Ydp3Du5Fd6xx4/+ojZX0sQbd7CIFjkMrIghkcbKHg3Ba4aKIS0ftSZliyOPxhmlCSrSoZ44
Df7cosei8zqu1rtcyRa/zZSnHMImy2/K9uTZhqMw9BM3Tuy89IwqSc8JwwCpn0ndYTZSX87A4Bpr
WvpRjAFSYeUPZSR42B5tqb0waEdsrdQQQx0wbf1miXhIJiBdwmSiugY0y22wCvcFYaB0ng7AA1Q+
PDF/L8sxriCQWtNF1+xRTLRgLTvEfFNKNrJU3ix53QbZOoAHLPoqWNIuDND16IncCJGhFMF50+Cs
vHpdVC77dAbAjdt8T+Ey/QlP7KZT/aLT05tIE9NgaooYeGn/ta3RJVAK5bnh2dxcynR3IjRcWcV5
GH9N3FVtQYG2vWy401R0Gwlvtrb+munj7OjFc4aCbrDKeMLlE1mcsXbEUv9Z9cWzYKDYYqXchOVi
eMwqVGIr7hBZh+uJdpoG6zox9S+wSF7CyEq8peugPGv6sacQbI/pfJoWkM1WLM22jhi0IKcaN+52
3SuosYDbBJXPjm65cSzOxxRvJh82rGIDNsHsitSvDbOp35Q3RhZ0tTgLIhjOOsiyy722OMaiiHiC
1t/2ej44aT9eSyuO5yg+OJDc7iHfqx6b18itEjcxC+RvKeKSmFUJJLXRvGV0Op9eiOyFvMkQZ5GX
m+seSKeXUTIMDKnvyR8g7dCRAOM4EUsBBFsMuIyl5xarj19ZEddJBAVxBhApg+ueZAsW3lwrTs05
lXRN33hQAUcH+yqqFE+mlWXuOHbTjUzeiogH3kOV8DMONR3xBguwNhxf7JoLYQNyVkepmC1XiAWO
M13LRUVPO1LEkaXeLkTqEuKY1DQmwoebc5XQ3Ixxdy7q6RzlA7c+9k0TQQ1oQJiihQZWgWETucY0
/0nVHcetKmbBtE0iwi/Wyw+JIp9gSapgTGM8Fsn32SvaUA6AZNOTlkoNzEKrHXks7spCtVknlQN1
40qtpyyQtPBsWTXS751Zv9QynC5lrJNr0CQxAJz0d1/lSEc0YnpoVkzmUfkmR0GVHWIUVHplIWSW
QCLsYi6fx3jiqpHSdUmvCgdJEPVDoXQqORbhhwRGgepEtUI6ovZQwqnFV1wuYL0tMkaNoOBjXYKg
rFABG5J+PoeraAGVB1PDpSM7cYzfbqTKPTP31jQHf8nC/gRMWiD1EY1eiBwGHyMFnSzJD0Ydnibw
o2Gl/QBcsNNS4a7gRh40fXJHgYzUo5jftXFP9SBf9ksR3ZoVnutSURygMIGHiJ4A/f0Uiz7zpbxS
XBiqLXaC42SrNd5vYLonrnG6vusozFTdFx1HWD+WUzQtwPWvenHTmMtLbtbYBGLbGVLqcWK4QHZa
N/Bh5OKhqY3f1mD4jay45bxeV8V8FUlGgPnwoVGn72bB5gAHa9yh6jJ6iFeIcEmHws3ggvpFSZiQ
uQBT2pC+KRKWBKos3HSx+ZxjEcvkT8nOIDhX1zemqlFMIHDBOmpILQ3L77EhzRGpVLMRaPi+5OER
rQK4xS2lENMKE3doOCPJc7juimoBDILIV5BQIfOHMfqeKxCy45kaidoc2payVkoldFRHmUxdxpUF
MQy7gDrdJRkbpSl8G838WdetG1LQyKIYeeKO0eAj0OIuZkRNO4apmPbY0Y1PJCAmW6uhKswAoWxV
j1i/ekgZflnYmNYs3GVLee6BtM/Gl6WqfrcUSckFKLkdxsWNpQO+5giX36BsKviKlDe7GHovBSUY
eAmEd3HBS7BOCl/vIguPKInbBGe5uAVvBq1NTPrTkKNtIGXNr1nunyJcleZU/r4UGXoEocnFSJVJ
CCZG0JJ3cRVSXg77duNCHlidcTHPOTwxUv0vcYUajpJxNoz79Mdo1AaTdK3dKRp7jtUcJilRZfgf
oklQyr2/VOxmZqrt+wgvw1Vq78xOTOxYbCKUN5niUHLuETdH/qOUKxit+mALqKOQzWwGZ5ZIAYfI
SyHzgz+knjePwiQ+Z/jb2iFU+YdcqZ+4oFluPegGnyu9birs1Vb1ue/LH0aJeoGEMImujFQ8lwS/
PFIvTm3IrT0qxk/ghJNt9jVcBQQc26k460ufu3OkJ+CDoAYlUnkr8IskcOXQrbNiFzKbS20kGYry
AWyPCgx+mWLRp86RJy6L5KEnqnEqz6CaregFrYuJqgQMG79phJ8qfndUyjW0JEwoBYZS8lhV2jlj
SeIklvsvmayy6StcwRGlkevmtypM1BtjOA1d0eROEZJRRKonQGETB77ynLfUFdWoh4cCftGpLWsj
roS906XI9yyL1ZDLFX4b6bgXmuyXWc/sHNJNOGf71hi+Y6g5OaCrnxJDrhxVic8LVIpWiINh7o8Y
922lhAYfyn6CR8LOf86qKgxg2vC9MhV9aAwFpNZ48RGesTx0Z6j5pxUEDXAejjFnd6QnbCjnbqvW
exQb9Kd4aI/ct164SE+7RLwa53EXW+1NEqmPc7aox3GMtkxxeEBxCeLAr0VKfkh1eoi18esQMVzN
d8TCvpjF8Dyqof5UwNxxcRw1DpLItlOp4b5vYujTBB8H/ZFsl4mY6jaaqridUQYSNoVzrz9psvrS
99JTlnZxsBEA6S0TVj87f/XL5EhVxzmljDxz5XZ57tuOrSGVv3JrLKhZyJorNPBayGehUxChVMXc
dyddOXR6/aNmFwQnkc0H6JDJLgM9u1ebSca71tICXZrOwJVrcJkc/JqivV0GgVR8/mBOyq1ZC1/h
PZp2jXycJ6MV4zU1Jx9NW3/GYt+cwlFgHIZns6pGxxy3cqsZVtB/wsyLEYNgABfdn1eTEizaakcy
6cc5tyAJWFclvoBOYqygpAUEbitoqpXBRggRIEMnSGh+wWGeFztsY78FBacacmp3YXY7Dz1lGBUx
xCF6qEL1phjUmzmNbjjzzd7YiY5mTmtQFhr6SBTukdlp7E6sVTYabDGTqYeeuimICAjycB7iWKYh
XTzCM6TxmNpwnLpD0rkapEAmF4hQ+AiZG3cGggj6lEOa6aw7VB5QiCqn6pw33cufwuj/5wT8nw2s
/7+XiO32+5rkryvE2+v/LyPA/A8EBXCT0/8Bb25S/f+UiAVD+Q/IAIjCA++XMCjcfvRfNWINRgB+
EmA0wXP/EeL+b2Qb99L/QJcRpW8RLWJR3VBv/6JIDHruVYVYA2imoLCHBLghbwZ71oXWIxpgMO8i
drtG63PFWeO+b3fDUGLrHK241/qveua/kHWvseB/N6eiiL15+YF+RcN1K1i/YiBAFIOD0KvsKBmM
nZ9znkkrrN8wIREcqVa7/kMYeINFf93eVuD+nwL49njqJp5ARR0jILRTL9oTE2qnS97MdiOI5R1M
K/0B4/p09/FTAdN9246BbSZGVYTADaOLWylD+fq5+JYkSLF0e9yf/XPg+r5t+8eT77uuf3L4+8nl
/67r2AFfuaejv7f3vOZ04q8H1+VngXvgZ96BL3m1v9+f3YCfnvjlPS91nD3v5u9s3pK3317iV/z+
/sE/7/e8m83b2d72Y3/vO8+8hI9gO9t3+Jq/eLbtBE5Au7yWd7zZnXn7o+vyVs98Z+/Znsc7fnVP
9n7/YO89h9/xPM/xHMfZXubx+7zf9mbOFV+ceBI+0d3W/C5wDk/eYXupd9jbnnPtuHzNUwe7iod3
+HS+F1w5jr8/+dsH5bPt+M075zvvGvDSw/V9ENxv3URHbb/tnk6FvTV77/Dtj4fsj9fUq5lxOWLW
hbplkbYdymnS7ck/P+/9Bx7Kc747wcG5/6SlS63Pv1q6WGI9HDmZK9it795+fTlH9tn2vl07ov1J
O3/MwD56IoLQ6znYNV0dG1s7DNHX/d0d4+zQ3wxJcDy5R8f5xMbtUg/4rwe7gJKHUt+gSkgXus8P
zBbG6eMxQtj242V1iV/pZICwY0ILt0f/uE1o//TnX/48P/usjTNz9fR88p9P58Zm4ZyenxlL+2rH
xNrf7fa73c7b7a7sa2bYwTkGTOdvV1d/puOV7VwHjDcrj2XhOrdHx2Z9eodb53hk9h2Cf1gT/2ss
+nQibMHxVfBTxXEkoSbdul/dB9YNPfbZrL5A92t/DckFw2slklMsIg75z+fIY1my3M/bgqfb7vhn
b+/4alvVkc0THn4HtTPZv90gCH5P9u39Z1NEe4tA+vsDXQTgojeVtNgm5Xn/cPad38E+sf2dv3X6
ySfGufenLUwyMAyEZxMDne2v7tl/cB/2dyf3a0Vs29lfjy8+b8CjnHf27uFmpPtcosjdfse88w7M
89r2rr+n9uGeoXZd2XZvmRDPlv3oXRNJfNcOXO+WOHQ4bQHm46mqbXP9o8W3KRu/GtusEmZFYqYS
sE/2V2LuaPO5v+18++6fyMzjEUSPjnv0+RAecffjT6BI2x7z0Ue42INWY5mg+NLVXwnvJ3rhtMW1
0717dp3jfk+0Dp5ZLQRrIj67xM7zGsKr79PnbD3Btgu4Xxkc/9ndn88EbObN+S6y7S/MIp8xYZfw
DqzCr0Ttg/0nlu13+/P+7tc+sn/dbW/68nB+TuyH1X6J7D3Bjjh0vuOvv34xG4n5gXN9T4zlz9vg
3rsPfjuE/ODefmAXmW07sncs1S9X19dfrg+B97g/BD/vb9kpnFu2A8fz7l37+xUbUXB7dO9ZorZ3
OFwRsw8BXe/Sq3+6mSf/TXezudIie0twYl8+HZ3Au2ap/3nh0z3f3oLCvXu8/fqViej8/GREPo5e
6Hu+nRO49uGaxRbDLnnkP+bu7uSy5bH0bcc9/LPJOZ/MA3ijH84DqGJvm81Gw0DSihjAc/KsZ9Y/
S21rddu9G5tVZL9sez3hknWxt3kh0cG/23ZlBpqB56s7fmFvX3Mg8Plq+939fnfNn8E9neYenNs/
Bxu61d92TVbUNSt3/+e4EBwOLMhtqvvbHDz7WziN7YApRPcTrX2XeHzchtENvp446bjB2eV3Ph4A
9U1H6Ar2JJYpS4auyzqWKMb281drclxXC83OEkqqTCJ56WuQjYraex+38naU/6sVuLkG/EpLRtzv
bStV2NWhqRQdchip5YWDoNkt6JlnEFsN+pOW8K+MLbf2NhYlFC5IKRgtXArB59JqaNZstvbQWqqf
mPAF4xxc5MdP9XffYQiibbRjHHqxgbt4Kmkwk7QVwxYFD2CKYtIU+76GXvBxK3/33WY7Qt2cSwjH
88tjc9vkqPiDGqE6CVvYia25QkWv1cCUVhb5L5IVU/zwcZtvryB/+g+ZFuhGiOgDjLt0/7KwA6mR
/mhRVy3lgyg0WwU8S0/iYOqfPN47TXHz455jkXDginDRiXJdiOgWZTSVjzV6iSVFcwSpyS4V+Sd+
7O/0pE5dY2MWbm60213y9VwHwFUiuwIde0y6dD8kqU55Ku2v1EqxzlNbGcHHvfjO/HjdnnER2xZE
nFFOoL22lNY6KKSwFrx01JNP2nmvCzUq+RLpJOCT1kUXhoW5LkkF3MbKYROg57OmEHCB4j8ruBV/
0th7naiBHbDwPhQ3xuXbTrSaVjfJ/KGJssiZO4ytfB3reujghLS4+myqnwSodx8On23kLgyYv/p2
qHgdoNQhNPuEsoaUI3WoWakMjAa2T7RJeH48Xu81pYubKbqO/IDxRxrgVVOSoGmZMAPrXKh2uD1m
HdddCmzOgrT5yQJ7e+T7s8BQkv+fpi7uIeNq1G0n8VTaWp0hn0XYoy/NE1xZ9WpSs+apNYevHz/d
e7PxdZN/dWQioK4MykaKxQJB/1Dzk67/zHTk3VZQKzR1LvpYGF3Mxc5ChG8VYkrlGLzeZBWZd8Es
lfP/w7Mw2VnMugpK6mJlhRruA7EFtqjqIFwpc6VDAar0T1IW7011EIAqhEo8PrB0ezv1gDFgW9vo
JGtbPJoc08qzAwaF4e8CHNODRbzqP1lc785AUycckkWHeXzRYirEeYt1DsBi8mW7fBy+aar6IjfA
Y/59B6IUJMrbzoWGwfZBXk11HcgXtC9CRoyFhjMVHZS2HJTux61c3H63aU5SBw2tzcB220guIm4s
mMmAXTJkSqVVUDtTwGGjf+vVdR3tyLAqICq0XRhm2Q6sFrXYZiwBLIpq/EkU+XtaIvuiIuMga5BR
OPS8fV4rQQV9HNllpLLP9dsS1GK3j5Wh6D4ZQWlbRv9zw/jnkTcOrChjNYYD28Uym9HJAg9Qof6R
AAkSc3mkMFMrD9XYntC5nw9thxB7m1USfGsER+clQ73LcHqpt/bDIjSfHIX+jjSIWkisSMj0qoio
ytsnR1ROBSIwA64TyfzbU2SB6pf7KUJvV4yAKSftqN91Q1/Mn4z+331Oy7LJ7o7v+9/Ho0WGNjJI
7BRgbzDSqNLMWRXMxT6eY+8+36tWLqbYMtbWGjUEba51o4sMuOxMTSjsCnWDPXyr0qlxP27x3edi
gOk4iEiidRG7TWMqFU6UlNcXs3UEC5nBUUUh8eNW/g4+9B4e06KJhxOM7ot9tqzkMOuMHr3fyNLv
0LRvULns0p1IqfUFQ6PV/7i99/qRKQu9nLbEvyJCmFUk8DV2JD2d1BrpVVM4yiFQSRMHpZOM5UFP
4ZJT4CfP+Vm7F8+pI9jaNCiy23lRtkeElKs9biTrKR0oLQ+mpuJDl0qfhL/3Onc7bYoYk0Mw25j0
r8MfEqaUOtuSzk0k7WsvDPPgydaY7qbSEvFaQcz8y8fdu73j27CwKRdJEM1UTtYIybxtcUDAudS6
qLFHPL9cJPeQQSmoQ0Mi+PfHTo7SnGB0bFhETAsvVgRwhzWbdKT2l2nIPRFAlg9G9d8fpi0NZTSJ
2ospo7hxMW7l0lWVimuKLRj1tFMytbCz1LgVm0xDrEL8ZHa+s+betLbNolf71RTJejfrRCukakLJ
URID7Fgot+vyyczYzicX4wQ+BiYtswP9Eeni/MI6TvI4XmF/j0CPYlMAclMW4gFivOnBpRkf5kkQ
MjwYpnj690vBAkCOaZ+hcyFXLh7SyGZzzXp2/1Xorfu80eSzJMoIA8pas69afUWaLg61T574nZlp
kXdhh/gjZbQpdb3uWu4keq8AWbRR78W5QoFWV0sAkhM8uv99rEZc68/pGvAK2+Pbpswa0XOEjjhQ
xdV41Idm2ENW1jDyseSgD/FCsSm5Dp906ztDSoqDvAMHEeSf/lQ5Xs2dNm7kte83OBQUEXjzCDe7
U1KBVQekej2rFbg5E3mEJhmTT5r+a9pum66+SYlBYmUPvBhRLZxQkMVR3Y5SswZzgioAuZjx9C9j
C62QfYAui+wGJ9WL2NKGM+LWK3MWdyHoF90AiZorbh4o2Ap84nv33hMRXTh+4vsCP/eirUxN1ESr
+83Ho4TuiYHO+jzCzPl3HvEco7ZnwvKBISMzAEr07VRBFL02J3GomZXZ4mIloB7FfCj2MIm6T2LL
XwuApgzmP1pv20Z7adkICrsE9AgBTmuizibtgYr7unyLK3H55HD4XudxFmIJwEPGHPIiuDSFGSez
DL0A7HGCkBdn3XjChPTj6fBOK9s2w9ZI522yZm+7rouQu26ShBCmrRsWp4th4RfmJ2v5nV7jQL3l
82jDRMjvbSsLwGGUIMPKnhApIWKIslehQnoL/nL99vEDvdsU4QKrboIUZ9i3TRkyIglClNU2YkQo
W2R952TKmDqkRD6pxbzXdeRD/7ul7eevQgVWN024LilOIvr4ZBql4pVyWH8y37ad8c0Wg1Eg6ckt
/hF3KfG/bQQVg6aoJPBmkl6JV006N/eFMlV7K8K1wq4w5dt93H8bkf7vFiUZ7j3CmbR6sZjWJkfE
GIoIeigWHdhg4zKXJTA6ZHqRstBCBBnmEVIbwvo7MMTyb2ERDp1W4minTNndxx/nvU5mIHUNhIMo
Aal4+/xRmaPDFjJzDGtcXaEWUljy5a9/3wjSVjI6n9w+iSRvG9GbaU0gjUJFTFo5cZYJYqDbwarT
P1kH740m+knkcoBHbu6YbxsK1awUlYXJWabl7KSxoqMDKfiSNgZlLyyftPZe35kgJSwTX59NtuBt
a8Pc6XMxVnhg9lp4zMal2ddEUfffd55JwkPlDMQ58jKxbYCxVJaIiJjiY34FAa/wZk1JPknHvvMs
dBuXKCIiA3XZc1lZoR+bxNs51YivkQZRcenS4n+bKgL/I5KBIGxwtzEv9TxNyMC9sM39LFGKU7HM
sluHpel93GN/Zzq2ZsAHaQa1FG5u28O+ihyoNlaaWAAvTocwuRIWU/GlJj9UE6x+XRyv8em4qwUx
9DByCI/kuw+6Vdef7C/b6F9EFtY3UjvkxDS4dReb89qIg4UtKAcBfYRa1c9xV96goiSOV9owTQp+
DBYM8na0kJj5uAPeWQbcBsBiyQoq6H8d7YQq1sShsKDLFSkq/sg6L8BCkysF6QNn6EL+/3GD782e
DSHFkOJv/5fR8gAZoVhFoogaxwmCVkrrG8X62Ur4e+vZFEjIkDGDNGztL3Zscs7R3BoMq46YhpOb
RrVfytXYqyG+2h8/0N89SFOmwjGR+4csXl6oNidlsdXowSpD/tpdEOaCxAB25NHCju1nPBVT+Mk6
3+L+2/kCnERWt0wj4Qt507eTNs4abY4aFMvrshBc1Wq0p2aY1pdmMPCnlEr5hTTIfKxjpQqKVu6e
P37iv6crUswcDLjpcJIkqr1tvigbCK7TUNli3kYQ64yfeWs8a5vsBNbUWM+pn50q/540W4tcWqmm
kWXdxCVfr9IO7etElhocZAWZS2szDAFLpfxkJLdJcdGtqkr+loUgb3vPxaTBwBMUXIVGSpsKWEmY
ZZJ8bdalAMlfg2ptsnFFoRGhmNI2cjTlP1kZ78xZOCQcZzkDkj26xA+2SD5kJeVtexMX8LUogwZg
hVL8UHWtkn7S2DuBj1IJV2V0tcmjcCd426X/ydmZ7MaNNGv0iRLgPGzJGjTakizLljeER85MDkky
yae/h427sEqCCv4XDTTQdmeRzCEy4ovv2JYoIWEZLHwcxdkXy0czQVM7OXRl7pwhcz+Vds1VGb93
eupobIQvJoah+5z1TnPO4vuNN089Fo1mQHi9iUZf/hh446pfOyTlJT2YqIJH9WP2iOcbQ8PKWZLy
dgiegCpl/3yU8RIoo5M5Q6/peifzyqDLzu1aZrK7OJVEzZ/Y6zGcTGTG7y+Zt74tFy80qJhPuxCu
Xj5gTS9AgvJURukwJp+npbD9/WKGybXKndE//vtgm+E2GcjQ4J+Tt6kcOv4gqyDQJ7N+RWf/+GFu
fLGbPDk/vj/UG5uftw1hUFCk0f20ymcmjrtgaEZMWPjJr0KZmCKCiDqWTVVdUNDMvrw/3hvvkRw9
qmNMY63glVdl5Yi8HumFoTnCD2g/o4DZbzAryd/5908WUHLmSOTRyBafzI3cq9t0oI0sChenp3NX
j2NC2a+xL02rIRf4/oO9sadibs+DscvRyvtfeeKvOKTQjVelIwxXWrMg00psJiPRUfiLExx1fqml
n4xjx1lz5ub01rikGxnS/k9McjJX6EmF7ApYJTIhI4Ihwt3hg7VQaMQtJsO4xpE3wZSJM8HdG58R
gQIhgE/wxb+cLAdwZk6tgDnQ00OWIGlY5dhI0Kfg00nx/ot9Y4YG7HMuwmyyxojSX668FRqij4GA
xP1oXeNqXK3jQg/9xdgnmBnRYnsm0fLWo3Gt3son5Iu5LL4cr5v9tNMBDDg5ON6lJbA2qrHVeljx
ijgzQ7cZeHJeBURR1BqwAeddnpzDjtdhT7zgDGOkefXB6UkfFbD1Du+/wDdH4dx1LZdqYPjfQfLX
zDRq2ps8l92kw81k3yVGcJ3BQPvnXBhmcR4ZiYAkrmv521X4r1GGjNIbnVOMUrkaKyLDq8D+FdTV
aOkNjO7MFvnWrCBDtd1jCCpobHk5nGGsHr5v7FtCqU+TWu9rSQeuRzwV+V3RnflQb41Gjm+TUJEm
5l73crS2GQrPblnc/dKlV03e24ehTP1LQ+v2ep3X8czTvfHJ2JHJRIcGlrLkGF+OhwVQO2uaAqIZ
hDJ12cywcJKQALzPPNgbk50htsQYOVocAbcf8tdX062DkUTOOtbT5Ne7Gu3Azi9lgJlqnvSf3p+I
b7xFXiKlSUQKQLJPB0u0qRuFIzb9wJnb7Pg53c+mxx0PUw8SuWT+nezfd0dObLKlxCSE3KfH9kp/
ssYxlG7WKU/ikrY9B7NZMrWu2DvQpiKtzXn3/mO+9U4Jqt0tBb3lmbbX8Nc7pX9StLVwiDGH6sqi
mrivtrZNSPXnEuznRtrOhr9G8lpkYaiCmqgFGDtdslWrao8bOp32OYjv8cyDvXHUgHDgLr/FJpwp
Jw9GL15QZQNQcqU3Y+jFFXerl4Q7zHC6vdDhcuVjkf7l/bf55qDetq2wHLgtnQza1+Fs5oENCX3m
JeZIQT7Xi/c585r+YHjYm85D5pwZ843rGRs/UTX6VGQLzvab/nqvAwirobCxPeSmZEZp1lyFra6+
AN8rfsrarr+5tdHvXGH0l9aMC/b7T/w6lt6qQmyhRNT0XZ0ufsORvrYhpUajr8370WoWHJH79LtI
OoztA5Hg1d0Nt6Idzpx8r3edbbqyUoijSSicHkeNckIa2vFkSSyEQ5Q0UtrcC+v+/cd7vQtw6/TJ
QyIrI492er5OfjPmuZWRsEnG7Fu6ZlO2U3KQzcFJtPymRjf9/v6Ir1/ods8lpeZ7nIHY+bz8nJmq
gWb3RBC1yusZ99zGvQvHFZcEYK35wbUbHBlxEp8iDKOLc6qFt0b/L4o3Xcff4uyXo09CGrnpEIYa
LU2nO1+wMMndS1iF4QxEbYNmrfOu1UZb4r0hzN/vP/3rTQLmChOZU5JcA5nSl+N7VCQIk9kkQGHb
l/zzvWzpzrWyIDj880ikSMkMUcr5L8H+ciTuDnhUVJySTRJC9mpwslqisKSmfwAsv2RntqPXq9Rm
HgXs68RpbAwnL3YoRFloNXCc4Nr3iwMEejCcCLNMyMCpRh5TCKvP7exjZrTYztP7D/t6sTA6qXQE
z4ZvkhA7eVjcP8txYHSUY8U11CwjcovG+ucluY0CDYPAl9PZOwkEWCEBKu2ZCHEWIf4vzocp0OLy
f3iUwNpWPWpPUAYvHwXzcUDwyCQib17bO0TpCT29+Led04K9sfJJbgMpwJYK6eBpOYn6qVvPzbh1
uWNSGHa0OoZmnV6i96OXOlDin0NSBGe4kVEno5P0lSJsSHG+6bZPhEOIjcViUH1wyXvt61Q7d++/
wrfmIspLDGS2hCW69JevsC5yg/vWwpnvz/itF+DhSSbUO2uZq0us+42rjnr7vdsX7TN9cO2ZpfDG
HkMYxysl64Qg/lQb7FZYW/UGwXeiUwGohIzinRNU9Jkb2u8fLUu4oOSdvHt08nTpzzz86yOaCIsW
1q1sDCfjVDElBV6hLukXnBWl8czHyCGfWCzGeMQTbEDqWJYP2ES4/8OGw8DoC/jIbDunuX+V50MH
IpEUmNnhx8YvvJyCNftq+mN5JnY9We6svBBFj+lzAWAPJ7J7+YGTKWvq0Fkwq54Hd2cG1XA05VSc
2UFPk3r/P8yGvDJsFv3pXQ3aCZRv2853BTUKFVYj9iOr2IN8ELhtDsYH6onNVWkLbB425wmqnfcJ
PppnvujJdH71M052BKc1ZkVwm2PY1teRdv0eXIYxHyWus7syXPfSg9rHaibxhphx//5iOjmx/hsd
gd9/ODiIxKfV+l7mMi/8Md8FuJNduZ23YMg4TgeZT+fKDG991r+H2l7EX5Get9r+4tYTNjIhPlPK
hklu6UGe+awnG99/D7S5sCOu2OQH4fbf/xpFTFnpZnmBH1veY5VkoIJN4mFpy/7SxobU+OS3KvnH
aG4bFCU9q5Eec4Nw9iSItTFEgwIaprj8Zumti7wJ21LDPBOsvvFoPvk8izYI+nH801AZ3nmVYLWO
5ZJegvoarq1dXii79q0L2vXxFQPowY7//gQ52XD+ezRKl5tSi7G5jLx8nzLxkwwbo3xXa6NIKABD
I15jfx1mrOJK7eswVkE2zccUK/LyzBO/mjLU85n7qBUQ27PXnhzJ/aR8R+AAFrvYOF8YfbLEHsLX
M6Oc7OgOPC1E4oRRlGltasEno4xVTgMLBPY4zZcUEhuGmB+LTuNr72mxHxZO67ppm4NtremZxf9q
+TF0QPEZPZxFOcU52epCQCRJWdR2bBoyM+8st526p1wpSzjY0fmDOlONems81gVnPrEccvWTNZit
TmUlAgrGUuLHVs1rsMP2oQK9joXZ+xPnjaHI3Yek8BE4sQ5PHq2lo6svkdTECbeOfdI1605zLrOl
QYZ9f6hXWyi2LxzGCLA9aGscTi/nKJbunanHmacaDHmdJU17FJigxxY44gc1UeOHUAmap9b2zYyL
3pmP+GpdbsNTGiGoQ7nDTH05vCVCyOUNzt5M0uAosMTGoKonMW0I+CGONO7ff9zXq8ImwuK1MnmI
F//r//1ri2tTXSZFwraG+5xzUVbNtO+AkJ95qa+f6sUo1smqgFkbYnVk4/QkDD9OA0/GFVRoOmvC
+2my3TP7zFvDkZ3dxNk0UvB8L1+i25A7xYgw3bGJYYl0aB3cM+HQAKGrRigxDq7Ge4ylcufw72/T
dqmOkFOlSmKfLglSjWj4cUezA+k9ZyVlTDn8oxyIj4TbCaJoMjpUgFjxL5+ukkuVecFGteZxnkND
NjuqGO2ZDNzriUEDBL5TW1sGrOjTY6jAViCdC+wHLYuqjxvkcg8w07z81xfGKFuOiJIoianT1NQg
sRhqA1HsWsciMqPl9ZAbw7n58Hr78NgSueLSoknF1dv++1+TnFR9sthdUGBfuMgIc0mOt9ksLnRC
sf79B3p1xG2KJmIqaOg+zUKnR1wvty7bHEpIR6vYz7Uc60eA392hK1y9GwIprlKSqGfm+1vPhxIC
pB3pWcY/eb5+5QWnHW+xyLOOkjFSdmDpfqSFOZ9ZyW8NxYrifOG+Ql7kdGlhcJ3T+kUFBxjaR6De
dSynwHx2EBj+82LauvfQIJFR39J6J/PcWLt8aQGQ7tp5lcdwqP70gOP3//q9mA+UI9D9b8fm6X47
2CbOQXS2MgH95TMIV9jnEGBv6Hsdbo2srW6bVfTnamOvF9fLUU/2icTD2tXJcEG0zWm9wBFTHeUw
WRfvP9vrWISiJhk0jk1a0Klvvpz2rl7yshNcSkQw5nd1iTftghlwXDutdY3BXlJjAZbYFw5Y2+/v
D/3WA3KIcbO1iIEQWr8cWq9DK4SGiVJ4nt55o1XelMo4l0l6cxSS2lT3yfbSsPZyFLcYkdsmLhbH
1jQdoOzipdmZ5/K6r6c8dxo2QntzzqIWd3Kpkr5RN6bCCc0Y12Q8yrkdrMNa9GV90dWWUme2xG1a
/1Vc5DEYjoYUDLTQo3CbfPlQE4ZuG4yo2CVr5xzTslvv8W0DpNFvuapwnMIz0+T1loV6iuvNf3lz
wuOTb5UpxxGTPxe7wCfawH2PmpUvZHDBRQUDXnTlN5M/DPWZlffGa2U/RnRDtt7jzDz5eFjeE3x1
WNamHD4HAEHrZZKPpHQll/lzTfNvvFSCf4+SHAuPW9XJSw0bY/HDtNsIklCmaD8j9ItRH+DxnXsh
XoOlI/ECfX8RvPGEXONIY3HAYRMGLvTFseP48zwM41jvGoqhuNw6yaM3K/titeX08/2h3lgJFK5Y
5iSKKeeeKqjU6FMFyKZ6t/G84snEu7Raw1//yyBkoslz0Ap2eh02zDZFz6egj9Knsc8awwBNF65n
TtBXb430CccYdT9yNpvQ9eVb01zeKC4WckdveXdfkXbfGUM/H4FLel/ef6BXGyQRtrsVxIgSaec5
Vbc1PYBPxNXdDndM+zFBmZVcAuGiyXUnkx57YE7uOchiZ2678luBv7V9ZopQQn316bg/IZUkQN6U
IHS4v3xernMlTZ+AqBbXKOkDF6tdWdXdVK1DWmLH7QxAyb28Xqswon9yKCqsJWvDgwxK6S7p9mFu
mLX5aa3tJfuel2gxnMsZY2DxlPkNGYovyQI+qLjwxTSIX01dCLCeIjcgMkBnmpqy2BtzaiQ2xpzN
1Bk7NVHuLY4qLHr7EaZIiB+zl2Xz9ufx5refOx+/8j+mggvyZbVwiP/Q135f/+pKRwEzG5fc3BdC
5tjJFqYqajz7i/wKHIhXUBwrpuWrzhpFgRxmQl/4B8vJmzFezHIC5EyFLehvDUyGQa3ZWRU8kd6x
nGsvxdDyVzjQ+/S55EJoFzhFZ9JsYt5M7e+mShQgXtQkdXLVYuSvYiq3zfzJXIRHu6RUBeysmiI5
4K5Fhf1n7dh98bGXrrAvqjBMSBDyLNJ97qpltNed3c0aWGvfremKTz7+5QJ/YAMiGb68cMrmo6qR
WkUDMb/OMMPOQSHEddiFQASWNjE2QoG9PMhxNZtfFVBWKz8qnAK/dAPX2Qlwo2zFB/SyMvmg8nBF
7DyaA1a+Lp7zgO1RlnzF2hN/0chem2b91HotmtYwxTpirwejU/Hou1VxD36vZfELW4zhFxfswPCt
HfsqG2OSTM34aZAFSddoaoqqB9ckkhDjcttS+sHLtSq5RaTr2FGvLAzh4AFs9eP6xQOllH7OXRih
4oCDwDxVl9U4jdm9n43tBJErI2q7n2dfVpjzV+m8FPFWlSXGzhdPyy+9T8c+966mDdXTuthzoqMc
JoO4DwY7rX46nNhWGtdCBCme1nNfWAEVf8MdP8FnNdzf1ro6aUlSGr917K3TCfBHnAdTbw7xAu2o
V7s0lHO6sQGaKnwskqVGsz5itb7iau02zXPglgbm8+glMmzrZTX68zf2yskyIjU65XrXjdCjhqMY
wmWwI6toejeNy1TZYx/lQKCS34D0LJepnHgDbQsCT2Hja+As60DPuqPXforTQnTLc5thlX01W62z
fnaaHh6IHSaqeaS7VVc7N0zEHNMWsfqwIFTS7CaZL8ZtjaUTDf8k49enSqAeUTs5egzez51/syyF
5zypIhhhIyeSHShGdjdkBiRcaabiolsqKq9R0wGBe26cmoV6qI0FmwaIacaKRKQpRNMb15DgapDS
Wwk8BLGsRDZMeyMLSAPiXF1SC7geAUGsYWxO9bj+giRBFQsS64AKKDIljDrngEQIeFo0mGJdzKgw
1mZ+RmEpio2AynPcWFYqUKni84MsOVokgL7vbtfrNo/91FiNBy9rMU+gawfiSBGtConMGLHBuuPP
Gn/kDKa7lQLRjTc9xDBc+dhrO+pDKQ236i97CDvteOw1rcF4NHMp8L1da3uJe9PYhVePeBflWZNd
gn8YMSivzFC1kY2HjRtbjhBtGefjHLTW5WrXbF+fk8pdxvEBT3BwG/uhCf3Z/Nxj684ap/3MtYut
Jin8Ww05TF8HiIYGa9+mqzMDV1xGaEXDgi3QLhRz0d/VRbd0Fx1+HsAFTKAOIFFC15rDX0FtUfM4
KFgQf1Sbz/61aZSD8c3PrUE+gkMzOlR/iJUQHtJIKn9ZNntyZE1EC9A4YGFdGx7OhY8LF+TxyVCy
r45VlUIpGgL8qGK2L+OHr2oMjvJxaS/7ZK2Os5uYmETMXWpGXjqnt15iZR9DOg8OVhWWH6mrtdR7
aj8c3McAG+xyT7qpx6mdorfMPnowy2jebe3OEV8tm9z3T54pt78qsAOkBUYBb5OfRcnBzMoRLIBu
KvuI3NqoroelSdydNxOmx2URWt1Xe7QCYHKirjs4aW4ZVg9WmVcQQDiBk7vOyfVyw37Xfl0dc8me
0ibskp/+mgc1lDUR+PeqM9bw6waelodBihwElNlOy5FYFVzSpPEodvadqJPfMhzM/g7ZKj7sOs11
+IMpK5lziYnc5b73rKb5FSZO4dFY2PMe9nKdevt37kxkp/Gb7i1mNXPE0PeuXVOeEs2ivE/Nsnbr
VSYKh9Z+RydV+ZSkgTKaC2cevMEH29an2rwA0tUCu1hnCFx/Jky9jd9T6XSg1jNlOqOIByUc64fV
aw1UKWsa7YF1Wo1pqODOyDTVURhiHU2vhsw2VWqf2fC7Y/DpXfPbH2vDADMRdAPdsllqqfB75xRG
++TnTo1/syeZ6FmEMmz14ATKxQaAMppjrTDgTgPdH4NgwkW/pO7R3ebCnYF9JRmWQYHU7OdID4bx
uUYXCoza09DfrcIszbhEB4LG0pSws10tMWSPjDJ3giedUjh9SuDB/kqbtgjIVgI0Jhvcmk+mIGMW
Aw0Udux3aV//HMY1eEDgxYkd1kam771m1hcp6yu5KTM7a2J2n+5rAHJ15oCdyucBUc9Dtcjil5e7
GFe3Utv3gMm8expPU5goHAvPaWD2mj7HwbsC2pyNn4gUAlLSoOzrY7dibnHE0CTZyDiJo0FOhT1Q
lsFA1oLct36Sps/HWlZx2feLYe7IjWZGlLU4HsQI8bAjcLuqKg6F5yY33G6WOmprcF+54Py+bJXV
ObDphhkJtlL1vu/M8uAFi+kcHKNJj1w+cA1pl7I1ELVtpJ+2bqC8gC2VUHWIV44zz/Fso8Ws4i7h
jIndcuKj5LBiihhOo6XipZ/H8nLIJ3+JnClAO4ZbXAgmM9fztMsXMeirFNsL3LqLxr8o615pLGvm
wNwZgmMoMreh4lFa2Is35pg4cW9KD2qftrSJyC7NHtjurC+DLcGFWks4fHYKP/3swtD6k1HZuTd7
7E94I0IYhyyX1JEMvzdYD7II5ygMBoJVjGNaDwhSrct7KWGrHC1nKNpLLenROYy2svTnkk7zbud0
cIoASAwzZSDJ1PSGsHb2yRIYMi74Ox+370AmfClxV1cATq2YGEX6O2clFkGXuNQcIoUPT9NrRut7
OLv1dWrLVWNCz4uK6MpR9jEXa0dX+ZoX3ySfJgd3WQFwoPPb5dc2SIpct22Q/dWlFXPZqQ+FU/Gv
pGGJwdMyaPBEL8z0qS+LIrlw0mS2QEdkCD69IghlDMa0/VhWXpAd8GjH0yYcRviKthygmRjhWuLs
vg6Aa7IJZW8kXDMDMoBdgrsH09Y+zD5szk91mUJYmD2AFcAcfPApZdZpfev6aUurdWqHadyks2/u
JN+z/dCthnUhU6h8l9KudMJfEg7RpT+aK0iTkG+ofMVmNqy5Ux2aGq96C2mV/GFC4YtEwJ4ZdZ4e
012Wdvxv7dIPy/0UTkR8np+7KUpxoHJhVfjOkRg3ECNc3qb8Xa6QvX57GK98rSuc4T8WWZ5DGwH+
1h/Umho8izk0MdESPJZmRu5xlejefbLcZQiuGjAXGPTZU/qw+il4lBbl/bWe4EVF0zwT5E1rC0zB
k06qY4ynQmwXM53fLZ1lfRucMLvJKwl1Rhl2qtgMwyKPgRuwMc6r6XzuLWP5JmSZhBFYkNx8sEaF
ZYGLxKH+WvbdRG6sHNTYfGBZYoOPHp6Tz0tyQ9xlxLWP6yiwdjGklV9L0x3DWOL8TcBfyjLdQQ0N
7As+lQsxd8zmganahA8T7SbFHhqGSqKUGnV2kc/AuA4lUh0gSLQx+YdEJaSDV5GADoLgYX51ZrEJ
oujmLA4kIQegXxNq0ERnyXG1po1j76ZpfRTE0+2XrLDnqA38EmpsOrJ3UdnwISDMtEjWFz39rnfk
3qxqR/1oMi87X5l0iEHWJWItvVxMRwzOdXEBeACWNrEKt7aSz1Jg7xfy/zGK0R12g3Zoh6eBJftC
Wb/+bZlr+itr5fwL+5fs+5yW1U3jos072NzS72BflY9NIiq9M5hQX0cbFtHRKO3msS+FwZ5Zm6t9
8DXQwJ1nwJvbuQQU9tEztVle2lU9PFJnd9M15r7P7W1Vjf3Q02O37OlAandZUnicBYJTK0bGiz9W
UsHtIxhsuKBOcP/uqMpjTrHSzBQe0Ogb/UH4va8/F00YlJfKKQmH1WT4+7WaOIeiIW9stW/xq8sj
T4jsuUjpnI8QrRn1YzEu87Cb6i6xj2zF8hYRRUKLr716tN2MoQe7DUxFhJAi/GP0lv5jKBH+gePJ
zXYqQK7EozG6FC2DgfMMgV2Vcw+prX3icj1H97IZRoJU6b7P80ynS5oB5I2GcLV/UizhDqRCsyRE
Fv3nIPHljxpWuH1l051+NA0vyGPS2X2HFwdZ4AOdK2UbA6ZDe5Jlnfk0yWRiucg1/eY17fzBW53k
e6gWcT/a1ngfinAujy0RD/JJ5dJV7NcUnfZ5AXZ9duoh34emDpIoG/Pldu4qbRwqZ9Y/fCxJS2Cp
i/pZ2Pgk4PTS2N4u0ZYPK7ifDBI36fp9MJyJVvk2aPTFVA72j3l2Rp+enkV+b9k81r0/BsWtVVjG
H2us5w+TIA9+sDt4vFNaFY+Zi0sGLY3VcDV6KSGSSzEFRBwan+kCbrO/7Lo5r//ozhA/mgF+Dvvb
snzKpcKWZZBrlX0s8s6hbFpPzW8TsOISz+CDyv0iHNi0SIOBw9UaEJDdLN2f1HOSbwvk+vuRI/zO
qzL1nCk3qKOJt/bT71R/revOJNZv+OYRHizajKtSEAdWVba17ToDsgXDWSpYBFk2fgh7ruER3DbF
rWrJtmtC4OZ3pgXP6tAChCMjD1lJH6ZhmcYIDLTrH6lcms8ebEoPf5JBfHR6l+Vu0Xbpk6jiDr/T
tLX3keODr2M6WhTeQWAt4X62NS0cpdbyaqXm6xyAjwGOtzpF2VM5Sh39gncdgSRUXgyEFmTnOPhM
smRynI9JF2RPKC+qx9kayQNx8RuHyG7DDiARDgywVkBkPpRV6v6eZFjdzkM+pFc6E7azDwOCmEOv
60DF5bhVVIzETC/Nzq/UQeswfORMl2CZ3Ly5LujwVpe9rLxvcrLFrYaRCWo4yLIvKQHreOWnPVyR
MFlA1cHxRcBgazeB9tt1+8DUfnnRmU5TQJhqnV9BZ2tEQE1SXTtrvz4589iquHcHDy6WtcBUWfgy
x5pS5HyYpmz9mqR60TfsFm59gAhj7WsnUNDTkUwQzrYpl7uEh+ftLOHylUu3/QguMv1U9jT6Rrnq
XCtKAZomOwuM7Z8qL+pr2v22LZzslXfopxysN1006s5Xy4R5L94OvIB1BlJGW9ZHfN1sHUPuhB00
BcLr9ilhuxuLasONTjOPGdIEgRdkPft+xHp2flLhSz4brTN8cZDTf6NMsFwDdSs0MKIK9s48yV9k
Aqu7fmzrHwXIs0vJY/YxVXKuv5oqEW4ZaP7Rwc1hcmk3QxUw7rgwo0Si5n1i2JMVmU7S8WbZM8iD
WO7wUGHuwWXfQhXB7umDlOOWOkcY+RbmdbsI99u0DO6t7xX99yovnS+2TwkNoHGlfpQDzlORrsh/
xkMtPTBcblEBVoeC+Z0KM0HymIXpzep2uo8WXuItMA+IVEaqx5t2TAlSDHMEBJT4laStC8J9tHDv
eBZIs56D3HP43VZLSwjCDXl02gIgOlxAzRWItlIu/2suu2NSi/k2CTYwiEcpVkVdZvlpPGQyGPdE
TUsDm2gtviLTT+6s0ZunqOZ+tMZ1ukVtHUzHi8bDkzCaWs+XcWrTsH8V9Ev/Has359FbQ5CCg1ib
e9mo4Iub2uZyGZZp+diqQv5USKxvsY+QC3z4PNQwog37q6FJpAIn63Oa//POfKimhiMgybDOZIv1
/HvdGP6X0W65yqEidp6yaeLomEGm1TuvLzVkVKOwwUJxSSb2teW4sxtTfM0DiTUdd4aEC2ngYOY0
ELXc1GujYJs6VQcBqjO8H0LMVbrPuhnzo4IbcVylZfmxsblPkAeipnysuqS46VeMEjagsHkZDKX/
O62d5gr9OlEMzDrz0lSBfiSz7Hc7ZMjJHOsAGvsucFsE9BUJMewy6Zu/hdzn/JwrFXoHpaR1cL2J
iL5RxZrHVt8Pz0Y3h3ce4j609g2WJFHp1lUfh/g/XlPKlG5E4S3/lNalauNWNZA382Ei9gowjrIj
Zaf1pzEU/hzXc2uvsXJMfeME6RJyFMLmC3DiBZHWqtw/2MFoApgk8UbkRqtzbQ3iGXER7e40vVtg
jyp3uKnojpsvSqpEj76Y++wK50gOx4ywOovYi8RFmBnwsoy09f1d7wZ0qbugRL8CxfOvErNaPw6q
6sL9qrPyemmW3uUC5i52FIpl+JjPHqda46eUMauxby5yn0LRfkV5+NVN2vV7F2qj2/ENyxsAYJYJ
s3BgcldlUn9Romx/hHXlpLFHhPKTIsNyW/izynbcmZsPSi+iuoNWnar0IWxJAu+0tBVknmTM+2fT
BkyIMfDojB+cxEo9MJrwoH6UqzCGqCkVq0AEiq9gEKpzMxzs0j5uAgBanPM+/Om5OazCrh/W+XlO
RvNTQOHwYpmMjIWzTuNXWc/hz3qUVXYIzKZ5wjzd+TJKAehztkX9bOScupHBjfvzKgpolp0XyoPZ
e8zS0Bvnai8GUNl7iL5tftGT6waQB/FqvUmrkJhl5Vr8yXMG0oumtnAGsElgVzvY6IGOsCuVeh8E
hSxJcwAWLjXGCdinr42IdJ/pZ+UUhKGWDzJ7X1f8mJ2cOobWQecPO2Nd9C3Bc8dddqmWLq7J6OV7
uvPrmpxa230Xy+QF6c9q3VIKi9F190EhgmBvYddDsDF3oNzW3AVcPfmjMsAb61VyqLRgSyU17T/W
4kOOb/kOuXXhhnP7rUtGnE4Tf+zsmBwz15rFt0cyPcKT7dUAg7HCptO2yQ5hrkeWuG9hGzbr6t6N
IG9vJkPMzU6rmatQuiLbizPdYySf9aqdD5ZFjIECJkUGXLd1D52a5r6Hoh8tgz8+yQ+mXRC3LcVq
1IeVrK8Tgzv07usK1UCkl7El41bW/gds6Ww/Uq03/qIhXo8RyRADQDqfuYVOLjISVm2Y3k3girlR
gDY0jhOq3Xnnahw6yUOHQc/UsZzbKkmGB4oqNXf7RTbmtn1X33PtwHrt8D3jr0Mp5aKamNOjtTrh
x7bWSh+R6xd3Q5Oa1s7FI+JehRg44umtcH1vvBlIWm5mI5GAMVimOIwhKaOnOitSNB5FOpmxlE2+
3pZOyVUNaCUQw0CNrt63q8C8U1TrXF3nfWBe9G2rpqil/v+YMasUypoqyMhVOBIyt8xZUDlaGfCt
yL24iHpuehxTO1h3mBO3lDKTQqVRgPF4Entjor87TaWMY8Yt9ZKcqv1R+rP3J7NDB5zynKolHphA
fuRW1WocyjUt112fWNMj8F44sKaZLwPeGE7lU4TJ/TqGbYfge8EbSweILux1Js2LHrb8MOOh5kJ7
D+eOaH8ObikS9Z8TJHIGBX9SIfjZzitZP1NRCMjnbhXxkgzoR82cs6kyneqHyPKVpKQTlo8JFfp2
X/ug5WPB/eAu1AWRE91FfRYZxgC2zluq8jKxLfp6Fbx6DjKcGZqdT+TaxyM1vpovuUouANpxe9CE
rfMp7E3u1SZNlw+UfExSGJ05EgiN8NNVGVCTWnzV3o05Ie8OT+7ysi4zYowpFdNG286mH1ayGBXx
3tzeFGVdmZeWSsRjvzr2PdrftY5clYRkWI2m7/c11b7bVbokwLLUVZ//KzJE4RS2v62x1x9Fk6gn
kciu2od9V/x27ZLjtJ30+mNeRP/RXprsdyex8OByYCcf26Xx2IISaT1N1f9xdl69cSPNGv5FDbDJ
ZrolJykHy7LkG0JyYM6Zv/483O/GGg808MEu9sbw9pDsrq6qN5TCs3eg+3RggKP+I+gJeTwqewxc
dOk3/VQ03+1C0JhflgHHrd6JMiTJWLng15aYW+45dQeC1j5Sqi4MnA3N+QWStPhegExwkbnR1HpZ
L0XCzOUMPClk4P0XJpZHM3z/hdEHlW43vxoNzxaydeuXwMhR8ylGnVtdZxY0hu1T+1VMOZl11PXa
TZaskWaKouCh4Prs/LGTwxXgCOpbiMy28JgAKK2byVyYCV7MefYwyZl8lyWLO30SFtaGA/edYw8E
q8a2tMfaKZL6qg1sfQJgygdzE9oZbUpstB390NcKqywThxVz08li/s0bWoMVqWbqV7RTn+UY0SxN
e6otz1S0PUKsScwDl6Ckr50HAOH6kpcP6eo0sGNc6XxN2GPsbIoH0exZjih/ByJXyi+mqKYUHozy
MZncdvTBy+N256oC0xd9iuVDQwqi+RYsn/uW9L8hHDgR4BPykR5l/KQ1JNnhhAN8kDOnPCXWIU8a
Ynu+UCgCfzlmkigvl73KfTbJ/DL0iXgK5Trpe56b5q1IA7q1A8PkUq+fhurewp70R8PNc0enWd7j
2Vvq9zVc+ICWXZ4yfmNFiKekkM23gM6ftk+Mub/PNdnmV4HVLYtXc7ysHWJE8L9ErKbHq9/wNm9b
cnnDid0YNk8rYh+KbfRepPRmEVE2FLSiSVNgoiqN7nXUsP226YZmGwYtEP8ElY/3O+skFU2mWQ+p
TNOaVx2SK5SwQd+1FGB6W7SEYn9OJnasU2r2787Q5kc190N7VTkWV86M5kb69mBOb/TBbeW3kJD3
Fta30UWsoMev1xyemFVVGqR/ZUjfDhsaPfBp6y4vyTTI1znNHOkNeiquEL2Xvyx7pPGM0TOGqwkQ
8Lc+swfby7QcDN8M7foibwX/57wZalJaZWemX6eO+RvcwwTtgEWwgsU5mqtCtZRZGMdrP+id0BYv
CGqDnwIf6tdzk2vMsle1vhXMLIz9Mc6ctY8cAMbbEf3fDV5y5WM6GvP7BJPrlQdiSgvFRlZsbdQh
lq/qoe32I/7plzR8tNEr2UJfyJaKbBMagdD80lmEsZ9lZ7xqZhE/w1KNvvf0Zl+x85TRHpw6f66T
2PzFeOho8kh6NHr+YHPvVVmrm8l16rHZmoMrf0AcrxamByeYADCNQqUXWpqN3wrGd5mXelQEzaaD
DcJGRtj5m/M4McY8rMGJ4yGbSfFg3tRbKxVRtW2bWF21uE0AN02F+hUYOZ0AWTrBJmpGa9zZ8QKb
MO5NTVAxlKINb0IzyXlmkAHhT+zXeVf2vcF8XL7dZSFLDSwZQeavtBq7h6pYSGpF0AamP9OuNrZm
YU6JX2mZoV0tQdYEHsZE5qvQJxChInSYXZxQwD7aqZCV75pCzBdxE+lP0GFxBtBkRG5gl3i4lJ2k
OxOueYAXBkF1lxVGlRHcx+KLaIDHuKWZ+MEU3cp+0FrGve9GwXB7uyI78uOCZrWXiZCZrZqeVU9d
PZk/0VzQnynSvrS9pisQX7wonAzljTHP+nKdNioWjDsO6DYNoWnfwdWt0o3DPbwAtTs1QUmYPfK6
AXeIXcgAl2wfZLWdXDHudaTzHNWd3DKrMn5K0nCm3WOOIt6W8JIU7TydtnLVWYuvzz3sYZku6TO6
Losh2PhZhPz1ZtlYhb50HlckGEfPTfOrxURXbUB85KU15kGKh6VrXVqpIyYa+uP0JeJVPlfLgsh4
Sty49EVK7GMIuB5hOVyUdbWjJRQy9Hv158hGSz4LLeq/offg+BU9Y7H5etXUbiLltMoPRQUVQwWO
ftEmnL83eAIESGUXAF26QbBNSbM4nIXeVJ6MaTFgbgI5Et/EliI2tuqO2UC5NPZZh+8bt4EdbNVE
EeGpdHZ3xdCJ5Nqcx8DynEmbYi8ccCbys4KG6sGZLfNXZdbRt4KQEvES7P6ilKREGwcOlHpc0qy/
npVWxtdkZ9b1WGl2sTeHYoiZ5JtDqiFzoFsj5SCbTT7oggbMErJ5ItMsX4e550FqIw4fcoqubxM1
ARIfUWJwsDhV8DV1wmpGTbnYtk/jHxgAqJdZvxVpyi6np576WTU3PfJZo7mV/Vj+EJkw46tJt8wD
6uv+hzVk5lbTo76+pXUP5tUhipwJSrX12x3y+OcMtvoro/v6rCoL6kRQ4ejjG2lI9saI5TTfxEOl
7jroHjDEwGDxURrmCchhUKk/69iQY7o5Nm92UhIE+4huOTdJZzd+ksYtn2K02fqdUzH/uoha9exC
PXqLMjk9a7Xt9F6uF9NbgUm03CTRIB7IJxYYKjU/3nbyr0r1zXM6lZrrEatlggYK3gnMMdWQtMxh
xdzz0SoWarel7bwYAxhaDTjI0+aq7MbxZD+pN1N26quh2f2DEhSoXusM7Q9dCwvyEYqgahMAa17k
PCApXdAbVzEpqeVn8dCWcFbwrcbs08CYdqggWXD082rPXRi922o0O+yl58XA56mOrY0Sph1vAl6g
9KHl2pzVgH3gx7oRQ1vGMwz8vIKwxfBjCdgi+cDKaxgrdV04tDtB5NLqGYOp7Gc6Dcy9TsiW74qM
zHM7D2EFrAW8m2/cZFATc96BtevJymt/tlPFkwWoRLdLwAUDNu5M36tUS98oCNBxx7lYnnQ5a6hW
RD0+qXBOHvV5kDSN5AgKx/VRVj58DZDpzOnKu6EL6ttc6cbXpqDSf6DtZCi/hnn1fUZZ9xqWc/6l
tVJSbBjgCZywODCeI3MuUeDPsXErgLmjQ1mE9Vs0lCsDkRok9UZs3Lp9rxWp8Ibe5b4Qc58AJwEm
PlkWpJYkwubSG+ui+zUguPhuUYKG5BsG59MgSSCbAONyt6U1xp1ft0v4VXYSMlEForNO1YiAK8xy
5D3HOfbTXt/r8mEyxukhZzhZRetSJW8w6ihC5m74OcEszr2oXXdx26q4PCxVWryUAMJsaDebYl/Q
GNA8sAMmatN0ohW1WGl0E3VVYfuN0hvu4ZG/tKsj1UeM94hojmeamLODygOIQ204dQ9hG0CxSFai
vafUGM3w0XrxQm2e3RkmrW7efCLuqqYL75HTYJ4byEJd6LKjB9ysFCUOnGliEMmAcGdj01R7pqlY
vWrhqJtbW8voyw5NLG/hTBaWj66ExhX1mgUqnUh79omzkDdIvYp1KDkFnqgNPnjUASVvOAKoPEIY
ey8iMqppY0SzdhgF8DsxPJzenMoMnkyyGN6TJfp3aSyg/AjiY8bMSHOmUBdj9CyD2AwusWQd74oa
x5gdR4HABjWPu7I0mYUMAjvUIZm70dBvyiuLq2Ium2uhiC2e3YUdU9czVTNP3JqDO/QWw+OgO937
oDrVHCSeIVdFBhRP5lYGwJLKfKOPNxL+7CY8lAYKe3qxcbnXxhpmz6REdcWjtlAbbD2K/BnJ1a+Y
/cMKeLjvWi23flcqyqytaIbibQ0PVGlgHnh5k0lc2MGUY2sIXvpaO6NE7xAZYcENJRzaM/QobrMG
cQH0GCu4XeyMiX4LjTi4CNFSDhs3KMOKlEjFl4tZ0MGuAnjqNDBgf+xqMae3qVtyeeZ1Pupsn8a4
TE0wJzxvtDKjhrLSR62bkh9judjfI/jgEDIjQ/vWLjVFkZnhuqOmCLZNqGtoDMNeC0jLrcH4xi5M
rqHi/5iCNqt9o6jI9uyY/NxeHB1HyCLTDolewWeaFkBOAnZSR9vEIWX3BkEl6iXAdZCN3FG/gJQT
OVuc7pjNZBXCeCsgwxGtDK7hpBi0Q9TWHAka/+59q1fGfUUHutgEozG+1jq3JptPje96wbghL0kT
62po4X55hVvGz+MMXEZPajRv0GCP7HDIldG2h9jX4A1VKap5OwXFsBqpXfLhGrga6SSeUncKIbKt
BMTSZOLQfqiHmIAbFK8NItKX0WjL20KLJ+OQZJW2K8TUqT3BtU59uyu7SMGaoCXIOCD6CdlwmRbg
n3JFEuHUOZ6NonQ4TK6ZgzfksdUSgXSavQxKQeiAVz7w9mCknCc+QtDAY+pMC+BjcG7SMWaiWWvQ
Hr9BVEb3oJhSy2a2TAM/l7YE3QrujajbDpWdGTsmBdHSTnqjeSkTffw1FtxBOHKBOG+Sbq6/2K4U
2TVE3/gqIVrkvj2uVRUYMz8Cukwceja51ws+pOIK1SIwtr2MyZuK1PgLjI9Vm7RN3Q19q8y5a1RO
Q5gJhwv1AP63oK6FYzbf0MFV5lVklvFXSAddR8I1VD2UmVjAGZmQsqR+U8HAOoS01Npr5LTtzQDR
vPcd2l3LgQmJVRzdgbVO+hMMi+WdxGuADz/ZKmifuzBFCrJtsOCyLwRQ/hsu3+PLFBpTvweTd8qN
S1UMx6IXuENSX9PcDu1FvLpYomHb5VjubdSnbgQbLHJIrsvySwuMD7FKi7V3AT2i2CxxagZbyCEu
1ChK03yjWjhCIN3rAVD9jFmhXjhD7TvcKRYZtg3TDKTPferK2nlYemPUACsXHhOFcr2HaTveLEO7
0H5biAwbgJH+MYQ03YMPybSmp+mkzzH2CMamL8sG1x9YgCSZaT7TK25NQk4jU4p+B2KIhDLWdR28
FBGlQAyCbQN+i41jWi12cKjpLceYFJHg+qWmAxkCwRXWDtuxCm8mrNScHZ37lLvJ0IHmFDRyPOOa
hXK5aAYd0MoQ4ReSx3HYRjioXmImI+mwaIUQFMct23ecNFwV6iSfAy+dCe/giDR8LnAFp5iGcGLD
7VoS+Wameop+uMBGE7fVIZ02uTGon9FSEANFzDQaTxg5PVo3gQPs9QTrxyars68QE41qS1U/PQ9h
lEcXgsQbbCOujAc71HHYmmTFjuysopOghlLejCQ3b3UyOF+wC3YhHzGtKNhm7oKkczH07rZxYv17
VOq2uUmSSbtYzLCs7hq3bB7GuTA1uBsODPZyTe3zwEgbX2k9rDAycoHyurDab0WUUecm2IIS5CFx
Bhs64+qBcACGhMYMSq5RZEJAfhP9PWFqGXwjSeE4VgmORmP93z2gOnfwSq3sbgiN4MTwiIIXlBjZ
YcZZddpAeAAehOZTv87o49pNDeGtvmRuivY7nArH2GuCHp9Pm0BylWgWEyQJLsLZytGg/MT9vPuZ
h3o7klCn4TMeu8PDHDUDN0xlhW91N8+/Qxua3S5t3PTd5ZJuthYHCySiTpwaC5rEhhc6k3L67HjA
bhUJzg0qBhI/Su/0Bz364q2s7Hj0JNbwz6C49GjGtptvynJ03/B+gc0DYmzWoABLAmXZEM7PLMmX
95jaiqeSGZy2PrcH5SdxYnYrnGcOvhbb2fcYb1cG98gFub2iUwfqGa+ajnZwIYsW5ZJDPtE0Pn4I
bHfZjrPeeZqtjybnQIkIllESNluncqFdc7cwUskJ1RL6ALL1LZPHtHlja5Z2bYYFwwZiOWblnvwx
/VaXRGWSOKhHvV4R+iE85j+gmyb36Fo7eIaxnostjPDgviM+RT5pvqRMi8v+iw5X/GsFdvNkWuAI
itvxOi8z4zHJDFU81MnYY7XjxsN80J1h+tJGbYsN6tIY2ABVWRfs59JIHvvKaOk8jTOilVlb6DaS
u2CauuhO6mypkoS1jVVJuTi1tdVs9I5Tsw27eCI+umNTXBRq0nvkuKNyXHqrJvHBNDr+OELO86OK
l0r4eK2VOBokck7enRLixB6LjCG4GahxIHQxqf5xgjf3S1Ea8KnlauZShPTaAxVBJ5thwEBv6LTs
fWym4Ckg0/+JKdTaZp2nUREIyAG3SHGMV/QgMD1y5EGvdTxxkTeddPd1NqagrCiE8sMEv/ORWqVi
sHGit9DnTcRBo1xq6bcZSkQv1fUsg2FCk2QTBMhkyCNt+57eNNmmiSrgKmmg321iRkw6gAc91xPk
GuNZn+v4fXJg9vpZZpPlov5rar/WnOC+SBQ8IzJ/klxg1yjdlUZufRG5DpGnxzTkvhWyW/zaCfrR
Q/4Gm6mytfIpteP5u9Nb8osFoKVtZbBoYhO5LuAEs6HC2E+bnNQ0E0bxIJ3OeWR6Y/mqidaEsFSW
oe4TD2kfMh2uuEaSJgp0zY3xhp88hE/ouPlFg/Bq2Ep83zuf36M9BWieL5dlLOGI0ED92aZx+KrT
TYNRW095DBLLFvN0IxczTMFh5V1CcIMcAAX+W1DMkdrASFqA4W2n2sOw528acOtK7j3QN5JjKPle
b+CTtg2bzr7tElNMhOpMmvT+kuSlqdL4yQ1S9x7YkI7LGASLWBtcU+k5lkDaMsWKdH8msr2RNFBq
6LAsva5E7OAhrArerYhWxa5160RtZrgQLjyvbr5Ui5XjdaGtN0yi1Vm8VUNEWzaD0WFsZe7Yd2vd
aRJU+uWiLduw8YN+oLeHf5N+3Q6L+hqmRDEPg8uYCUSUJTunqUhnMG9ufo8I/q7jOu/0zdBo4OWx
g6qAN82G9M2uDjNvWGbxggCRbzzNWKI78SKfjMnGqqWGd6nTGiNF88a01BHepIX70KXBYnoU6xFJ
QyAlB0LTxdcxNpavQTz0EkL42mfGDK5/U0lr1P4y0ofxFyZQBKuv4AzgRs/oPp+rUECfpaz2ZsOW
N8jFmlvHDSEc2zInsw+V3TEsyq3GiUgPPK+3M1DvMqVjsIMoqsJDJlv3QRQRLhquC2J/ZQwjaAZw
eLsJCPstEgvu+gs9Ua7w2o5Zyl3RCGrRDth9S7FaJMgQk7J80GcJLQDOWIuIJtDAu9DI9dt6iuZq
02iTVL6zIIH2J63v3wZjFON27BuZ7NzITTlTkWuRaUFAXaDPhWGykbQE459TSGNm2y9CDn5eIoAn
MZtTKBdurceX+I+5+c04xM69GadZvTGGJUOmVcKxu0PyA6jdo1PgZdRG/lOmhWx3c7QE02aeaFnt
wojEeCN5i81mIYiTWySgVLzYrBKSrpAePMa1TS5RM/pCQPQcSEJmzuqvrJgYqB6j+3gsuxmHl3UM
wA0DEboXOLMKELJsrZvaBHf2jWWuoBY7VYIXowokzFsilycAUm5lIKG8THRSYeKN0LI3Gfqhn2VQ
zV/LTCZ3Cla6thIG6R3TjbUpRMvqtxMMFH/0dekV0j0k40pMAJvOzrTvZHxj51OiFKSgQ+Pcycqo
5T5QzvI9FKN2g8R00K4Qkxk/R1Maa3Mmg57JLKHwgsZwtICPasUd4gJDwuE3+giYnQEHPiQgTpQ9
JdpDxNCD1C+VxgcbNM186tsGWLnuLeDdVGvdi1mE3bgf+d5fFm7w6aDoZlwkdE8eOmOgh4THWX8N
IYJbsoR9ckt2wHWRaW05eEtLE2PvxHVDA0tHTfCFnmRGClIOOnypInUerLyEDMt1E97VGUxib+At
f4OhPtythR5UHC1DDyZE2d6jkwx+pBUdZH8wJioMNTkZNBFGqry60cxhDqtotuFnZbQr8gRj3S1u
eOpHRrMNZ1i9ip4iVXRUvppbv+IzZGU02YrsRyjrBhZEkNJSQs2dVXDSi+pJljAACLLwL5SJ57EX
twwl33CK5+/ubC0DebwBF2SkVWvCwiFthCetskcVo2XwQaGsd9Np7AfuoNbYlUEIzs3WbbZaFzak
+E1lVP4aneedntDc2SZTRxvbdBaIkZGT360c1HkTTfV0Q+ZStNYhBNGet5GSTo21XC1u2oFb85CW
pXHh0BPRPQeDeUr4cqrkXYsY8GcTaMudhVq080aIFf2hW+i/3aM9C/A2FXbJu4mUWW6Z4tXZ10tn
ZdUzdYF4Fi6NUWCgSoOfbyVkud1YydesWJRGDkh59MMNk0F4lF9wFAOJaGpf1bDGv9lMDXWBXNzC
JEgYtMbg2YY04SEAxfNX2KUD8zZcpEs7o0LL45X9zCzazxXXq5fAn+YGDA/A+hO7Bg2TM7qQR+Lu
TM6mW0P8ARBW+nfRl4HXp3W/t9Nxuhciw+xVBCGfrus3WdrL/efLHwu+1+WZ1Yoc38HGFhTso9Ya
DWvTQVvJPaRXlEMZVOb+oMESNFB3VndgFK63mCq8aqYMWvDnix9PFWPAHKvrmgbqaFirf8rH1ZkT
ZplAd4WXBly520YGHKScsYDblKoihtZEFy1EmQ1+HlNRoRHdpgVsE5IYGt611b2c+UXH2vPjX3Rk
sQLhOaibnM8Rloo4DIS5SUJX90mVnmtSYQIPWHiDGm2bdaOJv5cz74uCDoA+hlDDZ1oO8EncM2/q
2ALgv5/FEMPV9VYafzmL1RMRuleUxEUe0m5FOxdC7MjoRqZtaZWbz9/CsTfEutrq8GGv7qZwYo5s
UqpRFYx5hwkCHdh5V7FtQI9DLkVaOJnTO4N+9TMmOqe2IZZ70jLXPSjNI+sLCJJtmbbg8MgB9XsL
mglproSL22nTBew5d18VaLdLw/q38Q/riEMLprG17kDWl0c70ClRIMJ/Ae7DCA/JFe3fuPqaK+6C
CzpBQNufv9q/H/Tjekf7a7YEwpSqQnhYaCMV7TjfzKx7BR/DgCted5vaqetH18zC3ecr/72zWRnz
GRNTY5t5VOsv+8PyqZ3NUsaKnc2EJO0yhNvKxVuV/+jV8t/7ZEgg2wZFBk2cj6uwdGy4NSfaGGV3
aa7UNyeXl4Dy4xcbvvWZffP3ucB9m/ABegwgyNf8uJyj3MDNBTu16bjNOlrDPh3Hb4hr5OHz1/f3
mVD4bNhMIwfuwd93fb1/vD6kXE0zxdwNQa3XF2QwaLGQD8c+BE9UyQ3t3DNj10+uaGDEhAIeacKx
e6Gkwq7znjNfRWL8Ecw0utwuWTuJTZTe49bonPEZObVDGJ3gIIRwsH86dhcfmQihQG5BA/C5GP1k
nDvHr+x2KP4fW5ERRHjCS6X4akfvMoZMTkbBu1xqu4br3Llwjqb6zCqn3h925RLyFFNQ4MR//GKj
DU83jVilgyFgIS10l0MS6c12oscKgk8v7PMtcmozupoLe4C0jGh2dMKssjHD2Vm3iBzch7HAGMSf
wtAW2z4jqTkTSY5NitaT5hq2xltUuEYcjykp3T4jB0Z53Mgwf4sB9OCHplBXluraaYt1JLHohufP
H/FE+OJiwIRMEisZ/KZ/fKdL4CyGCUnUw1MARae0g30702818mRXZ4FDF8JQe2VAeDzzuCe+Jiaw
oM3MMiC4qKNEZdDjMnJqTnob9M6rjvA64S6Ww4FhZf0uRB+9/fxRT5yGNSFjNIshuZKOQ0s7uh0c
uwwsC3roxsTZctcL49xU8hNf0dZxdLMkLkVYPx89FnY1YVKsZy7QUznBek/bZG+0rdR2stBgI8eJ
Nt9J+L/RmYB2cmUuAiRsDAvEL/3jpwzg/U8d08C8xOmpoxHDBJug5WzQJGnlO7EdsuuIlDM4s/CJ
Y8J6GtkFZtfw29Yf9kckbZC82yhMebFpNV22hTZscYIVDy4dlDMR7cQzYv9nMMCEo7KOC/+4VJ1p
+jKaOep8tH8b0UAtm8wG4W0MgPRQQVN+SaV7zq/4xAO6qzc884NMOija0TdFMI0H88AhiSUGOloD
HQlpS7APNVQK/7xJXTgfLlM2GHuDCebHB0wQndNP4gEDDIE2bgePaazNc35vfx+FdeKCxpBVE8c3
69gSUBscpnjUzIERGAjcpWMKny9KhjOp2IlVVm88/iF6YqF/FD579Cp5YbpcPzYc0UoWJmydyPrn
Y00WzZHT8VDUNdzPPr6xSYuGifQdkgWkkfyuwVyn3JSN6M6drxOPQ2CWuNlrXHLshI8LgSipsKB/
6i0jzqRxrjc+hMUzjsN/R8X/Roril8WIeNKfo6fRSVjGqaDJyeOmlwTPeN7GLfyPakL1v0VhXc2v
/7rlMONlWCMUdXMdrXIUN2Jo3fQPyJgNo6Jki5xqV83TtPl8lRMPZjvERaVxuVnUeR/f3oh/a9ik
NaW4WwMZZpF9zTCZdufYfeRXU3huOM/p9SgBGGRKfnfsij/oWm/b9HWgIIgW/I9xoqCrQYjSJtGS
8qGfGuPH5494YoPwiIwx45bB8/+v0ht/fFQrvMg5KmKUuyXoQtkt/77f8eShMWYaa9R1j4yG3dZC
447owOszLbh3JgRPbZLOZ6ZX/p0X0IoyuUps7kok8UdnN7Ai7KZW+0yD0XYwtXFlQTUzfoGy7+7d
0UGDm4YTEF7b5fvPX+OJL0e6hV+gyaxCSS/l404ZYi2uawaWeKWlwhckQObL0ruq3WUlth2elUIp
2n2+5N/XCoMpeJUrksPteXxpR6NeuCNTtL3AKJa9CSvreyZAJK+FTnl+H6DglV5ZR/RzP1/4xJZx
sPV0OIAO5+/Ya5a5lySw+A16A25Vt4mpcq+tqvGf81gez8X3UkdwheX30f1VVhNafgfil5s5xR5d
Y4DJmyhsjkKW5eaZDXpq63A10w1c3yikuY/frzcYiQVPlbrUmeI93l5w67JY4Eof2MkNfoTzjUnT
bm+QXD/9++u0eY1MG3HYPua6tf7IROyY3nVombD/ITPdSzyftiWeimdq1FMb1NapickhTUrVo5wZ
z6fKwHEeZrKV2l4LYeG7MeHqCf+2PqATaQ//j6eilMbolrKHUP3xqRbsVEokguxOVVbxBpV7ZUHz
wiTrzG48+WBU+WvywX+do1ofZypooTg04OASoCFgMjCASVu6U3ZIc1NrHxeUP+c6YScWXYekUPfw
MrnCjy6GRYemXC3obGYmtoFRIeGa4cGX+NqEeb75/FX+ncmxOahQTepUbgXjKLbkY4rKFlsdJFEd
4iI/XqY6e0H7ZdcTCvF51M9Vdf/NRfnYD15HplBZObxXsoejrzflbhRaQBOey7HLt/HQaTfjhIOY
G3fFIXCAjmRct/sIZiQzAAXwlBfONoBgjkfema17It64GJ8Q0g2L2H6cXkYjzEymQ5Vwa5pwyyBd
KHwhTvGfv+XTz/zHMutn+OMcJlaXDVrA9JtgWSbLa/rVXItRkcr0c8Pt7sw8EhfaCL7mZDjWVhlQ
NMblDlN5Eu3MnKpT+4sv/r/BCkSGo9NaYiYX2IpHDuGO+wq26i+jqVMoYVp4ObTUaJ8//KlXTPOb
u4Sbcx3q9vHZlbUwmwJbRs82jRrfNRRE9pyPZ57q1Ea2GSQuMcc3+JbrU//xhmEGq2zqqROw0Ktf
gyQER6z18I3B2+dSgZMPRM21OpTD7dWOXiDuyBAEJAlHwxDxTdDACASoic4kHCdXQVRC4KH3Qfz+
+EDomoJKZ2wqY4LD2NlhU6T6DZUWCujPv8+pN+dwD/KNmF5gHKfxDcm9g6iVhUSn7QTM9I1dDvZD
hWL4y/9nKYyf3TWxZgb4x2fK26ntXMFHqqauunOCLgLhdKDxwiYak6//j8WYdkULjhRbHlfh2NlE
uEOT8A4AMLu+7xh8CUN8M3RZvvt8qVPfihSNCxA7Zm74o+eCw6SsNqd1Yxhm/oCVhXNrOYNzJlat
/5fjwIlJsr22h7ghjr2Yi2yw5nhh3xUtvEmvhyt6QXAcnyM6VLuqR+3z+WOd2hk0+6AowlYCwzq6
/owO0XhuAZ3hp1X4yYI8rkkYEkZeH535WH8/G90Sxabg4qOTcfxso5Ju1sKpXtXUzT4K6ofSaS6h
ylkHrYmHMw92YjUH32XGJzDzZaWbfdyHY28Ipo0Dr5ujsC7D3BVPjHZCuiP75R6LvuBMvvn3/qCz
LhmcQx6ho3Q9OsuxZkHYFyWidjD210ouMz03fXz8/HOdXIUphxxjWhlgnh+fSojBmhbcmWC04cCq
hrC5hcJ5bqbSiXe35kIALRQHNJ3XP/8j0NKuRx3lwKsvhnm4lzJYKROofi9VPlrf9DrIfv/zY7EF
aTLpuNWD8Bw9lmFlTRxGlAQ4jJGs5/rPuLD/cUY1jQXqAUVYIqBzeRynlLrAbKJYBsq70sBFt8U7
hu6yKnyoGAjUNL7ZmdP899cirpuM36SmJMU8BgTroUKBM7jw+bK6v7aXJLjR+tEY/zm6I6nQbCaX
20R33Tlq0jg5fB8IICnOGF25zdP817JSzRorOTcG668HsgxJBW5rlMg608uPDhVOv43oNYSIsp7j
17wU1Tbton/uz7MKpSnpxDosgQf6uP0ggsL2trEbbpDh1l5aOFjhjPOYGjdDX0HbS1oXEh06eQ4/
Tpf1WZzs1HOuYYOKnAgC4vjxF2RUOqvgF/ZSk8GViRsjulaxmf/r/c91ss7Y4mLmZiY0flxGwx6+
V2sbD1mYs3GN8VcByfjw+dlac+0PVwodz3VcyIqFu+u/Hxdp4qJtutb63qMRrkrxYMWHXLN3pdQ9
Jt6Q4CD6Yl7DmT35V3dhXRWxEW1dtRoGHX1DuIS49U7W96m/dCPnOh+2ehn4mZVsluXl8wc8Xore
sQb6wJAcOq4ooI+CR4yvxAI1FFWwNYW3uJ0Efj/mw5XAb33r5AFkMm7TzeeLHu+Q/xYF4wfT1Ekx
jlt7Ca5D5lhOkYd/R/qAPiDbLs7snFnl+Hb+3yoOOa9hrIP1js4bIHSIHTCPFiFzGiGViLUVi4uS
j678HGHixGLrsBB0aCDejMg4ivpNWTKmzFzZiFHAWmPlPHKhcWNOXfCPG5/n+rDU0cY3rSCwl5ql
0CaOiBjyYI+5yr+mbOsqdH6YjUFfjUhyFBf7XkYw73FnJMiY+xHUGLBtsXf/uhNAZ1FBEKfoNtEf
+Xi+UBwsiWkhTgziqqKKbSMcFrN/jbwgPx9WOTrFFCR4AkwUjxiCBh6+Wa9aKl8/f5K/NwDtCKxZ
Gc6xok320VeZMtHp4YKVGkOLrJ9yws8hQ6C7+krY50Yl/bd1/wxLJBgsRosAtAR86XhC3YhHgpoH
UCxQdFxkyBkFYm27vW5EXt9Cvi13ndX3B8xfdX+KE/0Cl9zsTGz86xRTIzPzRMLeclYN59ET5zUO
63lkv7gxCoAam0V/stJz2dTJRWB48E5BbCzteBFsX7ARDl/Tuc7drVEb5mXBrDp3/09fb2XEKAoh
IBQWYv7JUazos2xyI2saPYbhRTCXK+crvilISFUSnanxjp7of0uR5TKqFQybcYYft7wR2HFakNx6
Vo74u+UBN30m5L8Fif9WAfr572EYgXnMRFjKEhupIkJpE+k4sKGIvja05Rxgd0zf+98yoAvr8D3K
VfPoveGbM4CfCWj0g9kckqn+P+bOaymONUvbt9Kxjyd70puJ2X2QphwURsIITjIAofTe59X/T9K7
p6mCoH7N0YS0YyOh4kvz2bXe9bzTORS57kLrAm0dcmCmsmvUKMSkfmtIMFGhULoLthrcFodXemqg
Hw3Ct8vRSQUsQ5AN8Yd4pJnLIPRARRTTmNqNmqRnIziDVURt2wlD7jdd2Lsx+NYWMjmZjkPynr3x
4XtU1Qz088R7DOP6pqO4B3SWsp79ZAOyeKMV9WMXDY+dhH2O6n/Pte7HSAZ6YtdXtckWLv2pOMUy
Vx5dEAu5yYJuLV65x2ohSiyoyjVB5ItSbSmvGfzXZJc3ZDmvYGfmySqJ5kz+BhMuepkjaNQn1Eqf
PPzFxlZEqoRgAvje4QPx61nuwH/2NtIwGL56Ubjoh0u3CuPU/Xq4fjKGDppaLuXdGauSJjmclm4X
trqwTegQ52xGu98fqbRiMUZRsi1r4WErNWWtfp4yhro5CFeyNQqrUoY19b+4F45VEilAkhD6UT+y
cFlIQa/Rj4o4fqQqurkQekH/9nUrn3UOpB4MCeIj5G6PZh0EF0HZZ1RVJ5EUr7FsDQ0qQqTAC9Sg
PRdLqA5yV5Y7pY/7299vmjUKVRlaj48DhdLqXBoySgsVgnP7UdKGJ3wRhC2l3tpVBlUOdJquXzH3
n9IGfuwmCOc5byFXYjPNlHD4AoWB1I5Qx/A7TLXax0lebEKrOZVt+fhoTTKAvDrRFDngHcfrQ7Hq
dbHMJpuyvG+irj31qnnjz/quh+ACs7XdGGr9e7IWJh8ikjK0AMKsMhLdo2WR+qOBY3c+UXkKrOCH
VQIG35SSEukOiNkyhNnYBCRhQHTGd1+/zqWnHE4zpsS6hZ6B9AuSmqOmEc9QTJbQtKkjyFZGP/aK
Mqw8vI4odmjrU5GH5ed9bE8lFYImGfHqUc+dpNlXAxkeTjOAO5DHLL5Pg8BfobOOKW40yg0s4lP+
fx/nsiUdiEQJWSk95zhaHuI1SGE0fEWARoKTiIXgJmpjrUr4Wifmsk+b4sxOESgsQ1bsw04KqG3G
rxHIDOTAQWYBERPR860oz1ZSPEv67+3acJkxWasRVNBll1z90YotjNROmxoVGNoIu0Oo4VuVCcZp
v9lJFqU6TTB7olLkZHl4U5aP4GyGQeWwCM2DF7cQCdxUD7Wf1IaZsNDK+JTP8IfneNTk8XNMKQA0
cTRwKPUsXUlNXmNDat2sSvsTN/dhWnmT4SNxYHdF3lo/WhfCeQpFkEiwRKeq28IqyRxqg/IT/eJj
K8Q1yMKT6GRJhd1++AihivaxUVGlbCWN5lVhP0Ns0uf11y/qeHSxd2FUMa7o5bIJifSwFSqzJDyf
ULp0vi9+G60e06Sg206K0dsYEI3f+uJUeuhDkzwxDi6LbHtRbR+f+VLJUEaloZAiamrJHeGXa45V
tMKVBFnp0jLbhVc3td7XN7q8/vfTCEExmW3aIjukUcSWhzeajkPXiwlGUO0qsjtn8Iq1spfd8EQz
x5lMJo3Ddo7WHHaLnV6ltFO6j3e5ywiwf+6unr6+mbfzyFd3oxzezag3IZV/tCKvERTYeHl40gWY
Fxf/E0fzSL3ZZ7W9A59vT/dft318+Pxwh0vHfbf54vicqvViqSVsVGdwEMHbL8be2P3uunr8JJcB
/66dMc3hQeS0o17764qy+jsEzTv/xAs7Xr2PWzlaXijHj1NhuZt5hTeIAzjQyZ3yxFj+cE46bmUZ
E+/uRYlqSY2X97WvvOfEuXnV1k933085Z76Z+37VLY6mXYTM6SRFNFN5yE4d+AP2HbDNy9kxbuF3
bk/0hKUvf9Xc0ZRr4VjJ9EFzg/MM9NV+ye3dL+f7iQ2H9MmE8X7oHh/OsyZvDFCgy11BwHIIFjl4
Bjmmq7tP64fGvYUVdOqFnZgujgugWlMprXBps3c52DHAIu9+tl9uL0L7qnGfOBPYwDZPLCyn3t+x
uF4B0iGny/ubnOd5Ja5xxPKaVXgRbX07XXf2ife3rPVfvD/5aBZJVGooKS9cbjJ0Mn6pNsRPBzjb
ice5DNWvGjqaMlQBK6KQzKW9KNrt3qcUoqi7XZ8Yp+7pVF85mjRMI27MfBlopvaj8zcRrORSxuws
T0CRnEo4v8XZvrqvo8kjNgVZAzj2zweYXuLT4BorPOCc28iN3F8U3TMRi/avU3f5tv/8quGj+WQI
MrwEKhpWvsu75q64qHbKs39FuBHsdvk03eS76FK50m5O9JhTj/doggnaMdKLpcco9BnIC/TPfoNn
mOPbhlN6uRe4pmM6pyTbH4ItR/OnfDTTTHKepM0yMEhArqKN5N5kzmy/+nbJ4y1Wsn1yHf9sAiAh
iIh/qZZDx304YzeJmeXi0mUxIfYkxofiWuwcVMc6yxws/K6bK4jW63qtnlvbE0/5s3n1fdtHTxme
zJSSIGGv4g6efpeuwtWwmtxk1WzlzamY2WevlHwCSQtEdSTFjw4EMaDqeKrLxq6hv4sS1bfgqdTp
tctrN56vv76144mAbT9xT4IdioLIH9HC4VPV20j2w1SdHUFplRV8JKjKUh3hsTbNJ+acZU55P0Ro
CmUniX5qkEwDLtZhU6kp66Pc45zlU6V+Vlh5jh5YSU/MocdPb2lFJYPFaWCplj2Oq6i4VOMHCe6o
pSr3Euiksav7tHHESc4u4zLLbillkq5++ykSweFYxaadJKi+9J93u4kCUELdlHg1YjhZenBZmVPV
NrsGV5+e6ovLFHb0GDnDEbhBiK9RfnU0DnDjqWfLECbHyPvccmBfNLfA32Ao1VqhJDep1LcAXzMD
bi2R7UawYSNmV2k8+Xdam7cFAIG+77dVpsvXqEkqPIbqqDTtUsQ36evn8mHzTc6V3JguEWpCF0bu
6vDBqJho5K1hYGIp9T2eI0IaTMyGMGtDd2zweQUDrfVjvMLhtH+qyTy+BI0VmK5EdnBexaWin6pw
P95fLpek0D9Ib4F6xcfo8JIEIE0RLvGjg8VCAmhYkW3MKLIHAv/ACIayN3dTKbPsRv14Ymv7cbAp
vDTkacSDidArR6sTJFdhmKgOcerWfKwQb9y2wIcuIW6eUol+0tJSSaOThieqgJbn8CaDZrG8s+QZ
nF6sI6Wg1sktphhaKHmq169f8sdxTQiTmBfYAGo1xOOUfGCIY1aAsnIMUDheW48YPFXBifTJh0MO
r42qSgVJJglkloDljt8NsYDkhBLPXe/4QujbI46idpwFik2HynZRNxeekfqpJ4uxuiebn75q2SSd
mME+Dj2uAd3NUq2EzOw40jbN/RAUFaPLhOWse0HhC9/VREQTaLWwcLbgi0G5/PbTXeYxCnyQ+khE
6g/vO9PCTClSn0L7poCAM6nJKssMZfP7rSBuXpIFaA6olD1sJRh6clNT3IN5wc8TEhKUYcy0f/v5
qaLCjUhE1shVvr3jd+8wmZTEaBGGONFQ5vtUbSQ3EqDPDNBD3awb/dXv3tWi2UBRSQaEnqMe9Rl5
EpsUL1r48HMU7OJCmLc+niwnDgkfJxRT1qjZ5KZIuX0QHVL1S0pvMhsHf9jcFUX4NymQ9o1oagKK
DW2ADDs2/dYXmr8kWf/5Mv5X8Fpc/XPab/7x3/z5pQD2tMjGjv74j330UvPuf7X/vXzsf/7Z4Yf+
cdm/1m1Xv/5t/1Q2f1t1+c+nNiry488c/Aha+utK3Kf26eAPXt5G7XTdvdbTt9emS9u35rjm5V/+
/37zb69vP+VmKl///OOl6PJ2+WkBl/XHX9/a/vzzD/h/79768vP/+ubFU8bn9kX+9FJ8+MDrU9P+
+YfxdzLiBgMVtRyiWpIBf/xteP3rO9S2WBbjihI9NgzsRvKibsM//1CVv5NaWtRaqCAUtI9Ephhb
//oWk5yCnIA0xlIs+8e/bvzgZf375f0t77KrIsKw7M8/CCYzrP69lrOTpecguUF3gz52kQweDjsj
FLXJR5VoV/J1UzmB251day6krhUIRbff7CfDBWdtB99NR9wNXu5m62htXEL+wdXTGSb77C7oZahX
zlpZw3nFne4HFnW7bhVmbrwafkwbbdd77W4INpq+Ezt3NO3m4q7x2Llvso3hmau5xkiCUJXiZfpG
zu7EaZM5Skk4kDP9TE3wvte+AUSHt+dMDjaQril5sNo55D9qbudcd1zFdef4nuWm63Cre+Eay1q7
OAuvGev6dN6dRfAb7TuO6OfihXydbvF52Wl2v5J35bm+ltelqz2cCS7WOJ7givfqpt4xlz9HK9/r
NneDIxCawUqVFnxqUS8p2lHOfUyRvciwxW/9g7zvnM6+pvrEky5Z8DT7bnd9d2fZ+7PlD5NTn6fb
xntcQgeYI5zX54DndgnWnfYZVUD2j9XNTWA/j2553rqdl30r+MsEvAyE29xpDPtMXGP0yeuIoF5b
dncXrqgQxPyIH/cY2Tc8Kzvetm7L31H38kIA0IaSbdrP9YPiJt9aFy+Pcxg2F5OFf8MtoLlv5Iao
roJ/2wWDi/2ArVxXL/Na3Jab9kzFQgi8EXtyGuFz59p1dBU45brZdLZ02c4ga4E0Zp58GXHv+I82
O928HIyr+scSOTPd6DzY0g/uRo+slKs/pjtqN5VyBWescUnt5cNV5abpFTAxoXGS6/JZHaB62d1r
eYm9jfqqrarrbt2tU7d90UG5JfZZHvHaFG37OFKWKVAM7E686x7vnNd+r9lCsgZS1KwT27rH6o4I
lHircDc8uD0rt+zVj8F2TN0k3GIuGG6v8nD7UI/b8FcHbxuPbNWOV4HXnolbxVXO64fpccDoDNNU
7HoI+lSbEJelPnDbwJWGNfafxnkjen1/D7BTSy+s69jGfHpt3pf78FzeK9/r82Hd3erGlfBsPRez
iEcdaGTLFh28Z+iEyUXoCpeQdJ1Y2A+DJ0IwPseKTdRWeByKJnRVIGTQ9my9XA/nxjbHEpkq6NBT
LXfKPRl3jWbbUc2l292vPLLJtEuA3LVVedM94S+mnbeXeK/WxZayjq5zi3CjuP4uvIq3mESAjvzl
X/Mj3WdYavbV1fmO668c8TvGI0wBxWhjEBL+ECgfvgEoCN47whHll/6o77OzcG1tfXMFelvwoHqv
BDoYddoR0NEXjJ7pA9KagLqxxJL8YhVcFzO6EFsfXOCs4w96XaXZ0b10leDg/uCCgvS/iy/xym5t
dCHrbqPue8Xp8UtztBduDHkqJ99udQWU1LLhGsJOXJ4O+KXeDS6US/9WWBHXYQSLyu10HyZuA7/u
mevyHTB45Q+NecNw+h/+dXwVnI0/ddOrXoVngkJ+4cgwyZVVNW60dR7cY7ggTzey4kqbaZ+vVGc1
cfDvsQvazu5ludLOngET7hk20Kp/Jhf6DlaQ/pS7kp28IpMUPHFwzIf0GWF0vZEfroK99QR1uIZX
fyV/U64i61aJt738ME/b1pGuyT48mOcQ8gFN2UNnv4hbad6blx7B2rX5w7eFfXbeE5Irn+WrrfJt
bTjSRfhLuTCvgPd603dld1Ft4w3WgBVZZkxgttCA1Tuo8tq6vuBAH24Sl2nZe3oKN9iMWVvR/o6N
wdUu9hTn3iuJYF5Mrqddy6H3Iruyi/fnT/mcr2zRVX/kTw8Kk3kh83amVet17rAKnzoX9Ad/Izmj
N3rpRnNmbzi/kFeSc0Ha4a4JXfVy3nELgEicbFucd27rmZfFFp6FU/JZ/CccOODwgPk31jrV7fRC
2w0uF8Tv+3P8g+202ACWtJQtCvNkrz8kW9Xftb80zebL9NeDsX67iov2bgLDepau4R7fGR6+AxD9
iF8059X5sOpkOnkIPvNXTJTMxXZNqu3ZmVY4f3f8D+XBli/PrTX2forGUtXu8CvyL9PMTXEZWXfT
qnP5jG5r61RbwaOcTWeke4p7vGcJZZbaSvGCK239IOwl7sHCmcaeAjtc0ytdYy15bGGUp1sIprvv
zuaXsM07Vz7Tz8zV7QV+HyQRfdPWnjQn2dasm8ZeukgGZ7oCmep2q8oFNLle/ms94drAH/uRNZbL
N9bw24Ob/AlPDuqrm3MuyvyR8ySHc9HOcUlGT7K3qsfJd4SfQOwMyNwBSMhL37u2YJmwfKXrKbrs
g41ass5pDymXDE8a2GpjrkphAybeciUMGtVipwPlfNs1/dZW8qbI+H28JzzYVa5fi2Xf1Rz/o/+L
G8dF8vmf/9qffdg4XhT18DQdbByXD/xz46hIfydYgYCEKgRVXFBP/9o4qn/nFEo5E1Eije9Q8/0/
G0eDD1G3wDHqLfL09qG/No6a8XfwDOw2ocoY+nKa+52N4xLi+fe2UUe2DNAIcQKKukVa9haMfneO
8nWpKYa2mF0ZPuiLjkHSlV5oRm0D9x4DG+Ps7LwareHEQWc5BB42C2cEsRL6e8TByJYOd6uzYoCs
rWfMaCg9vy0RaaxDOW9OBLiMJclx3MyyMUergBPABx2flXdClWN4iJty1t1LjSp81ybsDIsoxbXP
Ikpzo7QD4PNKbM3WwZxY/Z62ZcN2o2qYaopQbKN1VqHMc5VGh/AuDZRfe3UnBy/i2xMCuT1BER8B
3zpNVENGynJM82DCZNI+mrBKdYOpxv0xa6C8rxabm5ukrnAhwS46LB1J7iXA66SvmTHGDhqqYaUR
85oSSP7FGDfdTzGKssiVhwKgrhYV0hNuHfGN1YUye1BwD8HZ0OTD9xAmaoWYIBLvWhNXeCa5gqpb
Qy8ai5KrxWgmRkve7/zBSL4raTzAXPSHOOYtixZHj0lJs/VsJqGxmZfCHccKE2lXk6DDUWcagZlm
fYJVixSlwXaqyqjwpHKoL4QpCBvoARoeIFnQYgz/H3laanhO1rBK00q9ypNIZ+cDBeMsocgaF1Ys
vKEfiTDYXVGJot8EjNCtkcLIoBTp35za1eWg/a5b9yJIcykSFLTLheJ1Phhe3BqYclUM62FKGCd6
2tv5/6inMYBAABDNAYJ1PI5Cs/ATI+lkF3vlHMxf6SsXXaFUE+9NGmobw2fkJIJahpDAy/iyMqKM
lS3u4IiDy2Er2s25vg1qK2+8tgO5AepO5awDujxQ3TxBCaZpXfiszIER26LeDcMGZbX0K5nMNloJ
1ZSuasEECCyWvfytbwBS8wJRf+RJ0yj2PA71Nuiz2ncGyQdvLPhxobAbFipr5cclknYjsvDJMWbk
tRRYUDyqSIVw1/QNRhYEUa3Oraq23iXw+nNHM6YO4HIaRI8zOLJTLIyj+NjyAi2J2DQQOYKr1HAd
vkBrwnwvw4THzYZ+9kgrBOsoRaQpw63aRKUlnZD8yofn52UiXKAYBDo55UMDOE4p4NeItYoYSG7g
K8YzFVyxG2pQBzUraCL0aV38LQ3ixDO7KLgpVAX4SJ9mlYftZHkXQOvF/USrb2etJm7nSzpxe00U
h3Sd4rX6Q/Fnts5WVoD2N/kUOvVTmqI3NsJhF4TSgCyccggyF4SpDh9ZAMIjyGdfcbO8MGO34brP
Mqr6s8WAk1q7pp38qzTKet3TIrDWSz1+bnpRkjF6M7XJRjcPx6x0YzC6uEjOpHXtAsyKumCNK8LY
VdNhWYWJyJkeqOZAcbHftezkavkyi2AvoQVv8IKdYoGQ5rsF9eqft/E+wLEsCEc3hyhyYVsS4aAC
c3l97wa03qi5pNap5uKMJO9bXwQVq3X5Zk7yU6HF4/gwXYHMIPUeFGpRrU005bCthMsAUjBjlC2I
QgdieZx9jDqMIna0poEbEDGjX2kYtb5WcxSdAXXBsC9R8kQ6sUx+XJ0JUbMyk89ioYRzdnglRT+b
VY01imdUEl4LjYytSCUsM6kpg4nBqMlpyzQ/0eqbvP3wYVPcT10Bkir0gkS7Dptt8yCpMqPlYNpT
5+e0mUrRCRH/8gIXz5q0LBYfiYuBIGdaIyFc2SehhSVToqnnaVUDpO5wDEvc2Fz8kecwxQoWz5Me
TpAcaJdKC1eX8kSqk+A24xR7jtoQgFYj+2rkZokS3PfYM6EAFeX4TImCVMFLOsloDSTgZWcmfbVK
G9ayXY191r0WMg0RaZ5jPJbFSRdd2YioOwqoCsMaANn0HWLJvNhmWYgTGK6/mPIg9iTXnPnq6A1p
UG4XNHQAszvOLrNSazWcJKZ53Vg5sHi9s0aMg/HDLk906w/THODKpdKRF/xWp3/0gvFwCXyrDglQ
Zb31mnVGu1MHQ9vgmgdeP1GL/1V7sJSIVFLIdlxPPLIsUAOcpQtGLFgZtYmvk15ZgtNrreqFpKar
E53pw8AlI4zqlLwdzJMlp3PYlyas+nQpKFJPwdeS4RpKayrBpjNBTYabr+eI4xThUgeImEgBzceW
Etjwci3vJolMSuEMszvBqWAcMEeOlDVY5QkbTggI96XVE7SMBG08j3O//D6HukkaPhxCgeNsJ/86
cTUf9rhLLpzZgz08FE+qgg+vpg11IBZ1mXqMVandppY8XQwlVXcaIsKdYqSFU8TJ/HM08Wyf4mb8
EVHpvYZ+HrnKJAXnRR1Vaxze0hOv5E2FeTC+uTIZQCtdjqJGUvWHVyZIgMGrREs8ZYz8ZN0khXRt
4siCNzoeBLHtJxPRympgfXBwpvNnp5TS7BF/g4jQRWnNuuNPvlR7siYYsVP1fXQlhiR+N4ZWgLCp
UiFtz9LJEOr11w/1k97E66VEHXG8spyqDq/cH6s5VobIchNh0jc4AVVnjGHxmyhUp6o+Py4DkkiF
M3pqiRmCTeRRWxpl1Tlof4FsZy49t9XUbmIVGOsUYF1oqm3wGOqzvi0zLD/6RjaftbCaT+wrP5kf
llMjnYjXxc7yaPTMhjrCsNJ9N2bFjVajqBY3nZ7F61mdcTnQ0M+dyhIeC5+WUcRNkxdFlr+gUY/S
hLGoVIlQZr6bRmGp4SKaQUVJRdjdiyFZdpsrWXsZ+GkKsl4TOsdqyqpyOhLIllPkGSHWweoN3cUE
oFDcAdPY1dTJrFKlEhm3JF6B4FSlGIPgz/Ry9XUHOZbZvV09x2M246SsqZdXDntIQa5pmXEMt2h9
f7SjucDgRffrbrGN0ePOmSHXYMObGyryvzbCOBCNdi9xbMv0l0YNhGxliINC/Acnwf7E5X08kb7x
WJme+KFk8I+Z+GoZTFFd9uRihGT2d0NdT5QflP5wOeCIKhO2lnAhUXOtdHtxEM6GDhyjU9aVXjpB
1ZX7xEjNHyOeeuiisExGA0zZy/kY9w0B4r7KgNk2JkVZggRX2onaurxIpyYiw5Pk9aswSi1LpYA5
g9ui4s8ciTNE74nYdlJUZwE3vVWCGuBj14XhjS6GHFhY3Jv+ARr2GO6jWee4EGlxcuHr6YBfRyu/
YM6X/rJKMaSOmB09/nulrKLELgF9rFLRSmdAdgK2S2mgmZeTZM3ffbkfKernwvZaEHLC6Q2KbO2h
jzETy4Ko0u0SgypmHvS1V2rS+liEG/23BtdH3clnrd80sc7xdvaD7CEqBf1noozNq6TlvuiJYkii
xZi79ClsUoCZ+ImxyBmB0ka2X2cp3boFS2croBKEdWcWZYuIZAhOnCo+Gb46ix9FSkv0hxrKw84I
7M9SSqUkG1WP5b6oZQKVBeVgSdjk22Bkp3Ki9y9z0tHMzhJLMRbpRpZd8aj3Y/AX59GUCW7rh8N1
O/gSBVilv4q6NNyZfsE5GJwYTiD4gbxorUFSR0Ki//VVfHbXzJpsMJbpg63N4V1ryZTLZDEFN4vV
aTNL2bxFQpO7Wts9j1MUfvv95pbllaHPkoYy6LA5M58zK5Gxaq8H3KhiLHZx+5bml6zNr+dBj06x
qhkBnzxlkz2NofCLL45mSK0WBIt5AuutwELCIau9kWBal1fh6NZzyiGJw1Rnkh1Jh34j4RNPYlBU
65s+RnCBk7dv6OspF4WzxIyJYbcFmzI3081R9cQ5Um8ELCNjt51H8blI0piorzBR26bNiyHYrNaM
dQU4WogdH6aiNt5z+qYJw0h2fIxFvyVVHFBOFVu5gLmL2aiwHsWMo1s2U8qCwSn2UVUoNTcSzoMJ
Pm8j2b5AaG7Bi6ivbYLcrE3r+AqrLx/PRhMjL7uNcalYl3XhX6cF/Ja1IczzT7xDBBS4rJUXaofb
dJcqU+xJyRjiKynF7J2HNh0LZ/DxboXmNad7CWButDIjEB8OOzlTdtVZALNhWPNs7fohHB5rA7t7
qOOq+OgPZiy6kZy0BG/CYngWK59MwDjV5rdpwuQRN7qYyvxWL7tv+EkmlTMqRfWtSKKFO1810WOp
qwUGRHEJsLNT9GhvjIMp2nqcKFADyki7BKhYxQ682rl2gxHBFe7JUJ7tbOpGw5YLAUvnqtVxk6t6
H+MQvVPSc7Oo685JNEP4EflR+LPSDMxGdeh/FwwA8lP9MBCox3LxVezHjGSoPpYbrHC0X9Li+unA
5MmuJqpcb8uusK5qtau+N4Ix3E2WkpW22voU3cVhwgrfWIOK17QsDLGTlUJwP0kyxC2qs63EabQW
N0zMBbHV6KOivg+FWm9WUUshsQOEgYysEuXmTZzrY2LPcSnsVa2rSJjM7LPcqCjEdZnFFgo2fRJx
2S2ymLQ4IlVbDXNpCyENEouWLDHLYBiC7um3x+9yFqFqjWD2UlN2OH6zPk3wb00Yv0lt3uESlFyY
gyBh8dxXa8JWp4pyPxm9y6Ea1PUSfGf/e9ie1CudUWiN5RYlDupmVue7PAhSNgC6cGK5/2wPyczP
VoqiKGpUj0X/chQISaHFFlRDtbgnyDRDCx9NYTvEk+QZUavezmrQJOt8iIYzNnvN9ZB0VWB//Yg/
xBGW9MPycEUyChzFjpYFpVA1qh57yzXlcbI21GYNM1j2CI8/Df+pYMvVFzrK4BiX+N9vGoYfPFsK
SgHeHO1g8WeWoDzWvhulqXxtdT3h2B4jvLL3/ZUViNM+FMbkxDHhs/tVqbc2oT+paN2Otu5C3Qxa
MaZ0qVFWSO6rXZetrEpjrrTKWr/M+s5yJJR2J0CMn6x89GTukqYXFuNR1+patHx5kHNkMEdm6qhu
B45OLWbDRayT+kPEe2KHwY7842JEBocCamrTUGge7zFkccqiZK4QZQZ6Eq2kehaf8DduKGOp53ra
9NY0Uk6D5UzuWqPpSyspBJZ73cNuaklqFsNPVuzCcCa5K55mDiGNE+qiYK1McZngciFijUiwf8+c
dJBJewcYm18Zfh0/513PzrkmaLjHa5SIWYQD2I9I5qd6gxrUAS6Xo1GvCqvSf1Aki/ezbI6sBIMY
NwprtYX2gN3qiLC4SO4Lqx06F+GkpVDp2VLcPZQqqdsJeeZZbxCj8FCpEni0Ir/dSZVCNrbBV5WZ
a4jFzSRIiBzmbCByFREAecnxKozJ88vD45DrJnkmP22dgdvHKHpaAM54rRVPhtHDHtflTspcoUm1
2o6Ujul/DBI8BavSbAoSrOZwO4dTdYnRIaX2VmT6ONQqc9LZgSALN6mVlOSGEclWTla1PqH1LhSe
mGGRSeMKl4XYYuICRhFHMqOLFGtdIKwftq/FgCiqVqT4F7u6CL1AFQTBd5wh2tgdQh+XvilC6ZA2
aTfBEFeG70jtE8Ebx3KqnKGRVHT9IQbWdga0ENFMmUUIPpqhDs7LQRSvM98qO5zQumYzEDXj8E7w
jANSnYTpeu6N5tWKpCqyxWIU73FmXAJ66oSYqGD13fkVijMbWWSZ4FXpy+S2KqWs7se0Gl6YdGJM
vBCOdw7BtXKrlKzpHDCmmlwZK3GN90uh/mTCQZicqPk4rMWiyNJLZQp73JbLRg9wiaRk2M4iv1bP
A1mepa0UxI2OjXfgy6tMLsh4q1aRVG+2dSX3CdPOKeSIe9aCqn9cXOXydYNGHeHD2Bk/xkjAWg/Q
tMWaGPg8IUSkKWIbMVeve6Wex40+CONzFNTYOJqCNL6I4ai9BBajycbM1/rF5kUzdmaiFMU6Mjsj
2qSTqFW7iMAHgqzCLH4pAG0bjuYZ8htZDnH0rPVacOvcR3OARd300MvNeFZqYh7tw0iRkd6iOrpv
zVx9ofa9tJy4EpiKIn0kHWZVFE5t5Ai7x9VkTursGnDHqcMvtTnwRqAYXqXVk+Kqfi1yX5xX8Ggl
IYlVrC4JmqMF/tC4+N72mksZf37DlaSFK0chaF/MakdlK4mtGp3VMbHkVUkMIzxxAvk4A0K+QfQL
qpPA0geWpRmRmJKs3HCnPg49Dra6PXXFdKGFKpkpC1nU18vLZ7OfQu6c6CIRLWwsDhfzIDU0rDwJ
0qRcDHmr0EBG16vjusDEzRE0wuZGpY/XS1F3aKsFIeuvL+CT3QQacFxzlmAfm4qjCzBaMW6FJmEs
R1q+0/pC2gf+rNqRFT5+3dInjxZblUXrz76FtNiy6L2LbrZl2wTGqMLDy0I25IFcAkkQtLlea6Wm
rPop0E6s3R/vjZcpUWxBGgRLIOPo3oqqwZkT5wR3MP15y3IwcWwei+vZFE9BBY6Uz5zdaGrZKVFL
gbLhOHk1jQoumz1hGxli8j7Rg9GlLqymPSW5NDKeJptRvfvRxOnD14/1s5ukvgePRoiUBGWWx/7u
sWZhgVmmkBGRyTBZjSVlvtKqWbluJKk+0Vc+bkuAQyLsXjT/0Eus5VLeNTXFVp2mpqC7UZ0TTata
acqckmR9YCviFG+boAjX1LGf2oZ+cotQ0kz4oZBRjQ/18XFUB1JcY1ps6YN0IRaICOdQNe9m+syJ
8f9J/A1pNHteCximtohKDu9Ry/tA7NQW5802DfoHIIqi2/VtMJGMTttXo47VaA3EVJ8dVtqGPYku
tiG2vqVQIxUO+sLBMVpttkmY1ydOGp88B+KaQGhJki7lCUdxb6MomBlNw3eHJB72uEzNmxy2m6ta
1akc2ievmgoTyHfoa9j8Hg/WMNbaGHNoakbrCHNsYUpcanMKu6oG4SJv5d7jG+2pzfbH2VBSiVWT
BVGXep1jDOkELxY3aeSkCjmtYJ2Zcr6J0ymjOAJy5+gEplBsSelKrBtyK14btRiVJzr5Zw+Zsxx5
JDoCaPmjTk5CIJPGUvRdEYO7XznhkwdxmgT2KCQDr78eu588ZZLdC0FjKdFjmjrsbPBpwUEkhemG
xVRRTD1aYF1CRlhM/SHi4EgOxTut9asT+/xP2iWEzCy8RPD4Ykn9vBvIZaCp1TjJplv/P87OY8lx
XOvWT8QIejMVRUppK8tkuQmjLL0D6MCn/z/mvYOSlJGKPn16cCKqoyCCILCx9jJBQaXrGgVwZan3
n2UN4bNP5+GQI+P57zfXTRXCNrW1wA0q/tNhFzdBY0ePlDIA1cHBUyxbqscGwRJl5pWbxSs7Mk+o
c13kJRK/eDZYo3tE5fChRAXgeeQ3ug+/hFi8aEpV9Vupwb6xnNmzd24gtDx6+8W+sog2b1QcTLhK
bZjJ6ZN65ZQZkCyyKFV++rGZ5HgDgq8/aJUMrgz1yrsEc+AEf7G0ZZM8HYrE5RLm05RFOFO3xr1l
d1qUVP6URDUQcRPVeulFWAZd0+ZePqLJ46HEAq6lGaBvf/7PGuqdpsJ8j1asIS3vr6f37Rfd94sb
I5mc49uzuS3HU1T4dKizR7Tmfihmk75ongJUhFVdQAJ3oF1d+Sy2v+d8HFxfNwwH0JuC6PSRACZH
RHOqjIoma+5935fvGrpa91qzQmuDXha//Vzn7hFUDbjhQevDpRKDVvOcFTJydyxMPEuigKwXyCpF
HeQ4cnPGdJG32t1jkov5Y084/BL76HLel+CEX2igiUNCcydFeIBZckx+m5VBFSvIbannpN13qipu
HCPR2iub44tx5vkU+S8+0Wh7cYo82zm4xOFX5mtZlE0YEEMsTavnbO6y4V0PskYDNhkneMNIYIcI
hSBqBq8ePMLtamLYp6BqykNqZt5XHZIOEpG2mAF6+9b7LqqOToZVyuTjVFvZd92U/fsFPhB+12VT
zzFEoOm5XglC2de17SMvsB2IxlMeKHPXmQPYyNtv55UFDmyN7RCLD5eoc5ml4dUWt7ssj+SSf0sX
o35a/PJHktjmp7cHevEUPptUgA8OgmDz6ydW63TdFaPyak8r08gCIY7nWhpxaU3+04A/9iPg9frU
6v38YeTC8mi3MFVKJydLts46lKal0URZQfLybsDOXdu//dsudxeuQzAR2a7xOIPWdfrT1m6qgi7P
ed+GaA4iq9cYQzeE01OxviPxer3JnTW7sspe2IZnE2LjwUybcbPHhQV5OqqfT6pYukDbG5OyHdD/
0nzI9Wrt910zLzrO4UZvh5ZdGlZclcr0Pjlpij5AH/vgIZnkUoUimMGEEjXjRAtjzfuKAU1eH4ih
Sa8ZtF5WLZtJFYJULjZ46J2DpLCw0nRsAW2kB1xjD6pGCkIodrrXpyT3bx3CxnAXGS0Z2U1QPHLZ
Df68/Zpe2SH5CWCkkLD592WF/bMZb4lcpW+kWcTLqGPRaNMfPNbWL2+P8sr+uCnG4RludwBsEk5f
S68ktIE1yaI2Xat+V82GFq2lQvzljYNG3QB88faIl5/GxmLDFA5sEPqNfp76W6M/xy02dyJ9VETQ
mXlXfXIIOHqAGp0QeJIZTxkEoIOjOnETgCCKnZ86aHFk6YmPc5bq98Oal4ec/Kwrv+3itZOMBzQL
C5JWJYbHZ19tX4z61AvXiexF+jmAQdXWu7VRZBHp0uqNQ7v0fhbK0nU/Dc3koE+rXTgqb8/QxQfK
r4AkjHcYZVXANf70nah00Oq6nfyoXZoZqhvNSojUA51zLUFtosrbtJiK6O1BXzLkTj5QLrv0Dbfg
GTADmqWno2InPWttXiBJlLYEGbTttY+pW5GNmNZUtlHQuIUVp1VifTDLJPsDo1L+crN6/jnLBEFl
Z/n9X0XkBds7gfTJLvd9ILxVVckPs9U7Hf7a6va7Zajmv94MOZ79vhJ+nOLi+n6ebPGeIjaHJF6o
Ods3NZzm0DVr/+DnS0Fc22ItPx23aPUIDozxRIRT5YUr1pTrzWQXnhnaqXJ2Ruk6TWjxO7MnKuXJ
ua28xLrma3jZRqF7QAoZqDooAd2Es0ulZuhCtwY2am3QBi+yXGf+q+weOqjd5u0cZr3b/ITFMVTP
vpc1/ZEmkvtVkn90zfLhleVC1tvmpgfQTHV8vlxsbeo7SwjUokW3b1Qt3g2ulcY4Td5xlcxioIvg
2hq92J2oqQD2iWQGJtlOutPVouTiqL7tZNRjo3ckj0abd8T4QWN5e1m+Ms8Ub+aW14e5xHaeng40
zm7XkfbB0/mW8TDSzwq1xUkPdiHsqPebfl8EUh2DTKBqcMYlBDQ1Pr/9I16bYWpxuid8jGzIZw8L
I80i5MIWkTD0HFSNzFP2pjlclLQi7ID7IwxmfBLeHvXitsMmoBP/DnLBMUQcz+mT48Y5whFdZLQ0
0rppVhQxta7lN26GE0SGhuKghPwhyEu44kZx+bgbjQ1qCKjpFtRwdlRnRLw1Y2mgv+V1fDPp0oXl
iEHFDnFvvZLZbBahMAoSE99+4IuziAfeFhSHA/9cGFAIjFw8J+lhfhuifFyCAKGcVeo301Abd3Nd
jD/fHu+SnLkNSC3E9JKPQjV0OsPC1ki8W3MZ5UGpq70oamef1EXSb2wN/6+XIgVxC1F74WBYvQwr
b1CP/bxADchNoV+z2bpkYm2/hzAV0GNCg7BsP/09reZlC+ebjDSlWgTYIhFWH0J8HtO9VWhFtctW
gdpuQMoSRDOGcdC/m9o2w7bukz4k4Ube6aKdqlu/t6wyQigj8cmxoZlR3buVRsifa3QHUc200k1t
zf6sFaSlW7jlxbuZqvW7ZkuxVfumFgVE/eg7kYIG7vtFpzIv29xe7+W4Ft+0ERrIbs69CcV8IuVz
ac7K2xW2zo+qxtx9l41V8ollY321rKXEpmzus8+6Vi6IJ+WK+1NpG61DYL3e38i2MuWhS/vsKwIP
53Gda6X2WNQmx2DVictxe+ihEQoQrF4cDC+X34kAjAXoQLNi0vhBnNyvxoLyseyD/BMxelgJECJt
hE0+Z+0xyS3V31Cpp7GRy6W+IX+neG5mg+YKSqTVOiJigIY0WUNvHspp9I40ypFIJ1it/FWBEH1k
9zlsvbcX4bbGTo9dZB7cRtjAQSghC52+8y6lVTfnXUsSnyJbnjkMdbtYjw6tkCtH/CvfF0c7NS2p
Zfh5nOddS712G+XmIvK0IPvcb5mWQaaC/ZDLNRLtctW+7cVM/OzhADcBlrl5093Uz2qKvmvtwknN
Oiq5Lg9fJxKcvhHxahh0ijYCoDZr3k9u5wkd+CVfvlEZWubHRmqViikLUWs7cpmgc1atHrbrJP4a
5pBoe1/XVnU3JunwXAIjezdio17eVpq+mPdz09Rw5UXRtUifvOlTMIjW2AtXufa+0FedGmEom49F
pVtEO/caaOiycCPfE9G1PBNgjKfJJjDwn0QHoz9aiJqr9wnsJrHvdQsV0ughTppG2Y3hRMRSjqFs
RhAbnVqYXvY8Os69IzLRH7nrB++Wpux/V3mzLogNxlLfVbA53xtK6d4+qMw0DefBhl3pBKP2sWXn
0SMvzdp7mtYplMU+kP2t16/1EFoVyFq4sM6dMHXq9nupDRM0nsFtkUnV2eiGzux6x6CV6RSXC7wC
9jgnpaTPjClsoE7aoaB5Pu8V+e3u3q25EsfJWHOYrmvvAYk3c3PMazc1Q3RNxu/cy/r6q51OlrNf
Bh1EHBBdv3End4TBtMDV2MG/hPlTapn2m0quMyNHpenDVA3+l3kApOPvNHL70bZ5u6EN5WjcaTbW
IO9V2ncGdKzSM0K4KgM5KbY90XOw8j/SLHv/41Imw3LAu0e68JbmZNhVo7CRjtHUpLCrpyXBNcDN
v4sM4wlXC2CrTUqLsGL2qqPIZFLiPzHM1Sc+L1m+E9Mwv69Sz6girElgng1FsNIFXjo7lkU+4wJi
SG1+CIy0/LxYaW4fhrHpMJjQXLX3ZtHYISWxnEM9sScRmtwEkCxWLh2EwNGKdad0JYsDgWVTFiad
Sqik+QeJfEA75RB0JWnD3FxGtPK5Lf7SVC78GD1qT1p75Tg/8nIJFhoBBj3sJLPWx5T4nQ+y1/Wv
WMsbMiRIrsghXgX5V4fIn3TvLFJ+Ko0FPZVRjvwoSQ4v+1bpqUeoS+lPF8FIupsGkS9R33Tau7pI
wd9bdGPBDnuzoX2Pe7uo3luju+LUXUz+T1i6pbUvqll9HfPx2s7wSoUBlBPAkCRJk27eVvr8c7dV
5rDoTGMdrU2TAYNlK+HL1XBsehOS1bCYX6vCWq/UU69tf8wbci02Ixbb2aBOzy1l6pc20vwaDwtU
wBE5c27s24v5Oetn5/D2zv7KQ26GXhseT4MLKfPpQ46jvYxNys7euomK56FYaaqrMbIKOdx4yeQC
/dXXaEavHCcbwIJ8mr4l/aSzy0App0YrPHuMTGyuPvQ9/Ae4NsE9BJv8yvO9Mp+bJGtzF9q63cbZ
81k9wlDXlCMRSu78YQ6S7EYlzW8fieh7ILFrbfVXyuENmN76lNxUL/PsnL5RVWaNUUOKF5Q1zwWa
WLS+BE4rx4iX3sfolqubBsblu7df5SWqS4du65HSdKDmRbx9+i5z8itmayxwUOl06wjforrp+G/3
CTV0BA4wRFWfa/EwFAZ9ibTaW5UBdVLifMDNtLR2beOquHfN2dr1nt/tXSXqWDcHx99f+anbGz47
czeCM3wpE2kiuNPpTx2J6nOc0Z6iTMrqM5q59B16PPXJ7kiRxgwwnb/1iMijTLOcj5DfhmM5JsOV
tXGp2GDCmKcX8jO9sPNaAxF/4DbkncO5qsryYA9uWn/C0U5XUQW7U+57LO8+ZoYc3f2UF4aObrus
n0drNb4QUYIxSg/j9HGGnP2r6HL9di1QocHlr0Cp2rmdvsCFTj7aibF+ensCX/lsYapThsNYBwk6
R8TaPM0bV65DRK64dzfCYY2GKZ/u9K7pogLW/u2KHeWV0my7y529NDBiriJcch2aS2d7k5bC+fQH
mlqeX8i96TTic9ul1lXs7ZXFwW5LbNimHiKl5GxxwAwpXDZISGvtaBFjvvjNNyHN9NGXsw3D1lPi
WPfdEFeZ3XfxVh3fJ0bS/A9zTFcYhha7o09b7XSNBjX3S8fvxqgPIHDYs27ciTUTe6DK4r6R62+D
I+tKoX25XXGzos0OxAV0Acx3OiZUlCBIK8bMm6K6IXdL/cyRJvshV60sqrLEuhKa8sr1kksl91kk
wsCJpPSdjlhUrjvW+soGueSVsbdVbx+ybG3HPVOakT/gw+VbSxPyIQmFGNCQ4oatPpDzd60cjT9v
r+tXkBR0GNx3Ofs2xfL5xsAVviZiZJojP80yJGNsEdY81Edt9qGeSYwCmkafyK3RNyFtgNMSPOBv
b/+IS007qlI2cZ1znzZbcM7fCYJJSKU5czQaljQigmRKGv91E9ypwMWKZiW01Nz7aJo17q1CvO9X
pbDvVr793ksdU+3MIZ2SnS6E+Ja4S19FhdFpy34BNPimtAQRfCMgM+waUzPMvTVonrsr7cy85uRx
2dHYwugcYoRfWgTIp05f7wQMkKdTP0doimra/as81j5dOo4mi8lTxsIeK4qbEvgyarXcsKBlQsPf
IYkC9NRx1OhwMbzxZIfHZ6Z3lK7Yib094dsHfbqxEHhJXBrKRPYVTPhOf2Q3LFh6YD4ZOVStNHsq
FPFNC2uvbLUPiASWp6kZ9ZsaamdkTkSL/Q/DA8yR+gF6Zlxkl3huscB6U5GbTcOymwpLLDvljV5y
X3ut5odS0OOGvosB9a6xF4iuMGsT7cr5/dJ1PZ8GyPzcRCmN8II+m4bV8SugNiguHEOd/yCbtcju
c2McjXcQbZEbpfTJnhKg1G+dlmXao2POU8vNuA5ug2ZoSFnLLAv/hXYeFcvJxwGiMlY8WHrVL7gH
GtzxdoHWBCJc6LWaN1YCEwGpYWb1N7aWaz8aqwDbbnSCBXdLYxPgRFsXhNuYteLY16Vv76qJ7Hpz
GSEwK+Fkd+lcjQ4RWkjK90Xap0dzJQo5bmb8NfBkSYsbUTUF0GimJ0QUlNkqb6fBlT/8Yek+i2Sy
P6RuVpbPM7lCZJMTS7lzFRUwOSx2d1CYpd57k4vPMqiyfoUbeFmJQrRBioTRN8bRIGynK29SA/jR
ZPOlE5N+39hcWjDKZ5GbbRO/vcpeSs2z1wsYT8dkY/dwqmzH6z/3iTlYA33SkzkCSu7tbKcbXML2
HdytcZcUtikiPIKz+tHQ0p7raIrVDgrHZfV+GVL0+k3jjjL7xFKkd/H2T3vl1KF7iCaLuhHg+BzE
hYE59lKa2JmtufbNyZJmj9ai/zlP8gteMddcyF8pVDFq9YmYpvKi/DunOk19okP5B3HRNLx9/i7T
DGCWzLqH2146VWPsVXpr3SbD0NX7gPNA7Ke6rYx4meVURwG6F2zUpgmObzu7yNC71UIkVgo5PU3J
snn+A1bs356ky6VCZuiWik1PELDbPsPAvCCfXRSZJRh/Qt+oGMYpHsU833Xkzrj/fTCGYk/CmJTe
6nnnQnK2pMrEUdkweu+2XFrM4XRaXSnttStDXW6+nHHUwNv2BwTmnlV1TZU4gHvNGq16M0em37U/
NBDg2K7ctNsNXt0eZ6rMmDMzDTHpkddaCJe1LCA5fKmt7c590N/+/J/vwksCk+54sEYOhfUveCTe
pyVocesQWedFGtTjCUa703pXTp2Xj/vkgyQWEuTPgAiHahsZyOnAGVZHU9JjfiEIXBpux1TXH4Vc
y/LBqRe9izMhu+JgojxDkjJTAxFf3xSfHKNEeKRXs/+HNm/21JXUcbFT0h7mgIeUiY1m1y87Iujl
uJs8RfamnbCJa+i40R33Mk3w/FA4gau1dgiXbgkd2bnJ6PyytcH/2gqVjvsO+t16m9f68oEAASAd
vwkclHT8tj8umPm0W5JpnHbAdGl5I6WXPb+94C/eC9PDzNADR3C9pW6fTg/sx8w203yNNgwKL9m2
7m7EII02KufR8HbDrKWxTyzjNTXutuLO3wuscxODargfnIhnAzdOAjBg69FizllzuySm4CRBh4NE
YHTK5y5zixTnDd8gmzZb1Ne3n/viQ+e5N6Nvumi0uLlSnw5fpoi9sxJPU65xnHG+syABLIx49bm3
vz3UxbdHEwX+JQ7ZG1ZG1X86FCpQSEmNYIol0XaqGOfPmaAXvSWPz1EmZvde2dwGVIAuJsiS9PD2
+C9w0tlUQ3vFwA7fI7rE58B+nutcpNLOiHAnQsqJ3ISEDS2o+vs2MRp/v9AzbfYaYXzHKp9qLbTn
BrQQk5kiO7K/syC5PejLzZSk6PB0tSrsVStzyz8s8o+2gBx/q7BdG/CWKZK49oxW3w96a6rIb2ez
C9eh7d6tpnK+502G+B3VufG+T/0U0oWo5ZU1fR6awk6H9z/UDn3jveIrvb2RfzYbZzY6a0wcIwr8
ce5udc0wfi+Wl4nHMSOscYfVVJvGRPWtP/GCm707XQq0VbhRL10keuUdainsdBOmrceFUjAJRVPR
pHj7xbzy7W10VR0SN87Z8PVOf+bY5U2irA2llhnSe7T85MHn0veXByAkdz54hoaAOOjhh1wZ+rJO
YYpcB+cZ5sezXf1sUSI8a9gWBxM3mEbDGVTl/vM0DervSFIC3YEcuNW3QYjh5XiPwqmMDswwS7/Z
aKlCRLX5la/k8lLIL4IcCayGHyGr9GxD8K20LXydVWrRNfvQNpO6WdmaTRybi+DIJa29HTid92vT
le+DaTX3q6SgujYxW4F29rEgled74b7M5nTO7DWQ2TIZSo9KiLXarRcMhJqUAyXkbtGt5Vfn4e4R
2g70+KkRTnnMBlifO33sZLvTkmx4YivDX8HqUWiHgkaofeUnXhRyFtcoPC4tCy2BdwE/mqOb+3Xr
2ZGBM+Zji8An5FM1Poz92jxXBFv9fHuZvjIehoYe5QMVEbXc2deEzH2ESYk01e9t/H5TWyZ3haaV
37x0yhS+3SBJVx7x8nDAYwVwaHsPFtQC8/TLmFsnz9KltCNBjHQoJUnrO70usY2zFNqIolB0wYpk
jX10BP/f7B971dft4l9ZiZxI+LzQnkSj5Z43v1FWL0jFAeWnDLxapIG5uTF2wriTRZYnkVWrhtQB
FDDGbHe3RT7q2Z0NUfXKGfXKxHNRZgq2fi/XxW2W/tnG+nLsHD937Kgb2Z0GNO8/JPdm7NHXSidC
IjdX68pXeHksonsHSKAh4qFSuyja12C27D51ooUWzy343djs20pod8LNScT4zwsLXNPZDCE3osGL
ePef5ytbk1b4UjOYPwJGy1bDNbBKH1Re/4aC0V3h7J9PJ8FBlBqb9IIF5cC1OJ1Oz6pr0+n6NCar
Yn0KMHq8RQ6i5N6YE+cWdz/TvbKMzzf4lxHxpkOQsNUY51n0uJmwjTu6FnF2uPfo/IngHPr2vY6R
CwJ7sw2lP14jjAKvn21h27BkjBo0QvBqhG1++qBEjCTeUqRYfueL+Uj1GnRxtfTLV2OEAbfrgsH6
beuJhjlV1wLIYOFn3AY0QoedTJJgU8IY+hP2HkivJldaOm3dtrxpzCJ7jw/vwtW9sZwuVFKlH/rM
aj66dMjx3dTL8feMyeEcJ226KWKbTBKPoY9fauJA0p3urK5Hle2OaYijhl6FiviLQ95Sdj+uftv/
WevKI4ZhzLx4htWh38piGW/NpvfwpJjy7HtGPLCza7HyVDtdtjhDB2oGmG81Qd3iy7TY+VqHaX+/
EkfB/5fTjxQ2v9haxum030od/io4739YJWMS1itFdZi3NJ9Vi54uzOyh/VNmAp5IwXbe70SiliIq
s4IHF0JL7D3MIO0poM2ZRYnyinvlbHFbM+kUN4HOu46K0g4wVtKs4hcXA6wxGhYaaTqBK54Tys42
SnoTN1LDUca4o5kLVjePVvmg6Tm6DmTMGZpk0k0CsmJrqITSEKmJUQ/RJo+Y+tDAG81+4nZgW5rY
peCT94I/e5/UKQaygTlpabg0DfeHrM57QroQKuP3Qns+ntpu+uNKn0pwKWz5taV99WeYWm4t3HR9
GGRD2n41a6HwOJ1Vf4dYNKn2sENmTFsKI/vLzmk0+2JxOzMcxyVQEMoT3OJUbb+k3ieYHBW00r94
I0Hrx6LRi2NiejPml2TuajvKnQ76qNA3bzkb81YycNqhCSk3FiIUEtx4aIekFqPBV9zh4qI5nxVd
YOgOEw0ZpMsLluZBGsAVL8xxSG+s0cDlew404UEsmhYy+SDL/F71BJn9jDzf3jV1Xj2MELXxCBvX
v0WSOL99aBJViH4CmA1/gGXPzjhl90C35ffCKflyjXp2VTiWWe7uTDSQv1qFP2ikzMm779ug+MnE
IaN2NBwcruweF7AuLn0gpeSde4ghOA23UuWf/XHcuhbFHNQx3gMLVBHlYra6ZhPXpXwyO8IV0GfT
CHTc7q++pEvGmajqX6g9Um9vy7l+ynuSbvaqa/1j12281Mz3V0THE5D0lV97udfBEuMOvN3muOmf
95idUta5lXRdTNfPCNsegm4OCfPHWOVfpsz+ykPqn/7b+cE+5/2/TtXW3INHdDo/qw1OpBwX5zdt
bfd5GiCmlK3c+0pT97JU05U2ynlpuI1Hv4Je1da8wXT0dDxHta2lVXoWJ1CRC4TwznTftU1yRSh0
OZM2nSFMTdE9baDJWb3lA9evbjWksUXP3Ii0tEze0V/3+tD1puEwFWUBQOhe69e/cmpsGTwWzdLN
vOn8NoIvigZ6nmfxMKVNpKerccTix3rkXi4fCS90rq3vC5Ih84m/+UtmEFAbSXGn8+lhAN2ktkXa
DA1k+XNcl+Fbri+diIJcK4I7v0+zY201mJ4JHAW+DlOCOFc3hGWEQ58kBB9IF4JVDXz+WDao/I4O
Zhp9iA9R4OzNVGpdKAfDeDaC2hxCSUvnV07Pu42bbqFnr+gC4xyUoxDfJTlmqzvVlNadltQ6qS/N
qt6B0BG6ESSm1cS+cvT7rCS4js5AZQ87Dd2MBg+rbmIqMVZEXSdTC6cK9gybIQTL0Coq63nUTC5S
CHzHL26p4Am1veZp+wlOv4lfuKF9bWst/zkhcTCjCkfrPixU130cHbWOh4Q9a7wfRW7qYdd6GBsu
lcmRVajCg/GUWLnc4z9ozJTFjce+nOIHIkrINLtSZm6D96vZPCZGukx7vaG9t/kQrkUE9jyrA7tX
8FsEQNO71QGGDtc0KH8pvSI3rAv08fj2J3sh8WJPe7EiYFvjhs4F5uyd986SGPpUxquVmU6omhmz
dt/V8EZ3sLyonMoMBZbk8Zi1xo1cRy0MxjKZw6r1Md90xayvzF8+/GkaS6Hy7Gasv7mNksNHMkhi
e3eBL0h6cvU2J2N9JWlDpFaIiVETCtdeHrHZa9Qeq++/i9aOV0raF5Xpv9dHnm9TNIE1ekDfgD6n
z9f6GMKMnehi3R1xpbLapD0uZa+3UVdI8EKRGW5D4EoDm8/WmgkyqlYvat+Yg3RCqcxe7PAlrz5B
9mpwPJwHN3nn9pN7mBPySkMWbwEpGJ/D5xzNQr13F6Pv9gpTGjY++KhPOZKV4cFSwUo/dWnFXuIs
tX4Y28zK35mZpVAc2h6U8SxH8ldrC66PelLiLWWnf9Ixdb448OWI8TWDhegms+p+rLTFsXpOBxqF
nj/QX9KnjD6yX6TNY64tw896nVLeGapUnFIKY/iEAtauDg27/ge32qDTwChreQME5n3h/jFPtw6s
Q9I4oIF8G+cJJN8r5vwhsKE2UyHUzV+RZTr9LI4AXLdT1exlz/KlXZtoB+zrdA3S5prRTfCqsQ2r
HnZdSGExfe0WY5n3mVWO4sYQ7khMllFhmpP2QfU8rKItDzPMzn43GHzp+7dX+Asr42IFgOtDbqHr
xLXtdAWIerX8YQqK2CrMLNuXqWlR8Ou23CUujvfetPQePjwTCTKKE35nLK7zTLLZ2hzMzF2ssIf1
/n2oiFq4nyxh1o/LNh07/FgbwoerqXUe0GeWImTnofSwFDbCO7OskTHyxU5Ut3rStO+CKR0eCClQ
874qUyvAitzVCGdJNe/PICrtqQ6E+9tyaxwg356Cy5MEi3W8ezglgVH8c2xpQWLpNbYqY2dpm1u1
YqxWpCDKDS7zB/C+9Mql9fJcZrxNbQ5lH5XAOdw3zZWYpq4vY7POMgPPJKORD0FVrYe3n+v8csy3
zbkIZM1gIEPn/tCOkc54wjtFPOHN9FB4osW/U8h3Spjqyip6ZSgaxNbG2qBdg3LzdBHBqwS2c5Yq
llDQDlgbQvmWrv8EPqNd0Vi8CEDPFiy6gw3goQdAT/qs3kjMFIWon+fxUAunjjVuxtNOgw55TGnD
B4/ztPh/EkMmN6Mzqt/LyNkwjgP8c78YXe5YFQ6jYaE7Cu3k6hbHoMPD+TEp/BWRojNYT0FZjZzK
I+y0PQtHZLfD0AsMAjQjvbHdyfk7mcGIuM4YMRwC7hk/9469iU7rlX6LokU8hLojxbNqpUVs0gI+
ep9I92pUxeXSdfmOXtqkUCXpyZ3Oe6+1kAe7gVnQtYWY6zkYg4+Jp2l3WiW4H2v+NDtX3vWF4zQY
3tYCfLHJQeJ5zkEi68LQ5Tw3caGVZN7JwTEPspDOXT1q+i2qZedYE+a4w8Ns/GNrqSJmz8/JtbIa
5xgQobBzsNh8EM1qjtjcbsbdQV3B0jX0sdmZ0kqvnOKXFaoLZUp3oPBDYaBcPJ0l9i3ObVhxGytL
j/EwhTYkoR86g1mGAgfLQ7XY4spX/tqg+GGgkMG+nDb22b6aEfjhrpNfxSwY7zAPFqZYQ7PveofW
sCfqu8HLhvi/fvEBZhFbYISx/e/8UpN0fllzxIgYMQR+QngxOs+NV8EM64AA3x5rq3xOP0MElih/
YIT5HBznzos2GkIMkmQbr2sXRBLRU9BWMSJ+J5pUHTy22AGG6BP0b2+Pe7HV0BDmyYhRcAwK/HOL
B+Wyc3bL3MdC+c9boGq28+3SjtVk9R/eHuriFTIUrV/Hc3EoZ7M/22k0f0GrtRiw+SpD3TfCa6PK
SrwYkKn+CREA1MZL1yu3tgs4F44X7nk0v0xCmgOqs9PVanM2+EK2XTxgAvoxS2rpEEeCNK+T/Xyo
HTLMgywb+HNOrlt6oU2MR5x/ZZt97Wc4XOaIzoB1xsX+rNtTV1OHXUEm4qzItV+FMW2BapobKQep
FdjZbN/ZbaFZaPl88jJ1qFHKb7orm83FBges6/DxwAP0aXOcU8UU3Sh9ddYx1nkFD6MI1j2T598Y
VTrr/AqSra5UAxfrmjXN9XSzc+BoZoWfTr8xoRdJ8lzGCSlOx8oE8ERGUhzqdFkfnGALVhmxsqZ7
WF25SF+ubKyM6PBC+6EQh4p8OvI0WrZYMQaLcxcRIVo1c7xtHSpcKrEiufKYl2ubwdBs8wGx4IB7
Twfjw9UUomIZ+9KyfkA4MI5S6i2hSibpeGgjbxb00lcGffUJYXXi6AfZhpLzdFAxWfTuicqKfYCd
vW6i0e+7wDxWXTlc2X5fG4pzMaCZA+wIafd0qKbE4jI1AxlbekYE5zj9wGFw+mJLL316e5d4ZYmy
NHHjwk2TKvLcKGXJlmH2KnOOJ9OeHtS8DO9TA6lgDyXnc6JfY0Bcrk9oStvpy65LS+1FOfYPyoZQ
V0NMOdDW0ebql5eUWeitie/ufIfW9M5caksg2RK4xivH//hfnxVFLYowneJrc+k7q/OyQgYD5ENK
ZaPyDxlfPbuSGdx7ep3co038H4bjozfQtG4csHMyDFdysUxGXcWrXO0He5Vqt/T01pzUK7/NGA5E
bz/e5UcBLsVbhA/3UjqfLZqtspyyzuXxJOoad3SXW70Zk30/jt3OkIZ21yzWNVrVa4PibbuRWiAn
INA4Xak1Zc8CA5Gzc1RurJrAP2Bns0QBTYlY2m1173ZTeuVJLz8Piwwi3DE8GO3olc++xM5Tgd/Z
soIiZJbvtM7HHoRltQ/oqFzZwl97PvxLuGK6EH7h1p0+Xyo8c+bGXMXzYkz3TcntL6lqvGKz2v+J
bxLpudStV3aaC8IADD4oChRedIHp0p8TuKAEeau2OtX/cXYeu3Ib7RZ9IgLMYUp2OFnpKE4IybKY
c66nv6v0D66aTTQhw5A9EODqKlb4wg4nO5qqd5HUyz6LgpYIiCj93hIGngkIstLNQFvsOcnTwa8L
z/rhYmoUCHTKv9/eWtfHFjgbZRYpIweLQNpD/lkcB9UVlQPSpievUKu35QIXczDIQDSzQJbK7bDj
7Qzl4FWt+9efWhaxkESEtcDG9labOiY1cheMP05qnWWfxo5aiqVXw32SuHv+QFfAfaTJ+MhAlFBG
+b2vLmdp9fj0kc46GEw53h3pl/NCI0m8laqMd/lo4cSRVoN7mlIDmogVwqPNtPxTXqp7oJqrW5lf
wh7AW53Sloq53OUvQQnIqQtrdICLgwqq9PmV3nvybuki3KoK09p5u68+rwdZTXK6AMYQKa7RIHla
GlNk2DOOcHPzHtzIU+UBOVC6pn5EFCB8a1ZD+2NwdOXu9r66nicAY7SxddI/WrbW6iCz2LgipUI9
NUNl0fAn7zKRqn7jZNH3rNT3YLJbw2ngKohTXApG6x54gpStXqW1durRk/MrSLhnLDjoUU10fMah
Vv65Pb3rMJRiOnxa7n9U3kGDrW7HxCvVxVaEdlIp/7w1vSl9M0R2cq5igmB/ycfGDz2btDzNii9L
XMxBp5ro9t3+GVfsC2n6ZAJsAFUiU4/1JR3VilXgwqieOpwFy48d6tb2i1qn2heIIYDhvMmKpwO5
Vm8iMl26J3yYlvqJriCekBgpiE+6w6E/NqGhCV9p1MkK8IhpQFwvUG78rmzsPigRHi7QtA4xlioj
yFq4LKRI2t+ezPVepT8huUwsKunFWjkTNZg+t7pJO1UAzBewVI7zcQF49iZT7PCOllF6TNDYOuT2
vIdVkfHBn0kjFiKQsAms6UaBmFmTLHvgAwPeVCLIJkMPosq1H9J6rHaQE+sXR44iZeT4YmCjrj7W
jDCA2caqCEpNF/+kTvKtnO38pU885ZleB53buN1TAbp6cP43KK1P2FAwxday/JNrwkEYTRFEBO8N
bbDR+FqFbnOYzUh/1Vq00/IaDmQAVC35UPWe6wtvKV/MsmrPbTI2OxfD5iIQMhFu8+YiGHV5AZqz
ncX4h6gB25F71vntict6LYAmXFQdihHDahAtOyflCkfPOlAfR8KeGJUE1l4dWKsIW3qMvQgUXCT9
0Ci8s+Jp+asxeek/aQN+I63h+i+ai+5GrpNLojq0vIA/a05eCGrYdMriDuFEYGJFn3+ZIzwzotyN
d57FK3Fb+UN/u7lxG/Mqry3B0qqbEa4HPNiavfNkGzTEI+T5UEtTIsgldusA/Mw9FXGCeDq1ZmYf
8Gx1jo6eKq8gOYlj+nSvunnVRJe/SgIcgfNx23DvXX42TamoEkX6jA1j7XTHbtCaE+Vx9X2VhIp6
QHZViw6xMlCrNJFSUfyiVod7oH74oS/k45goqYr6RkFc8FNtJ8Zbao8JnC4LtMfp9j2yjiHlT+Uw
k8yRJROjr770CNKn7MdsAc6XdG/RL08eBrxQDoNt74WrstKyujdk3MRwHCwqW6tVmXKbsCwHGILA
ofHBE+ijADWNnqN8HH40kWr6ALPS8xi2/Z2nRM7Ojbk1UzJJiU+S4cSaJWNHHZdUj+ZuZYifcRmD
Xgk171XrO3NPaPEqhGJVZfBEbUs+NTAALjdAS1YMt5kr0hBDGsRx6xzUhmoP3XVMt3Aiwv+hypx7
TpZ+LkD7+tk8L41fG+H07vYHlh9wtepS2EyS3wDYXT32o4e2ZBU1Aia26E9prbanWsyYHoc9QhSt
MHYyhd9ksqsBaYmQRMN8oNt+OXcFqa6Q8UTQIyV0r0+AuF+sau5oqMH4HHy3C0EW5kpHHD+UQ2oH
EXj574MFXdA3pcnfMTPSFnmNUFl+jKmCCkg5xKiJDqOK6GszEJYCGzLbb5hdm++ifC66k4jq/t6y
e2vauYK31g+wIHuWUiV38Kp+GC2dZyG4s9C7LBW/m+zsZXGdzp9A3gciC82X299r48qnzg0QA9Ii
kdI6FsR3II3SqlqwyGvmQMvj7KjMDk4fTVOgwK58HaI0/ds5Ulwh7LTpjhNlI8N0+ckaEQEGQ50G
h0DTfRxFAdXPzaI7hELAEJBN7bwvV3OU48nar0UDiOROBjd/lD+aSEwiVFzG0zvlCQOSCQHycoGm
ZtkImlX2UVRdv7OwV+f/96AMRqkMr/S1LUuIL7RpZLie0S9uvrs1Intdq6KKKxXOb3/DraEQpZM4
U2D2fMvL+bUph2BGiQq0OJwaYxaneIitd9Be0p3Tpl0FY8wKcTYsCGQlh0bF5VA1BkXI5kLWLMJQ
PFDyoLrisbaHTCThqxFmZYBiRP3NHovxTawtwNb4TUFpF2hJhL1j/dM3o3nKULHYWYSrg4PxOjQo
8NTUC3ijV7FLqzeTHlZZRYnQ8D6Q5M1HGwR0EHZwvkaEfnZq7hsrAYrYtVEmNOlirllFOJMg+ydo
2adZRjOobc3zbNGTv/1pt2bFlv09M07p+mbPknQBmcBRwWgbNHwKVrOL4jroqw73+EVTdlZxYysx
Hy5uUheHG0jO+o+jAkcsyy2IE4c4zebP8Fkr/FTC+f3guHuF3av3mQ+GpiNzAuRPs3mVbbsgAVRT
gGqD/4QE6pQ2BVLjs/GDo2I8dZjJvKDfNCqnRrHSowo/YWdtt34A0+TWgzIIqG91LVS9Gjphid+5
7TTzMxAi5U3ZFs0dDb/oJBDtDcQyJw8TKmox3ca5ON3+ttdhLyvwGyskWwcElqtzS+5a9ZoNSXVK
+6o62uaQjmdYI1hhE2mHd41KrvVA5YG+cYykkXMOzWLCRBnsrfkrE2Vzgj7jpM+NyM2PzUIB1u+E
En+LUDhEwXQsvZ2be+MmvfjFq28WFaUSteTyBwxyug+OvYz3MNtSeK4m0BzEpT+MJjH57XXaGpRu
EgeNFIGdKc/IH3uS56ufOscg/o9T5wVuhvO6tC1aU1qWf6ynXDxW5mB+vD3odW7Gx2Fv0rXmXoWs
s7pP0G+g9KcU1SFuNC/+mnhIsRIjRGF5FkKDOBmmYAcPdTua93ncZd86YfXJEVb7PL8VbYjOkwsV
7cPtnyX35EW0I3+VB42I9wz5xrVubJWnACdjgptxKpzTPPJ2EZTo93pm6O8yPM6BqDdmcXLrfM9Z
d+sqAnshlRKloJ21uvq1NFHNfMnrA3Le9U/Aetp5Tnrrk0uNG0/X5vvtmW58dWmJzjdHG4pPsIpp
G4zI8hj086HLGsQyBFgsMaaA9/JBPXIlxP8gdrjnBbBx/dGnQMeHMoNUElldf5MthNmEDJpWbndE
qVk9ZQsqbEXe7Ol+yv/V6kvaPKYyOIAAxD+Xu3pyGKgKo/oQEePpp8G1yvgeMZVdYRT5XdYDEZKT
W9NyAsmwGqhG+yV0J7qsoSHhY2JJ7fM4hN3T1HYTojSzcm6UOgvCmAapP5VD/2zPA7z+MipsnyJE
7E+anu7kCVufl4dGFnaIXKgzX04/XTyE4gYNAT9A/i+D3meBAhbjrmzD7j3gOeOpTaudM7215Dz8
UMZk34Tn7XJMmM+5XmJ4ckgnfGfyKLefHSVudhK/q3MCMpKcExECeXeQ6l6OktamNhWIgAYycn7R
tEOKEFQqcX76qA0798HGYGjLEJKBtOUT/84M/7gbk5SKn0LThs9aJgFYS1xjQ/xQ5nlQHwZwTztv
5tZ4XDxS0x/jBQpml5Nzar3T1dFxgwrHdRDKo3emz2k/q27ZBE0y7YJpr74ZiC1JBWQDg7kHOXU5
oKD34OizzoC6Am1HyWPnH9Ajc3Ts8IhNDjVSD29AU2FnaokacWQ9QgAshnKhI+addLCPAZSc00pv
jaOC6Wxg51xjJysZ4vKEY2v8awYy7OGjFjXHxkC+2q+TOnuakqQezzifdp5PdaDek9G4OgBMjAQI
1Q9w/Zq5rv4b6O2XZV24gWspMN10wLAI8sBvPJZLrZ81VBxPhrWrk3cV9DAsEQ9VCVpKXJByvf/Y
MCq9swXdSDcgXGgxN5zt+IyLYd8H1Bzt50qHpgTkzTvM3eJRZqv3HNC3PiglKgo9Bq1vaMyXP6BY
VOTDLX6AKR3Z7tzUwcECF/toT8x6ayA0QCgqYpXGq7l6wGuFTL5RCi8YS7DVZm9P76vKKj7dfqa2
DgTdG2kGzQXL0l5OZ7IrQ82XBTdR3enfaxP+ctWQVwhMJOp936B4dXu8qxeKjpyk9XMY6FPRIb0c
r42HEfpZAamrzCg2DmVXPfWoDWt+pVftj9uDbexRLhbW7vc+9dbqHRMUoCTNqpDqjdY9a8bySxhT
6pt1Ntx7ZV485WzjnRBzY0Gl+Dg+p+B3SOZWl/SCLBpZjuUFlTvCmJsxgs+A1wYKzqM/xKjvwdmv
Az25ovRowEXQ3gD7ermis5XhxwFSIxDIRgFBLwpcL8jRm6Eg7coQwI9y/Fr6libA3DoNHGHhne2p
He/QetwTEdmcPsGd/Dnc6Gu4C6pFYTXocSgBGsO5GAnopr6fvhWx84V4Pjnd/sJX8SSTlyGda0DI
gS8qt9sf18FIYWQuME8PCB0szDdd7CIzbxqfUkjDP4Qp1DulV4Z/IY4oewZIW7sLhqWJW66Mg9ax
rMkt04+OhgdmiNuzhQTxU5NAwyuLtvswFOn0Hk/keY9a/rvtdhEPMWUoo+wwYNt011c3YEf7AF+0
PAzKNrKWR4RosuErQH00rYdKmbsqSC1jQbHA9fJ3bgfQPZhGrf9HEV2TBJ2pODOsQjiaZ9eRHpP6
HLrvw1Cf2iAhAyrPSUxL2/f6qG8CPFi84lCGFiS/Jpxj/Yco1Pg1HTG0oMxoo7dsjjbqsiZaQMfa
rhC+9YbQKx8zZW5z+J9RrNxHrdIajyidjXdlolaT33ZF8dEOLQS3F8MN851m2OaZIOSW2n3kGLxQ
l9tiUcOkq9IZqap2sVHsQKPxlx1WxUMDWvjQ6aL4hrQNQl6DV99rIu38tPamD7lCX8bPo6Xe8wrZ
OBbgBCBsE3egaXKF6hlcREW6WQ+SsBw+i2ay5TOZjo8pOr5SUTiKduo7Gw8l2c5vnDQxKtTmyyVA
urepaD8RRcydGQzCngMg6tp5KcBU+qPSU3JO6waSJtFJS5kvgVh7+3BuTJo0hPCYsN0E4Sf//o/D
maGk3I5RowcFq3JXG9HCkF2uekdUmYeXoVhgct0e8vp5AYyP1gbHjo4kcIjLISvcV2go10ZQpZV4
msym8LGcyCGNDuL+9lDXswOKT9mZQXB6uzIg0GN9IOWhuZmnkx1gzLucnCH9kbppctS19G9lr7hQ
4d9z12FoahK8rq55W5lUI+FPAD4UnYd5jM81t92nRaP4fXtmW4sog9b/oWBxJrxcxGXU26iqbR3r
GsfL/LlKhh/DUNrOiU4VlKHbo11vVLJHJFbo/vFc0MVejeYsCQlHbBBIZu6jm+HI7MODWhI/Q+n1
LJLY6w59psAS1rK6+qHnk7L3al3HWhIqj2o4jSiMP9eZldeazhCZE8DeulUfRS6MD+yaYWemWztG
egECMIYzYumr8zBZ+JjWOUy3dK5QpLKX0DhkBgzmktLTR+Fx695e2uvGGptGSioYslUJ7WY1oto2
KGUlBYSl2nOrkzbrw7EfOiypEDt/C2YBhlZuZ0XQFGPzOaTrgdJCGX6N8kZ/e/u3bG0qONLotQD2
JdFb7d9u6cdmnuB49XaME2NVxHdJb6tnaXOws84bQ2nIRlEqgA3Mgq9izHkxDMWB9hKEqZa/MVP3
Azl6+NRF8+vtOV2pGHEomYlGlQe5BZq0q0sWNze8ldLWDJy5Ld9Tb6tfQwKgmpBgSdjAgJ7fgkgw
l2PWRN3sz0nr4LfewZTyY7vDoSl2yuEYDU1l+5YNlzTQGnj6f3+gpa8qYSKlcZ034fKIubqidvkI
bp02a4PBemlWJ9QnigntCL067CyKfFwvAxS53cgXAGFgxXNVGrFQRem7wQgKXEAMlCBqbRD4O2ki
fu9miwlFIo3ar3Pu0Q1ATmj6t3DpTlK5yoZANadqr392BaiSn4mNIFWm+S/f6XL+9LFatWhTFce8
OD8ioWD8HDCaOGFHpPzTw/ftfNcssEYAC5Hg91Cqp0X03c7CbFx0QPe5u4nXATyshVviUkjlyYhf
oVIRDAeBtgbSED9nEsp7JJPSxo88JYkJQMb8K2XRYqelt7VdZUwEZg94KLzp1XZNEPZUQqegqVTm
04Nq9uljnqrtR6uPlgfKo3hqFXOFG5UgGMyVSP82qmp1l8/JeC7bLv8Azqf6NlVq/mBVVvrv7Y2z
cQmjgM82pSJCgriGL7om+qdFlamBXePgZCBDjhxJa8c78q5buwE4OYpeoE1wlFvvhsUNq2aJcBir
G93GbXOy66DtIXL40Vw38FbN+bUmh9Ol1IT6JhXQCVGAjXaC1I3XgB4VFlxSilRWii835WSbo+Mk
rUpYVsSvepY0n009ST6h22A/zqBVdx4DGfqsjiX8DilGxfvDg7t6ZzXpq1y7+HBYMPXflK4THYcp
Lx50b6rve6MFtUXX8/72N93cctDlOH0gNRERkr/qjxhwYja1IHcKbN6+77I19kDLY3kFiF2eS1fk
CRThMPxlo3H/pZByWQD5pZMJmbr6Ykazvfh9pBZgB9z+3VRUuBvd/olb3wH8GrQQOvogF+S2/OMX
VoLmE48IDkMKfbNhqb230PHQ/oPY3bxzTNHu7POtAdl89MHAh3NJrpKTJPOGCUdTLRj1KsJXtlmS
d0Q9OGjMhZ00gT6OyNHcnuTW2QJ/KNkhNhnI71beH5NUOketzWbRAnUxxQd83j5hnjl9vT3IxrtL
MPz/g6yul6yM3XqmCxYsrTSJh8gm0PfzorJAHLOf/8syAo/FZ43mK7XIy+8Wipbnv8QZCuVZoziS
Dg7Tkf2/BObUVIexi/d09+XvX58gKXfmwB2AnrXmDynC1JSyToiLE724rwe8Feess04DxjT3OP38
pPhRP5Sgu+/+fmHhaMBYotQBSEIu/B9fz8MNJHM6NFvAA8M2NbBE7bN2fIEz1+1slM05cg54n6Sp
5FrzMwUyodjc/EHnRXP7VSu0cHqaU4yl6TWXBpJYKEqdIgN3pkDX5mivqLK1hzgU3BUcSGAnqz2U
Vkk+xS5pq47w1Sla0F1oVVG+bdAUOd5e1Ws0JOrPsFDwT0PhCz/01Y1Y00mr8CvSA2Hb8/xoj+k0
v0G8bYoC1BdYZLzKgTKXatYqz2Mymf1jkS+68jbvkcfw+1prnZPTx8OnWG3N5D/cS6gB07uls07+
vromQlskGCiHmB1FsMdqLcEnRMTdEy49P2G3iZ3gYOt5kEwudG1UGSStjlM/AD6xZgpZ6F1DayyM
TyP2aXfhkOdnd2qcQ2jG/c6+3spPqBTSFeEjkG16qzmWjpUYo8a1VIp2KD+72Rw/mK3XgH0x8voB
h1FE05dRKIM/JKViPExdNpW+EgNa9MmX42pvT2xclKSjoC3J68mB12wvIAhaxc5Tg1iZK+WsRpbW
nwA2N9kXoMyOd2obp8uPfW2I6RxHiYuESxOlLM+Ym19SrdBHMnSQ0b46lyiOhZMW7W3crd8od6z0
ZoHos6ap9rpSkDN3KsW8BqeIJNQxx3aX0+3jsXES+b8jeYqaAg7va3tbuq7DiJU7DppkFPdzJaxP
xTC8U9NG+et8jUuVHSAxARg9rV9gzwvbto9qG4GCqTgnkYvsB+Xy72kzlh9uT+p6lzMU3So+oxxx
/Q7GZRIZndHZQeHw2LuJop7YTLgwKBAPFkWbTrO1zDsruTkoWEHZBgRNt1ZvaITpLE6G3RpPUk8V
w6YcTyHAPXkIWD8lhTnfe426J5N6HWYQtFDMAFPGC8n1dvlo5FjTGHrjYPKWQDfl/UWAZVatM4Jj
xdmpsIa7vbQbcTW8U4AAEi2oyf7O5YCIMU1DRpUnaJdFfIyLmh482K/8A/Ti7gieOHzWEPg7pq1u
PIezs7x21bL3VP6upF4+0pL9ysypPEoq++oBiTFtnJCks4muas3JkI6SSkxROo/lgSvVSSn6OvO3
vor1N7mQOlVWCHnI11O7+aVWtvvNKtO6f7aKqfmMOgOSmrE1L5XvjZl9j/ZzqeHDZ7oPiWm1xgO8
EuXj7YWU63Q1A0qmrCQI2qsetRYvZm8gIxU4WjOpZ7vQEhcPPL2iKB/jL3dcgOicBm6v7JgNRlIF
FTUK8/72r7g+/pQLaD5S2kCjGZ2Yy6/Z6nanhgbEwM4sh2fFHJxD08UmPhB9vxNzbAxFUgyFXWLp
qFGshhJ4LdaKcM1AnSetet+Mda4cTGngXAty6Z1HZ3M0SmFkXFKNxlptU2xDhyyyPezj66E2Hgpb
M8tnoaN9FDh2hyzhX6+jrEShbYBqq3ulKSDUWdK5MA0RfeJ+s920PA5hnHyp9F37iOt3ARKiJu2P
YWZzj67qXm6EGF1l9U6gLLH3GA+Gi4r5vKeetHGvMApLhyA82YuxulfouLmgLDuQTGqtGFgvVNmJ
0l4Mt2duhX1fICHx7fYabl0tF2OuDrWnAxRxx9LBjQP6FICH+CiNRN/hBVgFZpaiuLloborP4jSf
0zlWH8dunj7f/hUbG+fiR6w2jhW2whwXzuWCOOXRkaDzKYnbdy7Qjr/fo/Q14ejAC2DPrFEjwAi7
gsqiG0BkaXU0bkT4oIiGa0qZxV5hYOO+AQoNKo+QRyaIq8Wt6R3WXl67AW5wQ3aHG6XywbQ6YZw9
rWiyg5foKMnafSamO92e4NICsw2Lv+7cUJ/TQCSTFAOrMFfbSg0js6U97QR21tk/4XgW38nY59FP
DX3aS4e3PiUnhNwbDC9FkdVgI937EnoFg+Uo4bRR474SNbR3ursMOyzZraFw1mMY0lGepNXqmlGS
pKMG8E9bHEU7oGDgTr6WqEl46Nyx+n57j/4uXq0eDz4hrwciITBj18uIRB8o/YHTSZrOv81pGvqg
6ZMB+Fae6x8SkSymz12Fww7kmvI8tgYllxJIZt6P8TslxNb09m/aujAwEiaGhMEAzUv+/R/Zq0D7
L4qR+g0U1Rw+olsDLkcR4FqQCMZHtZ3+w05Cg4j1Zjeb3po4pdZxOojYY8ULx7jH7Mj86pXzr64H
6bnzcsl9slptGgBkkYjdkqOtq1uhs+CLXAKSiS0Lx2sMhNWfqPuisNQrhuG3SqF+S3Hb3hl248QC
0gPBQJ4mi2qrtMmsjKUgIHCDqTbdEqWIuDnFBJfmCTs8EfnLYhfiqKt19Nq3c46F9tQ7e3O/4gdD
2eDK8GDuQcWWPOzL7+q5blHjde8Foev17sMyKpo4tA4oYh9Um/I+VooiCWbbiTAxBqQS+ZWrJbTf
J218USch/l3yvPoK/JYFHGwNZ2SiDCfy8aI1usBVO/RMnSWt75UmnkCwGHXq+W6POerfn1GLqFXK
7kgvzHV/REkSoxsbqfYzG94BJAAGFLkqftppo+1Un6+vA4xMGAn0Bt1OIqvLResmY67GsI8P9Aj6
JydBeQbNxPyI6Vy5E3lcnzuGcrnd4Mo7sBVXl5zWO1m9RG18sMahOWe2FG52jfKcLbj3AtowTrfP
+XX4QRlVRtyUS4GOrrE4ComVBzpXCUoPsdAIq3jfHdI9vNP1AkqzTZoEDEUxzJS/4o/bpBFJmXc9
xBHF0EtqxRmvPjWqF6Puvb/eFgxFKQAavsyj1lg1bx5dbNBmWqQV4Ja2HgY/FThLdK5R7azd5qzk
QCwfsI01Wj8cDey0vUWBxmaHp7yomgBpPvWo12ia3f5M19sC/bzfyS8kKBohxuUCpgN0yzTOlEDX
c/T7Us9ajokSLoCXnDeFav66Pdw1uxdSF2BiAkYK7DCNVteEiowvsmUg/kTGdeLTV0GitA8xZMVP
AHVM9N7VXjYIY2jA0Nlab/D73lK/uiiwYrniGEvve11rNfjc4czzQk9h0s8IoGHL44uqwftm5yfL
QPnyWqcNQAOKFr3sGq4r9CHB5EBHRAnmsLI/2O08f8iqZPabAUNCftp4iDynurNT40FHBvg5SlAq
vf0brq94yR5AeIg3jFx2DS6LF2sC1johujvZ091YSRR73OintC0qamG1fu/UYXpEZDpFhAiC1e3h
N/o2jE99ifkTI4FevtwlToy1O4hQBPszLm3fg6wTpEjk/9QNBfsHxFo7v4B5+TVetPZ9bIrkREN4
/Im/QAsS3hjOVqx5pyofx/CYehjp3f6B1y8vvw/cDapxdFSvWpm/63Kp6ig08Tz3aGZhRm6gxQF6
1MMZrYnloHVFuzOojNXW+wKIiAmakkQVxMrlouRJ1+ILjlw7UivKp0zxvmCBOx702ukPi2qL+yFJ
liBVxngHk791PUjlClQVaVRdubE2cIRBbuZI1Woaugap7hy8InQfDKvcK6BsDCU71ASsaG3JzXc5
RyXWk3IxWdg27YnZnCkDtDVX03yYqrbY22YbJ43BCNLgZOKz4622GQ7NCX94MyLdWdyvSV31B9qU
w0EdFjU95noe/UIzxwtPk4keFURxy4PRV+4JNm3NWmoPQnhg9lz2l7P2NJFBN3UV2O5aEgWeNmuY
Qcah89i5VnG+vXe3BmPv0kpCwoZMfTVY1TlaOAxFRB1pcKIgU/Hu8UfsVcHloaq+B3/YGk7eZBxl
iVRdt1TGSlebqoXQ0XgTmBglr74UKuBcBf+Mz38/M64MgnxKb4Q4q2SHMu4QeSBgAsUkbc1Np7hL
uwQ3jhkl0v8wFO0/qXQlscb65RcLu6lG38oIg2hOPVwnhBEFXToW/yqpvfdkbq0gPRgbVi+CVgh7
XY4F1b0v8IQNA9OMxuFQepPanpF0xhuxcIt+L2HaGo4HE2UlCvA6++RyuMxo+GATeGUdA7fn2J6y
oMrRGicwNqKdZdx6nnFe5FORcgNMXT80iY4kz9AlYZCaY90+8hz2n0LLVj4YtVb+EmHWdOj1NOYL
KatDtRxB2w8KxZYaPRsx/zMg1h9yA0YzwunEEmBabCN7QwI2/rz9wTfadXTCYCq7yGxx6ZurYwPd
Y4kRIpHHpqhnH311mNlKWPfHtHHM9wRwg+ZHIq7f1I0aL4cpQgoRDrn5BNKifQuMA5ymMjTGHsl5
462WObfMhABmEmlffq+oQ9SsXCyCt8hRjp2XOU9QHzy/VSfjSM3TPBjVjJ9zM3aWn3fwRW6vzEZE
B/0WnTVOOEuzZgBESTF5ZgqUD0/Q4dQOynhHqRZbgnl+gTGyV5zaHE4KdcD/g2q4zitaa6FY63FX
Ykn8oCMNFeACTkjU5dNZm9Xj7clt9AipgcmBcKEAALt+dAuh6t2kYnmY9n1yaqmZHaE7xPfejFlK
Y2R1ie2KNbyKMa8/R45X3sfdaN+3o3B28gF57lbPP3BK1H8pjIP1u4JUIx0woG6tBMaoiwdpcIsK
rdnd3Z7wxm4iqeeiJlTmZK4lCoh1FC8K9fgwKIt3l4k4equkk/dANl0HBRDBU8+P9pcegbBEG/7W
JIZWEVqbRDjycaInvtrMpaEMrrGAssH1UDsVeE1gIa0hINfG5sFqLNV3kR7ZiQM2bjyoXDS5f+PS
mPblCeq1WUr6kKo2WugcwYVmB0zynGM47V94GyEHggRUO0EnclrW5aGWW9vjJMYHTbQiCQB72J/M
ZpofWlOVZeVsfjLnRPhIEVMGmDIYDX2U7Mk9bISSZPgI4gOMBx+/Lromndcg0GdHh0RMGoxsIzm2
KcBPkJoL8lmuEdiDZb4MBGp7N76MUlfb2JQyG0BY6PeraxXrBDcoh65+jNJEXt3X9JJfW1vpz2WS
5Xdj0TVf8qz35MNa4kwOx/febGs4I7kVfh8ayNJzD/FkJ9/ZuFRgtUisg/xJ1NIud0AL0ME0UkAU
ipf8MjrQJUYUu0e7GNNz5XXzzpW5seGkiBOJKaVZ+CGrMoxoTBCQtY79yFzS/p1wReK6bqDDxLRH
d+a2kauYlD5BXlH/pUGzGozaaodS/cBgVaeSuM7ek7CFe6939ngGnmz0fmv0YmfUa60T3kqCMW4s
ml3cV6tgzJn0PBGVnRxErernsTecswP79RBa4RmbnTcgYnGzTqf8PiIK8WscSN907agdOpTZHlID
ucoxqsOd+3xr5Ulk4C/R3SQmXb3iKW6qi5sZyaFSK/eUCvtziyTboRvCaOcbbx0xNIoJ13C9Asou
z8EflSKqiqpwLC4VitNv7LgvfvS4/FJQqPonr9Tsd5bTY8TmKPnb2zf4xhRpYlABg/HDZ1+f7VCx
zTAMy+iglKjizbPAF6BL0Jwxxv8QKoKnB6lCm1YSqFerCfbIG3oMEw/VWIqzhTv7ox3DYcq6ck9b
YOP1oz5lcDZ/t/7WZfwlRIa/kLNyIy18NuLIeK4qEf99boRGt1RMpPwCMnY1IYhCcd5YS3QokzGa
jnU7eM0xnfCf7xJV2xls49LhXPL5WUE6BevY1xh7oDoJkQyVa+vJK0ZeuKWcEz9pvLE9hIrZf729
NbZGJIaQrrWUSK9UE7JyLvTS4Npfmio8O7VoDjAbf8Vo8TwCHtojgGwNR9aH4Ia0ucHC+PIItJEq
xsaxokPXNMqhbzTzyEXU+7GI3Y9Z5yY7C7q182UagTICzCjoD5fjCQR+wq4yo4M9EfVmIRUYe0G/
CGer/5DVAsPEAFUlMCRnX22UssHPcDSlK1VTi0MSVm3gFIn1LuR1+vvohD3y21+XKwt27+WsHNHD
viqN/DAYuvCjcFDu1AjjhxjfoL8v9FBeYjBpYQPqYjVUkySeUwozPyxT070x9MJ+wOF2ekqFMu28
DxvfirYAXliSD8DjtHoeisYtANcn2UGPa2QFsh5ZJrNpy8bPxnHeWUL5u1cxh+ReSKtcCAhXUEtj
HFzh0Bg7ZJbafALf0jx20a78yQZOwEbsGf4fhG9inPV+B9o0yI55dugge54JKl9jK1TvJuHihAXB
3HdaTap0LgNU6LS+i1vnbz36iJ8hA0pKmzwA2toasOGb1l46say2U590JY4CZ2nKb6iA9vfVnIY7
O2YrLabHSbGY8UgD1zjomY5EbmhNesiKlhjD7kOTCrEdToc59IrnnrIiHOjSORrtSFWvKvtfZRGm
d1FpmklQFY3x3bSm5J/bF93GB6eoh7UUkAnqeus3UCt1rzWKKj2IZFSBJyqwTOJsj9Gy8cSzmWh2
g6ZHiWLduAsXYqkBxxK+9wJSFAQ/1o86qQoiGCKzz/Pk2I/KMCH/jRzGnnfwxgminMaVQMJETXgd
YEAMWeo4z/JDni/pv6WjRE/R1NgPiVt+vr2aW/Okgw4Ki/IC4iWry04fnLHkQ4PFKFv7gWwluyci
UI9U7o3jhFT/U2j16ZlQwLy7PfLGC8IrTPdGo+oCIE2uwR9B1NDFam2lzJFuZvKrt6zuOC3GiOuw
1XR3QzHtgcG2pkrhmQxHkrZ4/C4H7GNhQz8C7JwN6nii+zv6XZpAl4vz+JSljfsuHEXt6whev/sP
U4WzphGbAmxaQ9/JeRI0e1hkE9UIHy3r6WPnLt8WdZ7Pbuk597eH29o9FBPoBZNxS0rBaqIL4B8z
ndELGK3yy9xaUUDVGTuuuNd/3R5q6yNK/24CDhnnrDVG67JdvFKo+UGfShuqWal9L/u8eDtq9FEN
O/d28FrXh59iG0Ub+FXU9XnGLqeWtKLtxkzB+TARWYCnTvXSjWJP+vN6AS9HWQUbmOllZZUjT9Dq
ufZxLEsqblrZv50nOgd/u4BcMeDdeFb4UGTNlxOK6Wp7ai3KA+ir7t0UO9+ws7Xv7LgJn1tUP0+3
h5MJ4eVrKXv29F/I38ALrwuK5mRpTaZG5cGVHhkVuWrnZ3DVXtRZtEjB4GTsW5PM3mbcIHnUsqTd
iQ5kZHj1EzxKBHTzwVj+fmn/OPfoiSuqE5Vo+01D+Argze2QUzXrV2v+P87Oq0dqZP/7r8iSc7i1
O80wM8CwxBvrsLDOuRxf/f9TPNIj2m21BXv24khoqa7gql/4hq5/DA1POZdZ4v64P/GtLZVKGrIN
A/tj/X4PpUnLxa3Lg0pj7ZjVUqPNDCdaalaxQ7/bHgqIFLc32/rLJfS3CXZm3VL5aVCK7AekfUtz
LN6AcU/BqoSWt4P6uP0AHcxGIbdDSZZUM/ljfhsMcJhwI28sD4MSqy9emaA5P6LLZqXg67CFTnaC
gttLlPFo3oIBhctxIz6XVNNoIY8GPkJE3Vs7XfRDakzeaZ71/FjrYj67cTjD8pjU7/d3cGtkghCC
L8LYDX0mJ4vdytWLw1ANnm+MpFQlX88DTvVpEJrT/MC5nw/qXAw71dmtEyuFsgmwyD7A8lyv8WIo
IZ5VYXFoFPtZQFw6WOn8X9cVNXoCEA+Djkz63f3Zbo2JPoKU3iEGAHJ3PWaag1qOVK4g1Vl+jNpi
9n5VjuXTFIPCRa259vtYxDsnd2uJJSDll+UdbObVoBWiJU0ukvLgmfSIupCoKpp7FTpWH772vZad
s8RLPmlKH+0VhzfOMVoCUoYYtShZq72eb5nUgoYRorEm+oIBeXrZ+VQEoTM4Djqkdjrv5Msb1X/e
Y1rutEk4UhRKr0dUSre2B8+qDlRtUVEqPSU3gyS3jW/cEJE4RiBJygcFRVGKaA5iQD7G0C3g5EEq
sXajvody2rg3wIXgkia5yiD/1ktAHNinKsJ/i9VqfpM5yyM6++hZ6SL87/7p2khnmDCu2zheUcS7
AXRXHva+RYmkUTJa9vcYFYPad5qW19RKhqdqjJfPIM8JwTQtSR71Cd8kpdaMnctr47zJbg+vnkc/
AsvT6y0o2gnamYHIdWNawyskscwPQ5F/dnG2J9h2iwcLJZJDyFWz8w5uLQCORoz+y9MVsbnrobm3
CiXMyLwjIjH1uYmt8dl0Zw9RgTaT8zZcFH65Rd32SbGT+FOYgydFGMV0450Hceu30P+VFhssBSSF
1TJMqTJjHR5lh0XraroxYXV0mrh/Yyp2H5QV2C3FCI3HdBoV34MgefIis/hy/0TcHj4gg7Rq6Vzw
KlNnuV6POTFxkh6QnFrmogt0/PmCyVBif+iV9nB/qNur7RfvgxYJzk2ow8k//+3JQv2knhJ8bwMg
dh4cW63+NNTZfEBmvXhQcFP5bE62mgf3R91YZQotiFRAUSaN5v9eDyuqVpuwVvDwMRH6pYN+c8ig
ij9DrRoPWKx6h3yx9Q+wHy7z6FZvtKkrdn7DTfTFwtqy/0VKA0zjlwDXbzNX8q7LhYFZ+6wl4L2y
BLQmTP0qh800KI6vuYv1GldzIqiet1N5pC6aP9xfh5vV5zfQT6bHSGZAjrna6FEB+MD3jKJiaEWP
2Syqs2M26TFOFef92OdYRc+79qY3t/uvQWmgIksgpQDlRfDbxDutE9FQ14gNKlWNHEncX8La7I/d
XHxWonA435/jbeVCjifFcCD9gXdYR9VwpwcDCeYRVczC+1Tldv3YenH3WC/LfDBQbLoIzx4fERF3
3rV9Gr7HmdS69MLrn6pJNb41kZitnc2/uexkoQ/EG710GUes0YpcKhmKiK00s1fcU1nVOl7vpQjM
Np98y8vGIHMQDtOHztxZjptvW46MMMOvkgmSj6uTb2HB6fW08gORe9GxaZv2ALE9DWan3QMXbk5S
Vk6lV44c83qjC1q5JqZ3Q+DYrfKCRKLqQ7XVLm2RYvzqecqp1ZvWV2nL/mlgKifJkDLFJuhea8N4
9lIqXs0kXWuAWddOjfZcguf6PutLda40t30fKw7CnsjM7b1jN1kpY8u9BUxA45UX5XrWg6lWIQXW
MQgb0RcPVWIY/0bUW/eyt43Vle8D3l1wadAXWX27yB1MZTe1QwA+vjgvQww2sqAX99y21nIcx248
V0aBtMTc41h5/5va+IRRCeD0kG6gTr9WvETq3fDaKRvgtxbLOTRG++IJB0OkKHRPRdTtUXe35kq9
U/aTwX7f2E4Bicby1EZisMvaFOvjtj/gKm/4DWypA0FK+MNwxuhBLOmeDuvG5wK7AwXaX+op8LWv
d5O2tTYA6kd5tlTLh1kT2VvXGPOfWq3pO4d2a1GluiR+EZTCqOxeD5XNjSGIO4fAMjv0YgYckfDC
qLunvDfM57KK2o/3d3Hj9pcCtzCiiTQl1vR6QF2P0KjpmgF/ytg8RumcP+SGh8aFWrbHpA3R85uS
8k9pMxQ2fgESqEdxN6xvY25iVwNZPwRpFU+nEBG4x7HuojcwseOduG5r72iOQpxBAZZ+yqqcorKc
tjXwhbSIlJ6TtFWf3bEtgsTtw6/3l/LXWl0VMuS0YHnZlE3pXq5LxKKz8GBwoiFQUq1/2ytZCpKV
18QKIJt6sY/sYdKeZlPrbb9RvPCrFw3Za2564ehjLdO/aGOTwQwJDX0+IIGZvzMUXbGCclRj51Hk
neMdlDw0v3iLUzynZR59a1Dlx5NPUPL3Z2qyf4z3ojhKDMoXBw2TJ2p1kWlZV6vx4HGJ9oDbekN0
Z9HE0fsSvwWJ1N5rpP9yklitoRQ8lodCfulr/KOtzdFiNASbLQgHFwcPfNx/UsHKLT/NwzF6XMSY
fXVYyeUylEVRvE+bOR8PVDKRvOydMHnnDmHh+ZZeIrdBPVTMn6d8mtCXsBAa9pd+GT7kgzbupMob
Xy7YDklt5PvlJl6tFJ3R3I5DhQJSkcEFxxsu+tH2VoNXZOLFkQ8hPHF2EoWNZ0aeawrmZG1E6/I3
/RZFafiBtWOnTYFVz/X7yPO+C73Sd4711iCYq1Iel8x+qh7XgxTdkmii0wkW4rz349K04aeU2fH+
x7NxD1GCBIIGuACg0RoLttS1m6hCIQrVhuXClg4P5iIkqz+aL0uB6ngWe96fx0EG3RTqctI/l0Tg
emqpOQuvWIjAsrYt/4uzRSuOOAOUn7IUebadcG9rhuDc0JvhnBD3rmop6rB0RhoR69d1kjfA68z6
vUAV7nOLLiN6FGl7ctvIfn9/XTdeTYq74Mzp8aLnuUZgpTDgxgqGRzBVKsrlUWkn79MZbcYBu1xk
x3Ire1LNLHnOxajs7OnG3cvCwsaUZiTU2lbHE0BdopUel4ds0R37dlajMw2IbpEcPWWPi7l1Tjmg
kv0Otv6GMVGq3gSEKJ4Cpyztr+y5rvtqau/V/rYmJb1gIauAwIU0fX1mFs9riK04qHjWzdgf192b
YYLcjwgGeov3N29rLCnK7tBwpcq47ptPvM7q3AM97qk2Hax4ItzpNLV9SrO2+4tvQWq/83AR6zhr
SY0SPUegh/gGtBra3iHHI5hpuz7OqpbufAkbO0UixqVNK1XCI1efXT8uIyKhfAmGijx4V5vhm6xs
650gY+NCppTH5wrFTULh5K/47XI0zFIYxUw/VmtiOgpjrTm08ixR+NYQV83jnNv2TvlK3vGrx4s8
k1gYthBKQ2suPTWThhfJHZA+qxPlyMet/oTEZD4jrzT/h+seiAct7erGj5V5xqqzcGL99MdnRua6
ED7kbUqX/nracRGBdypTrmuKJn46zQ7N+b46j2iT7Ex343gCoOK1I8WiJL3mBqfjpKdUNQaMdSv7
bHXC/tg3qQFjLct3htq4xiwqcyatRT5wQA/Xs7IptfVtbw6BgYDHRR80dHs0a3xRHH16ay2ZenEb
rARQvTV26u5bk+SRBSGN45/U1rgeORGsY2gwScua45corw1iiGSsERwvjHlHGWtrMJIYKrG0w/AO
Wt2YvQM9uJ+dEc/PLvuYpZCQVcWwnsDLpg/3z8nG5yEF5ohUqcKAE1sNZTaWXat4BMCVVMaXudP0
kyURnB3n+mC04x4+bOP5YzxHdomQagWVeb2Omad3Xq1ZqM6W/XCKKIj5ytB8tLXYuDi5Nz2U6q4d
1sb3yF3G3hEjYWe4BoDaioqSaDL0wWyZWeFHdOg635w9+yVCX6P2K2MoPuf8t7Yf1U31j+5mVX28
v84bW0pxDfAGnwrkSkee7N+uod4LNTh0rHNkZcW/salkr7Pqzc+2K5K9aH1rjalx0WGks4kW02qN
7dZyk8iMSebwEX/ojck6wlUanlPMsQ9S+Q1kdb4n4b21yL8PujpIQku1JbLJemq7HIJsceaHfIlg
+8aZg3l4mrxR7PJHQcYrpdf+4tmi+0i3k94xIjE3+WumWl0sR0dpxzxUo4aVK2pqOLmWey2CrZ2E
jQHyiVSZ92S1k60ZRZSOWN0pHuaLVpJs5bBDDiK1tdP9Q/OL2LJ6SUAsk3FJKAwCsqtbB2ueshWT
2QfOYOOu1dbpm0XR0zetFmffKgcNAd9Lm+a16XU6u/2lrwu78QuzTeAW5NZZRuyEzYv9A3OCJSXR
7q3/xT3ipvd/6NYtAidOMoEksdKWh+O30+1Oi24Dp0aIbi6VH84UT7pfZmrz2tXQsBED0T7cH3Bj
E2AxcGWxESzNOnYAu12KLOVzgiKWBJhwdM8FJeST00bL578YCs6RBAfRhll7Chgj5b12UHs0pFvl
1SgzkEjZXHBvNYOxkz1uvG88LqDnWUWionWeTXegKUoLrGDjogitGPT7Or7zf/oyVZCmLOtLDajR
byd88+7PciMYY2RCMamIQ7lyFYzpc0d925r6IDds5YIrqR14RqztnJPbZguQBAoJEmzhSfqtvLp+
OyhNTXqxmBxopdCLR7vN3jlOMx5HN1KOZqSEr+Pgpf6kwkOKahPdRaf0dl68zaMjraSk1KUsm17/
BKytzY6F4DVQ+WrNyDUPikteC3JvPtxf1M2hZEkfaQuY1GvHqi5SoS+lLqfUm90L+v4ZgpqZduJW
GXf2b+POJ+SUAC6SEskNvJ6Vq0Z5vBgsrFc74TEZqBGJWI/OUSz6QJA0o/Fd7XFabqmccjsl4wOl
QWn8uDo1S2yrRVwafTCgbn5aCic7ogG4vLjow13gQjjzqa7M5pS5qZH5dkVj2a3C4SlU8/Fk6Ol4
HpQRmTwn6uNjLjL3UIp53lN43V4bUk9bRuV8WNdr07RulEa5xlfVRcPbPplTnonKe4Svl35AFdE7
2DQWL/f3fuM9pKlHFkUEx/e0BmqY6BVggcYxa/tpeID30X5FNWx+VpcFC/W+yCxfD/vwKW3h8ytx
r+/5fG/Nmq9MoscNipvrd2pKBbWcmKjHUCb3nHfu9KaNSOwiE0WcRsH+YtGVfAcSs3WNyHOAZACF
KM7i9VInQu/0ipp8MFiV+xxhIeL30bhn4LH1XdFop0QkbxKKktejTKZeo+DNZWU2TXfU6rL8tym6
n2HaiJ3s8VbdSmKoSDfocEillDU8vg85MxDm+qDuQtdH6VF5W5fii22L8kVXopJWpakf1EiZEV4t
wc6rVXdQ2sZ8KrMi/nr/TG3OW6L0ZHVMwruu510NYzxkunweMIc/GUL5jgTs8A9dj2qnAbFxeHiC
LBQvKK8CA159MmWX6cTmoQgyr1Ijvyt75aHU0870ERNf3iZtZbzHdiL8+ccTlEB2Cn/YziBKs5rg
knr9UC0NWHlqct+0sHH9yRL226mYdmnoW1NE3B3MKEVm1ANWMUuMvn7IPUzm06vmqa7j6SOiIlQj
9NEGndfScnGasgv9UXQCLypUCE9Z4jQPIMDLs2dW8+S7ZZqax8HsvQcvoe10iJRKOY5WM/3FkQfd
RjAo0e2k7nI2vz2cda61dTJ6eBTHVF5zL04OeRqmT/bQ/jFHSeYp3BeUtn715Fff8KTMVa80NRCT
UFxyD7dkMYG7ifs6eWM7lbNz1DYOtcxzZVTAwb6RwmqTRCkihqRdwqp1dGQOPPr9oUff+Hz/eG2E
qUAcpO4vuHIgdKscpZlHnCx7jJ6Fqs9I8I6F95SDYP9aT8J9SZWs/e/+gFtzIwuTlC+iJ6i/17tm
4hg5zpXBZ4RQ28U0xT+aomBDk+zqwm1OjfogBBvslym3rEaK87ppRkYKrYUoETZZkEQhAkK5Oj30
aRnvPG+3MDlOCWGiDIgpHeC1cD3gHJuR7jSsJf2VENChGn+ekJV8NMwBL4UWSM2xrczlW55M6Zus
D5UXhWf4MmRNr/55fZQkgKhV8n3Iy1bb2jVjO+C3iOrg2DZv87AwDo2dVLFv9+n0N2MBkyZIhx6B
RP71tMGvG+S2rHNdRHERIA5gPXYVkoa+oWTT6/3js3VFUSygYg9YBej5qtw1KW2uLLSuggplpq9J
1mdfGsAoiJAmmTjgvTyXvt5p3s4zs/GI86aiyy7rB1AiV1trOh1/s2WKoJhCfF9FFp6UvlJP9ye3
ESBJwzQgL0xPwiSuV9JIesdOWkZJPTEewhEcNPw6WMFzYQUwPrMnIH/J01hlPQTiYa8gsz08bQnS
eJqM6zRg8YpCowQkP83OOGfDbByNRYiHxRHLo7AMcfYmT6FBa4aXqd7t2d1uLeBKvhoidsB1N9Ii
7Tg1qTABE2Tasnydhtw9hsjnpYdq8igMF6EDqG+oHPWf+6t+eyOR9vAvhWHCMzC116teunZVlXE8
BtjeUKuZC/VdZ7dvWytXv9wf6ZYNToaFnDuMGoQZKb6vYohZyScj7SiUYCfbWscRmYl3WoIVqh/P
bfZVbW39HOqO8m1a0vItTUz90UvS+E1XifxLrQ3KE3q07odSDfe077YWn8YDwqDkZbJQdr0IIEhK
I3PCnppJCPGmU7FAavForjCH6mLMG13LT3Cn38l+b48cHzM1Vgmx4wZZQ2UEjtSOiR1X4HlZ0fjV
4s4FvGm7+wrWULMDhA/SszHUw7d4QbzylBkLPlH3d+X2neA3IABFpYzb8qY9thRd7UwOQI+4Gppz
p+bDSxKJ+pNO2/ofujR/rLMhq538dzDlwNvBib9e6sWJK91NqPeOBfUnLIeyQ9xiOgauxd55kjaO
NjMC3QHai9O2xuf0SBg7bc7fnfMcB008RKBZXBvxpHKPq7I5FHJlEOFJ8ijVX89KSUVpNyY1IdWL
XypXehwVnla+sfV+1ylwcyyuKdBAiAQTulyPpQ9OHpU1OTYlE619M1lj7V2qDCd61SvnT398PKDK
SnInEGi6tasvI469RB08BqsbnAnC2HxJjSVMDvHoFAdtHrM9TvDtW4O8HXUtok08NHkMrmfHK5AY
ouV8OMA3XiAcpget5ib482lx4CXBn54m0IzrUcw2UywxkVfMi55MBwQoIfSNdlh0fmK3+jGtw2qv
0b85Mxs0A7EJgftNxT/S7RmDaS6ZUHHHwEuq5Ax6Q92DVm6dD65X6nZcaGAc5e/4LTNQe0jBlI+p
8hgtyNkO4G4xGnGQUH873F/GzaHk34bApoz9VkNldR6mI62pwKjVKCBC0h6LYfjX7Et3pxC6UShE
OY5WCVk3XxnB+vWsoIL9ciPmonC7JmjNrvpRlYt7yBsze6gWxX4yhfkaDaP2PU2S5TM+RXt2Flsb
SIDC94AEBXfzarZoVVvCQzcviGEyBZG9LCf0s9OdNd14FOjz0UZwUEKjO7X6vKEJFVWbF2A353jh
CRjDh8Gai6NRuf2zaLwO6zxBMRYt7XNjeMnO8FtbCmaUBjG4c2rcq1jPqFsjtgY6Nv2SpKdJyZoD
JP0haOxJHP/89ADZBCgv4w6en+st7eJJcYuywhy6TDF5aOb0MFiY701mo+y8tJuzkupozEveZaut
iwT950YF7ocWevddHbr6oxenxUMMKGznpG4MxemAeGZitAJlaHW1FLMwS2WpabaRgRzMIm6OyuSM
fjF23p+/3Uig2QTmSIHygK+OyqiGA1ollBTVhds/0cWA2LUUo3UpukVBnWHrcn/LNspfkoEDvhc1
NCCNayhDW1j5oMo3tUwxGfOLfKmsd70yjtqx6qbmX1uYiQAw3pcW1LvUed8UjgbDsQudt1OGm8cx
skut/9/Oz9padE0y4DxJT6djcX2U0smKFNul/ZOXU3NSRjtrTr0Y8UijXl3/tC2AJAEkwFj/1MWj
/ayKGBQ23tP1k6KZyESb6ZAbT5MVO/QJ80L9IIwpq3cCko1PW5ZQ0Gmn3UFEsvq2lsnK5gEB4aBW
0LJtmmY+INVuHr0me5s0OB/yUGmXYW76U65Xf3FZgz3FnwNhfp6hNamkcixycpv6bx1jDDt4lvIm
ibTvam9rO0Xfrd0wJNQFuBVkAm/1taVeHikNaRonEDP3qqICCuomDqxl2hM+lEt23RCFqEO1iAIo
rxDYiOuNN6usGoZKNhw05AbrNqLs2irzvzCae7/oJxsTEnOgHJHu4dzl37waGXscVLXYStpka+F9
hxprB/UM6EnEURr1Kf9qW1W5A3DZODKM4khcIFckzIXr+WEdpKWDCcCF+SyHYhH6m7jLjP95aeqc
FGHGJ7Sk7EPiRbpfqZ35ev/D+oUDXM9S87hjAGfIktwqsE0Gz8xhuQ+BGLCovughdBzANmE4+2Gn
xSFMBmgxR6evFfMYxpWYfFwhup8pPNv/cqtXvzVl3JwrTIJOQxjGDyOKrB87JUvsY5SNZncyxlhX
/CSPO6pEIxfqMak6uz7N1MSSS5bSbXq0aqEdcyPyqp353eakBBMS5y6LDhRV1kWHDCcuYRMjYTHm
fUrq4eyFtuznyqTUUzwaVQUGTvMMGanodOy/ufSQsf9SJPb7UqBLZ4n395f8JheVJwqhs1/Ee8Kq
1fuRWkOW0EEUQYwN3GuaNt13GvvTQ9d5+skRLrxmIr89zYubNPDXqDTECGsota8FPGsHi7CcFySI
Zg9fjBLdUrMD67qEswMmNOt2HpKbK+LXdwO0hLEATay/24LaVY3CuAiGoY0vodbHl8EMseZ29Wkn
1t8aCq6aFPRwCb7XUBBT0fSBlr3ALahtz0q2JEi843XW1d4e0ObmNmJWAAMkvg60Fttw/bX2pW51
STHA1XLbsIKnJcz/FZkWfhZD3h2wsETsME2nl35ezJ2wY3NoNEol4AVgwrqRblhjlarmyAYudowc
rW76bp0OZ3cao6dJKkoXTZv73VRH5/sHdmt9YbvT4qP0y7xXV1SmdFiPdICIU1hzvsj1BcluezyG
ebunuLx1SnXAofLOp4hwAxYzWiu1vFlgSNnlPtVEhCo9hDILy8oPy2DrO92+zfGo69qMRjS+7q9R
jmST6QUEqqqoxyIF3t6YJj41Li6YtPz2ePWb45EaspY81VxH1+eH0Avu7pJIC/ZsfBV94x2gRFYP
rR0BN2nnPX+O2349B9ZwpCg3hFcQeHJvf8sVdaVqqIkXPcq2KF2cVAWrmFOsQGsKjN6x3hapXbgH
w3N6nh1Pid5WqinGd2qMdThIo3gc/bIzStd3s97FmKCEp8kf6h8gw1t/nJrIH4sG/S+vXRLj1eqQ
hE4aohFUaFFbPHqTm76ECekzGW7+5f6Zvk03GQsYEZm6hDMAYr1emGhMymKpFdoniqp84Zutv2Tm
Yl6cfta+F4QUNlYQZfTILWC/moq7/NTUtnf/NG2Rv4KgDwNFtshd8/jCGSpCipp5oObhcuh1N/3f
XAoUJGtXzT/dn/LW2cMxBXSydPVB0ep6xogp5nDZWnphvdG/ncJMID+/DB0+NGGaHURS7wESbiIo
ZsdlBU3QoORKrfN6xCbKwF63DbdlVyn/eNAs3sdxuBNAbQ4iS2W0kQnT1mV9HFSWZXRqEeSDMn20
MpQ5smnQL/cXb+sOxCn4/4+yOi6aBqBUdSueszApDnGie0Hs5YiCdal9vD/U1j5xQ1C9omdJ13IV
H7h9MTgFHehAcdv5iVokHnQE4V9qIrjKV2ZuXf/+iFuToxIgFSC4A8HLXO8TLpZTqdQ8oBqW6UGI
D/Q56V1qji1K6PeHuuXKcSYQOCTMAy9CYruaHQQ2y5oMXtAY9Yz4aInOeK9TyrFPdLjbD8pYixQf
s2ZKjjgjz8mReCZyfKstxUdNGWbHt81Ky4OY5rv1wGUBOb7U9SH2q7y2DT9Rc+1dGneAoKxczx7S
sVdMf0Bb4sdoYubrD8hH6jtbtrmAzEaCnOFLrCtyHXtiV5YrAs9ZdGQ6BuckjEw9e3SYdxZw63RQ
pqWCo6J0SBHieq8ct6yd0qKLVU7ZfGyHwvpOXSwLRttSDqOh76W0W1OTTB6a2dwcpHzX48UqstFa
uDCeTk2zVHpCOKdIz6YZ/s0xRPME4Bz6c5CaV0NpUW5Sa6Sr6+Rhgkjy2Dyl8wzzpSuTnQR2I5ii
lmCoVDgkoHTdPB8sxR7MOe6DHpfxnyEK85Vfm/MQ2KrSPIK7LI5jrVaH0eqbP1YVBSwFSBtJPxok
fHarW7Ht3Cyp6hIYil7Uvt1Y4pIBkfQdbdyjiW9sHmU3EIJgwuk/rY1WHG1ujaYktEiS6L9BVMZJ
r/uBDtSYnu5/13JvrtLIX1qzWMfQ7EKVcl1VrLMY/rXKcxqVSgW/BZK/adV7Qv1b87G4N6ie8n7d
JBVcvR5UbOYjLPRD/bhpxy+N0MeBxLLOv9+f0vZgPJQwCag6rbGcs9epFrZtfYDCXIKpw9g95tgv
v6CwrX28P5Tc8pvVk3RE7hC4CGte9IR/oZ3m1FM0D89GXa+8s7EM/SnLRitAA1qjIj3+cXFRbhmV
RaIPyg8kTtdfNjK67VL3DAqcJXzqQ09FfHbUT3MIsXQAdLaTpm1NkgSNzIWzL7OY6/H0GIKLg7pT
0NuiOY5mP75iy21eOE5OCXOqrR4SNHB30qaN+1IqZHOn8LbJfuT1qMtkdhaVN96bpnWOeTm6Dx4a
Mxguo2cHCHU43t/KrVNDw4S+Ey83dcDV152lSVQh7dwFVb+Ux8zp1UuljP8C4t7rI2ysJxRteqxY
CVH0WzPcZXNBdI7S8c6BaI7DWv+cmTni65WqQhNw1FbBf1Po5rf7M9y4O6X0rOQOMTrdtesV5TIN
m1ZGdVNrTAcX3Txfm/LquSrMRSr4G35aWTF9m6LZydZu1VzQGiUJlc8Q9ZwbW4EWhxqv7XEbtVtR
vWZwnpuAuur4VgwUnnEmMQInVYtT2ovqoC+teN95I2LzaDj/W89qe4yUtPqLygpXEj8LEQD5nKzW
ozYmo7cq0mMQL+NRsRr9ITKM0C89MT/YkaWe76//LRBLroLH/wiiICisA0SjdWM1SakEaArV+aBT
KgKkTC8S96IM/fKqIZlmnvrUix4pyFbaYVSyIQ3Mem7/G9yB2OH+D9o48vwevmq0Y2WIIP/8txxT
axI30lV+Tzz1nZ/XpYXFhP6VwsRfhMZSJICuuHR6BWZwPZIBkpvKSkp5AJWK+Lw05JL+7BgCOKdV
xC+pZ+R7kPeNC4RmJCUCmPCExut+taMVVg1BrgtgxjanoccAaJbKxwUP1euSg5O8v5qb4/GGyv4L
z/aa8ZhTrI1mV+8CZ6rsb0JMdSCUXKfPEdFEmIo/VsPnNEltQWrPqIHcIHBdETd9LqwOORcz9M2x
UwODys5ZF8rfDMVl7uGNIlkL62dOWZw8thqtg5Vk0PlMm+R5mr0fpjdGr3++iITHiPHwyFHUlov8
25HUwyUfW23uUBWw44vVoZeIK/QXxe6wdhLkAveH2/oCuAglCR0sJtCN6+ES5BLnjrwimCKr92HW
eIFZJcK3x91i3EagxVZJUAMBEPo/q0+gb4EygNwBjuiSqxEwa0jEJu3OTbt1CCW+EhAXgClemOsJ
1UuCMZ1Go69AuCnQWb+38USAoJvYedLMLXfi8c07jSIMOHDw/ZKXej2gl1hdmrt8ZRBZSu4QSoBJ
Jbyj0mqYi2Rjf5qFqxygu5VSVMX2e73ozlHrmDu/ZGvmko6FOhu9ZKB61z9EuC1MCZ33W3PLLGgW
PML12mn9KY7tQ9OgTX3/6GztJxYUfHosNNZjq/1M6O+KJGE/mzzSTlnkWEHrefa7+6NsHVCJQMOZ
z6DOtC6RJ+QWmisyEbSLUR4pfv2o3ah5rQF37KzfVnQgu5/YeUrfwTWUlCJiOxoG8ZaN+nOQYDL/
NRzb6olKR0G5KVneeBnqMcQO0Yf7c9xcST56rk4J1Fo3X+0pQ9ZXUKKJh0L7XFZJDYQDDsz9UeR+
rEJ1UmFJ7yH/QFtjFU+KAWCTXVOdgUmgXGj5J18To6zRgxynozF2aACg8HRRi0ENtKlPdoKvzY2U
8Lr/N/xapb2tx8QuPCZZGLVNw3uy3qHW0AZQ3JLL/ZluxZe8tXSSuQDoG60utVhoRpXF3AEKauiH
SouoZ8SW8liGixHQVWtPU5NUO4Nufn5MjxBauvmuM1YlTfqFqWPNrUQpcLRZPZixagUxwV0wN7Dv
709y87jK0UAPyqt7lZSkViPpWIxXFXH+4sVFeJ4Hyfh0i3zKjmFnKq/p0ovXRXOrnVfjF2hhfZaI
4YBnUpkH+CQ3+7dXyhYiK3Q3oqhIT2V+GBtj0FClW7JPYB1U/YHk09F8gcHDuzHtY5snOs+O+RCH
ut9gyWMHIm1UD1oD0Ec/zLyu8qdpUke/axxdOc5mp35202FsffbQMHfWbuss2lQeJUoR9e41d0eZ
daNLMfgMkM3vjwTjWuxP6oKIWU3Re4+ksnUcfx9tdVHOVaqVqc5F2SK1dZryTKWdnBTJI+KFEYvk
aIGqlOmOMMPWeaQEgPQE1odYPK0ewhHIWzd6VBx00SwBmVhxUZFDDdx8rk5eV8c7F/XW9cLWworh
gedBXB2JaCnSYlZo04KLVt4YSEKqvmnPM5Lh0TzUQYP03Xjoaad+SnPL/XeaTTit97+JrYtU0gG4
kkHKw7K/PpZZEseKnYFj7PNYfbPUrfXBtos9/uot8oDAk1RO4nYhY8F5vx5GZxvTsKNoWlXxkp0T
jEh/RO2IDr3CJ2D4uJT/U5T4FSF9nBeHRMvjn07oNgntIQwoqRJGNE7GaSqeldIIxQHN3GH2R8VY
et9ti+Vb3deiCFyjqB0/7ZQQKTHbmmJfV7Sifkk6XYNJnjdlfhhd0Zh/nhYhai87tZSPkClf3Z9O
U2dtIZmRU1/Ybwc3rKHqqtlJCHXnzd34EHnaJU+MNi1MJ7mhv90jzdLge1NTWckay/QRtLAuhFmh
r6eAoe+fjVuBAgnyxJWTPaMudkOmRjyUYMYl+/fCNC0Dp65h7y7Io3xLUl15Tzs1dfwoRW31AZpQ
b30QdWVzhq1oLPzEsrEVWOZUe3YphLV+qtZ98tR27fi+m1nKUx1hzbyzERs3h4wKwDbLRhv0hOvl
WQADz11KsTfPzORYo8BzyYX9Py1MvI9pGEcJX3Oxi93bCmkRRqCgJ5v2Eu5xPWzt5HaTxGTbrZGb
L0o3WgdaHHHhV1RGYAmjAw2xfxyywM1gxA+z4vl261ZHvnD9v/vbtnFCyCd1qjXU3qRN8/VvAdUu
FmfxmgBVCON7Eg/6UWtckK7dMGd7b+rGekMOB6rHGw5vcQ0pchWqDpo78KaGTfnkZsIIhm6ITmR9
SFvmevENT/F+Z5M3ZsiglLm5TggC151UTJaQdmkX2ldjkx+qvtcfzF5VsdkWf9HtkU7GFAN4tqnf
yzfj988NRTe9c9su6MwB3biavumQT/oRKdS90srWUsqPGjAyiJMbWOviupNV5CR6g44eREGOFHTw
lc52DTi4Rl/wjWPGexToraWUS0jCQAoNkfF6fsvo2pGONxjaj40WmGkqTqZwaP4nndgJ9zaHItDj
Hx4DXpvrofJRTawhKbsgLvT4HHmlcRZePR7KvtyzMfw/zq6juU6l2/6iriLTTIGTFK1gSfaky5FM
B6DTr3/rePRZUll1X92przhA07332iu8N/HHTBWqFIhgID94TTDvuoBj1A/0Ye7wpQ1QCVcYAbU7
GzmkyIzwkkw3jqDnTkAvUGAsHphh+aB7+GNj+arkA/ABut0fgzJwRP++4SQXgdAwXq3O7upyz/Fa
H4FVNJ+9Evla5gPFNikGMjZHumgoGm0ghCindR1plfm8ucxDi3Ef0L7sZGaVFrWC19fnf28X71Q9
SAZHQfpngA+g9e9fqVvJ4QoSqYrCNxkjndbv4i3+vCCH5oIVafMBRv/OKoA2DiEiAPdQErymk/LA
gaWSAYICHWdEsjbj0Fay5koIH3x0fp0f8KsXcBbDwQfkrAJHtPvft4ZaT7PYAmgQ0rJsF7t8qyOV
xPD50nI+2hmx6GXIGHKmY0cOPWKKpzIjKdn/50cMsRwOU1i2QS38eiEIQDh5Z9FdBdohJxhJ83Ub
dW6XFpu65LNsnv59vXefMQhyZ+FNgMnEq01LBGgUrEdfHhdbBg4ZkviAdKwXGqjAfy5H0NMUMfYt
GDZg/3hVM3PrwmjNYqQINWNxRJwHgrbCNthPcv0oaPjtXZ0vhYucPQUB17xaqAhesUhUzlS1BbPd
p9AEl4FmYFez/64AA0qDsxOz8PNJCm7a3wunLTC3hSuvqoIJevwg0e0p49mEuhzW5v9+V3+A0L8X
KZ7d2TMU5dJ5xHO+7f85YeC1mnPMx3BbgPLjatY05XtNVJKWGp/HrRNOBnBXgXC3FOmaXPIhKRAS
kNBmgZe8QdMQm2bUJcvnadjBIwqhERPTP3s6RXvGunWolbXhFR4bYgQF7Jc/NfDuaHf/vpF39lxg
lDi3QKHGYB8t9t83wjhxWTDgoQ1JYn4BvocnOhzuTvMEkVmZk3XdDZYUB4kg3VNBWfAMsF19RDp5
b5VAA/ZH3IxV8lou3nK+LtPYIc0iartPWCDdTZ/GY5kb8VGK1ztVH7wlsFTAXYTAB6XW33dcqDaO
yXkvQ6h3ej1bAywhXntyFGNb0rHft1lirtJs4TDOKfR+xWoN0w89j94WDvgZcNuLQCrHePC1XiJx
iC7dVhyscZOYso3y7WDHVsOWekG5DsjxOCT9R/j++d5eLVvUmCBcA/nDwOS1F4xAN2THJVVVoShU
Pjl3VyzulhtTDMMGmbeGj/C/F9hb+AYOjaBRQi6Lr+VNqWLyYObsHFgmRwISgAxcNZoIBuYSA6+O
kBTxcCaocx3Jx39f+Vwxv77XP0YpmMGCjvv6zAIOaIURQN5ca5NKzLy/pv5j04V3LwMNFf5DMwEn
mL+Xk9yWwTNbYNdJJCwkWOb4iS7OlaEpUB2EbnTRjsDPcNc44K19R/pHM3VhHRRDe7dSPfK9Ym27
921MT/9+BO+9bmhvzzg5uKWY6/z928gCc8qoG1DL9Dx6jBMIXZRB1EHegN5ShwwI3wen93urGnPW
swwENkuINPz7ipJlATAyXJEE67yb2iSp2pXmt2sxwHSO4NBOgY19cNH3bvN/L/qqj08l91MWtJiz
b0OGqUQv64KgXkgyFt1qZv+zJRye6Ln4wozznPn5upsPAtObZtB/Yo3dCawyVUpIXnaII/Lllluz
A2SZHJC7/FH89ps7xQACQhtAP0BCUZG/ulN4HrgMk30oXkiXL8ckUQ0ML84xF3D0G4PhMHvbfBTR
8mZzRjeKMgitG1SR4H29AtSZh3LHYWxWbVBST4doi5erVLHwcs5C9p+t4M4Xg9Dl7OQB5PVPef4/
B6tbhlVEnJ8N0shyOYxRiri8Ia8LOeeP//463mxNuBTU77DuOePnbwc7gWklajnQa4xu7zqB8QB0
kgIgdu7L0EOqaABi1gt3H+mQ39IkcGlshsDu0J2msKH7+zM5W0hyTgCOOUXDb1vE218oaGHcnzgQ
A1CFxefI57j7ifBs/wS3o6YoGyuKG9ar1O3EiKBK0L6Zuv/3I3nz+Z5/F44FwIogLeEF/P27cjqF
lqxws1L9WsRVIQO/30ZEhzca5ZpaRAoUJEQowr8v+2YPxSzv7ECLTwp8bwylXl32zHQuzrTybGLD
8zzTNgRKmHxId37n9gB5nEfOwExBUTt/Xv+zuFBXSIXFgOvYoD+MSUuHMqS2iysjHf0MxBg7NiGb
/v7v+3tnpZ3nwQhlwYGE4d6rL2iA1SAkKbiub9ozXV+te9rxBKOAnOwk5xFCrWhSAo38iFL+9snC
rhcdGwCKc/H9ekwsLQhQXQ5krenz7TpkxD3Ibl0+gHbebksoHlHkg12DquJNNQxpn8ONo3Ff+qao
+kUnR4TTffN+1cfWAuH99+N8+xrBFcNiAYULFtdg5v/9GpHMWWxxgmF+B/HyWCFCZ9kP0doc+zhl
9yw10YUivfivPfCZoQYg5E8GH9bpq8N0EhpNaQo2l4cT277hk635FHdVN1jxwffwdsfFpbAjnRlL
aIFfExvXRKd9R8Gi2eDw/b3llv20/Rje9gB+n/8fz/KscfiDPsLB7+9nScLW4FFjXEkyRB4cs1k0
YT1FTdPCJB1g58k0i9uQ2YHw4w9e47t3iTL0PEaB2/zryZ4jsVRAfvE1BpIdRJYMl3Sa8kMMYPaD
S739ANEUgu6Hjx4EQ5T9f99lZ0VKSARQB1p+ehAJBH6HQnl9iGNJf+VNwGnpXJpfJ3ObfTAQftti
YeFAkXZeqQHQ/9ecqCg2vmV0AX/HR5EoEQwezhgZbRKO/o3wzzoK9bxXYSLv277JYHYDskpUEZnr
9L9KMc4/BZYegLzPnrJv3jZrB2MZhqnDtEzIwYGKtArHmcYfPO93tp2zhQjEfudm400oehOCSQpe
9lqlyaQum4jIvYu6j2yf39t2/vcq51/xP9s54PteC1jlgIi1DZDnIlyWLgx0cL6KdQ9/b/3r3x/L
W+09nh/89IGZ49zGRCf++4oc6B+B+ge0HjnESwmIT2YlG6P8Zl6p/6KxDV8Argnhl0tNfIoyt16N
RdzdT2yeLvI2hmbu3z/p3WcAlwNkNaDFwab46hfBwKEbzmwODtOsp4zw8cINefhF0imvKcKaPwK8
3/tqUQadgSoQnOA48vcF022d1OoBi7GBdEeDmXbNhBt2ZyulD9qXdy91hhzBUsEG9WYstObeZBQc
MQkZ2N7n83gC3WCt+9Ckx38/xvc2CEw6oTIEKgYE+tU2mE1k69cGcbZbkI95ndJ++7W2bFthKZ2c
vWKRVByoLthDbdEf/n3td27zj3ATnyaaNZB2/36i/iyhmOHtUWlYVcKMNkMJSk12v0A5s//3pWCs
+86nCegK1QDqT7Rpr2HNZEEMhlQgzecIaVKXxA4UAcUSA1tkv8T8XrUEt4ltKPIHFW7bIwTvFhg2
VWQtkzYfun0ILu0DGTLyDVEZ7IErxrISbgRIW3YBk6ZeqAyLEsmZzh1cmDa67sa8Cw5iS8VPqeJE
7JXa1h/ZPFtbKq+w6S26W+5cAD1a1WUi+UmlHX6Gq+350fk2GUu5CPsJQTIbLwGmnev0Ph5/oKwP
n2aqVIYJgaAvZsn1cnCe9y/nKFsOunGyZBCqsuG+S2KUripCEhVS3pe2L6EODq6XXhfiCMAVikJU
neBi9IFXPyGLzsabMcvJHnRSdOkoXJHlhYQvxmo7dio7IIMTrikxsmn3beFpd2QFK9Dj0znXNfws
57Zy3C3jDlOU2deEh53dwxhkPBZiNEDWBKFxOU1ONndKN/wFfNnm26zm7QW5mykHZWMSC1SecNyr
E+3Ta2TPIioT4l59A4woJDVh22YrUkQ2vGT9JJISm0T/Y07XllzTvA3vQSiTiNvqcvYQKhEW9QZr
JbhQtiPY50sw5/29RuxLv6MafL5yTGf3DB1A25VRtG4O/0T2T956HaMpgi1rCr8RIGa6Xa5nTxDt
4cMZv2lLQ2S0Q17V/SrmvEFYGpT6TZXYwS63YoUCEK5fcM3aNzDLAtxIuuiGIO2lu4Cr23zT5TnD
nbbFcNGkZEr3E8Xyr3BCJS9c9+03A93rCxiIBRLEYesfYBrQu8OkVBTvujDFZGC0PZzjWNKgGx7n
HlOCGQGE10mQOLNreC5hCNmFdi6bViFPFaxaNx1WESOfa27Ys558mIJnAFOcWpmwT/b5xosRypxZ
DNcwIQjBeJh0eyHDAMw13EW4b9a0TS5IYgFwgyaUDCUykltRUg37lWOq84DU67ZEyFAFJnRBUAf8
gjUScq1EC9QID3QtzAm6kh4xOE2Qf0tMIdN9xqD/KUfkJNEyCuGLfb/ZeXCHrhgtPc0uDXsYZiU8
PcSM4Y8RYt2FSbqUwB6i53c0kvwWKchiLcdALVeYocf3xnQBzNW3yXzNMsz5q8iACnxA/tY4gJG3
ZulFSBmL0ZWgy9x1IEZse79QHyKWJ11AY+sobnPMtR1PQQYL1UuU23Nc5ogPuU9JQ+ARGTQr349O
SdibbJL92LLcDcdEsvUHZ9H8bFPkNIDubhJXrsgW5nvXuPB322f9lQtsh60oa6UuE5sryOfzJsnL
WariYWkIlit3cljOz3g4WqxFiC2zbbxjjYCftUVXcGFhF5wfkA6MZnLm0fx76THdAB9cr66aEC47
lGSTyynPxzgtFWrveT8ClgJu047TdjRjzuoC/Pxkhwx7Fp1ATODD+aPQPwAXx1tpgNvdF8jVoLVW
kzk1KTWflSY8KF0ysC+ZxVKpZ6S2qpNubPsLHbf7kiYyk7WeYoOT0qUWfv5400EtaEGmaqRbcb9m
2sy7qGmH5kRab2y1TgT+RdEsZLOLqQnCOk63wJcgYyTBEQUIVbtVDUyWnEMFXRkH3+2dCmeC7E0f
eCQFM9HQegn4HJRqbnvQ4wO+9Tdtu8Hofek2p2s3zJM+dqy37LKYuVEXXQBxf9nmSEKsmtVqfeKU
jMiDWhcge87CoOJInBWyzNuA2K9t19jxEU1u8jOkpkXCiGgVvwZ/IQKkPniu/N2Cn2N2NHYAxmA6
b6erUMa5PawesUiXePhwp88cqOcEqMPYr7eO2ri7ZJ5otpM07/nPLNbZ9NK044w90TlJGmReZxQW
D4csVUX+PeuahX5vQrdGXbkyrRwcPGGJmz9HQwo7zdKkfiMPMkn74pdDvShqOrhZkUPQMhuSMnUM
48/ShuBTR3si6CBcOYPy5IKKB0M2HOCfv7Tf4I0cjOUae+p/klBrmSLVJBPyyJoUJt2XjBbYs6qw
K9bgcbVbaJ9ATmSwDAt5aG7glditP4ctaqNnkvTLeElwqsQV/Bcb9lvFyHTf9oKe6TsHdEiuvwN1
NjLX1rYukVATFWBal8sUEt7XCsgj/9UVPppnmKGvfHuAzXnHLwdrZI7BHvXI6lbT2rzArS0NBJZP
sDU3vZEiQZxfY/lVA+Q+S8ttSpf4kWKENgKQTzYNiYyJRX9PxmwZmh2PhrjHeSVXRgVsGKKWPOC5
BXENLlK03FJMLxtS+gWOljCn8UmTuAodZsr18xhD+bTrg5k6UVkA07YrXUMNO67ZsLY361Ro8Wvq
/NkZ0sRY+jeJNC7dh/g2QMMJ4HkLf5sAoE3/C6OTpVG1jhG/fWrRRDd1xLLpRkd2XY8KgXocg/pE
i0vKSWObspjgzhNXmRQcs7mIC1gLhrl3CS1nYQoY9/RtsnVQmPJxvU68E8V1O+Z5U7ppWxhoP7GD
RVSJfNIie5yWDi8FxDRihqFcbbGJgx2K3h4H+BJER07TJTkN3KZQhwe86PciAzeuTMZzMctJPM6V
n7YtaJAyUDTtT5p73dwIEByj0qcTnOcaqV1SBtsGn6iFtBgxRrFzt8vZdaP2bERhKsaYIxkqMgIR
FnClnfab5XFSScNsKhFbunZFjQDBCdPxoQsDSKxnhHvMiHU6n5KetTWCx+Akn4bbeAsKOIyZ/Rb2
T+0K6nfF9ZqSQww6420xZ01cRpzAAlzraH0OfLjqcoQYEEEdQWNOLIpgIT2r3GJ21SF2pu6GLL51
o11eMMs3vtpgAqNK9ELMXsyiyFwNTcsGlkcno24HiwsYGWX5OoJ8xiL8+8CMzfcphaNKJQrdzEeX
+vEK4aJTX8dW8MuVhEF7zSACcDuvWXurse/hwYFY+zk98+ra0kdDRnFgYQ5YrbMcMZXI8f9CMrGh
OMj7PJor3QJWrXoFI75KNMigKOdgWYKvYlgmjOXWQokSpSKVZcFyEe+RnaeLA4XfRVqaZRa0zleO
nVkJCe9pGW4L7K+Cza2PYlqNPHTd5M13lI5RUmLSN/a/WmJ68EWQk2AObIEezN40po2HvW+88aQ0
xWzkC53HNcj3HlHZETzeWKp2csnMuJNhU5DvoVbBF6Eg4I/geC/dKTDK0DIDCxvfVdd3+S5AKj0p
HfQ8E+Y/NFov5yXtjwFLu/lCI7WNlmE4se0uDEwQoP5OnaibgM1+l6GjU5dutc4erJXRisI23yYs
9X5N6q6ZEJkbTgXw2WyyHiqaUBsYJKfUnxDu1Pq64HMa7nSnUJeVaKdVc4PNOBxuIpO1w123AgK5
dRxRnrs+5opDQEXtA4z62HgETy8/dXJsRSVYJ/wh6YCzXRV4j4dk9CnWRoKqdwcDUTvc8czF8a4V
kl4sPfG/cgGOo5XnunQeu/lmSCf1PCKXaylzGaBEkRaDB7B0zZSVNO7ARM19PH7HV7N+TyHCCMpI
epFdCb+KbceDKfud0a1ZdnFm5HQRDzz/rXWytDCOc80VVzB1q5tsAHl7QoE7VWHKx662spgeDLaJ
+2SRKxSOwNJwTk/dzG4QVhCrctkGGLvA9zdq63ksontYWve8RHnMP/kJp9tpaSOctGLuPbvAOazg
YNjOqGJX1Zy9xnKHH0HTVtrrAuli14M4e0YpRfRQYkuVvGqJnJF80U3LVyqm4Q57OfUYds/Tkx2G
sTvgS2gfmEjxR7cMmszKgs6LykwTp3am72AIphuEDO6y1eHyC1ySjyQKTV5ixAyx3TAU81yrhaAd
gxNbUS0yHaGFtiy4a7s+7VFWhQisW+nCLxurg+kZAN3yjTHJwTnUoVAX+CbzA9lAPPqStWPTYu49
9X2J4BD2pHWvZQmKnV/qohlVUKLA676umVz3RBazKCMN3vujz+jkr5ZEkK4CELyuF6PdxHcdFx4/
GKpBMF7jlprjmmAXmHpebHuZKz1eZF3uT4PC27rnjLZXocbOuHMq8uEFPk02n4B28KlMJAJFrszm
5XKgCaYI+0HOyHkgBTAgFA6rjndrjlT7lyUyw/wSmiCbSxivzf2TmUhWVMTzpC+HfpawJ5njgoHg
JNdvDRlB8UDn03dJNZlN5JUtUN8Bwo5Q4MJNIvJ73Y+GXrQqHoZqEm2gXmCm6WjZ5B17ibC3wnRj
bPTnpF/bL8HgzTP1iXySLp9v3CT8N0y4+vFEsXXYstNYyXU0pXo6MN7On/N2ZQBBOzy8GfY+6zey
5bEpYwV+t8kkfZJtVuhjsy7Fd8pWvxzShunkvlB9ku6ki5IfjIQ2q4t+TukJ2zi21LRDpar8MIZX
ac75VZuhqCpxUFBwXKUI7vWEhv0Ix5swvmmNWpejQeA5Npmc8fl6XPw2HE0i+vDz5DehPg0h6t0r
oTt76CfbCxAHNLnAm7Q/Ei+1OCSEm/nThMI0vkq2ZPvdgpipajVCE1wmFGwuFEN84dXGewTgrSm4
L9dtN0J1HsIgMbxlESUD/ORS+jMIbPGIyb1fTwAzuqg0/TgH1xtSo06mGyirU5JQfdBLzFCKrel4
mOLZNMeOB90noidjL7M5Ws1xoSHbt4Bk1qvZ9Okp0yFPq8ZEPric8HQQMJ6nZD7MNpxPGMJm/amZ
4/gxbuSI4iJeB9DpFY2fw8AjTW3lQG5LsgJJxOAXrhi7aImjAVcHDbWELBtNBR8K+7IZJnuk0mCN
9iJg0U5GobgHazSeK5yZ5FIqqfra5DGCEhKJC5fw81C/ookwVG1s7RKwocduQ2m7Jl9Sa4fpFCkB
eyKWqfgCQo8+rzR63/iTXTa6V1FO2SH1UzSWSvl+3WkkLJpST1hMNXZQbG6o/+yPMGm7ueZSk6Ck
De1+8V65Zrdlmb3oDGzbbDmGTQzwGCmt9mrkjKsy2ZB4gv69S3Gg8H7m+8AhaO6AJm+luHHiW8PL
cEbcELJ3KL+JUjLYI0JTcuSBwuIdmwl0WeqcpjxeRr5PLx1CXoMyAFgd3vV8kX4P0CtK9xoj9ufY
FpGrZA+jzn0ApKC5iPp59TWYt3AiYVHX/5oZbPDLVXISHvBZR+FBo0aZjjaBA+wpabzrLntnz3E1
tGdJOa4wSUYPSFpaUbwjeZRxmx82F0NBiV0nhK4CZknpvmFbKytQ+EN/DTtNve7mgkfb00pQJ+48
fs4ONSsE7A24FLzSIh5a4G9odPCNFk0K77IA2MmCS8uyI3n+0IRszsuubaa2bPgGpIW2jYToaJgZ
qSJY3992BKn15QC9trpNWpcfh2DsVQ3cKvyETXx8yVzRJmVkk/l7S5Lpgm4RKLhk6oLhJAzqRFgz
piar+8En9z2UU1/xa88JEkNYLIceGMUXeIDEjxO+Pn0YIynHHYxx0ue5cJ0s49io6zXB4fTbrEHy
GcbW4bIDD7+/2RpNPTqSDNgPIDT3FSqfBHGh2kZtZfoo6K6IwsMqW83NSfAY1C3WRuHdBm0sObYK
+WtXKcYBWw1n5+xyhvRkqPncFWIPSlt8TyeiCrCOo16VWUaYQtP35916U5CfQOmEePA0FMttniDW
cie3pDG7JFnoWG8qXB5SbBK/vEalWsFDbEpP8bjoz4GCs/lOgPde7CiOmxC7P9VXFuJErHx8J4fB
FiP5zOdh++6j3PB6HdtY7sPEjGfRVuJvVymW8aQhdVxLnJ/x0xSmvqnptLXsGLuE3fmIW3xOkFYd
nSGBrLlu4aIET1BIdNqlhaYgXm1jy82vMsZrbfDaNubzW/CZgR1i+axROUoQWmoHcuXRaLjVlJEA
WX5n5yBQdTJAsYJqbJth3zBw902Dbiuqno1mKLucd4ANp7W9hxk9G2DAhQL6COdh4DhDugx3q4C0
bQ+0Vj2qdADFDHzEVVUQMWHE2bWK/kRvY085Qf9YAksQh6mLgD0U68i372sRyWXPlyAWl3PaKPLN
IzDwd6G6lVXL2CZXTI3iJwUwPOx6Z5LP28a6k49YM+5QMqRdmZoWIbMUEOLveAB4tms3BdNrJRcD
e4qZYSBf4u0P273ikfX7FeolXXvsFKcExfS4g74weSwYtxjZtWR5KuLZ3tsMR8/ogBNVslHhI3et
Ti4mK8Y76wwL7jMUBdueBAbjTQelgDpg5rncjtAmjCW21vmWeDSPu0Sq+UQ7sFQq61FDXqd28gcD
zz/0CT4cp13U9utzBObzchrNON6IcWFzmTfpqg8hWcYjtTzqLqYzhwRNTjpxgF0jR+mEMwLSaGam
nw5gugPkrKao0muMct4wA63VlPmV1S6i9pkiqXUsB5rHn0jWtegHLQ2uJTIo110eFfYbatOxr4IV
rVudo8YfK3ga2RdRsPQTjAz76dAMefJZ0QRgnc6y3iPvwRWAgTmM8zbdnV915NNdRuz85Tz2aCvh
5z6BZnDzd3MyoYWDiQWMdn3AWl0uvpGfQgLVJ2qjfMOHIKZ8T03CzI3OZAGt++LXne+3bLnZKEHF
1FA5XKOscUhM7rpI1zbPTFgWgM4feYMks6dBDhMekx+D5SFAA/alcWhdKhEjevlGuG67SuAIk+Jr
gLq8x5YnkrgckJHxe+QYsx2cU+IGcrHMYxqAKI3buMuw4AA2i7KP+nMx3RjJD828LDuUcqDdRfGE
1NsIjt0PK5hl82XadOy44ER54H6Ornh0zi6L6MZBEp4K5u9IgQDyniPKqbTAM+E8FBARXTcbSb8D
HEzFCX18eu0lz5qj8RJiS0i/4q8gyQ/fGXYsoNgQuF25cOx4iYJreRrjbiSY4RBznRlO8OkjjAO+
wk4mcZVMtFtqypqgh65iwveJT7Uwu5zgXgC82vzK0SZPdiFMxm/7GaHJt7ApBz7him2UoCosNCiB
OCWkjFrqH4VKUVlI58B7ZiTGPGYhhsHUPvFh1YRCNCVQD3w86LSAgaLmhMVvHiOCBeUDBhmntHci
AIbqo/4IkFo/4IwmYT040FZ3Wet1d5WFC84di7pN3gChdP2V5gXaH7gMR+I0hU0b12kfuVvW++lr
L3MIZXSKDNWYIgfxBrbjeGwwp+tINYh19Nd2iqdnnaICexqnbP026i5N78c4XpAouKZbeEURB3vh
bNLpnUE6DL4oFncJsNQ5+zkORROWGJrx9roVgblelwVzlEUV20vUdHkPBBJuesiA93mpIC+5FBng
2nqaWnvDWa+3B6XXju7gIKHAEYgbgckNImguGju04+fCFdF2fq0ZfPqN4V/iXE7tSaMTJrsYzv2P
0lqNFYtIn+J7rADGNRYAzZMxI32GEhU/upsahGoXGbOs3rjdeJ3ZmImjnGxuL0c6zHcOC9RdxEKw
zxQhd8njzKdcVi1G0PZLJnp1gSRjcGB8EE+kmlRkgc9pVSBYEnv+inoJt4IdZYQFP3QjpDgywMTk
OC8kJtdjBxLC9RlK/Jb1cWbhEZGhLNFiiXzt5kCZ2uhUux0hffw13taFlCEp5qVkVstuLw2mabVP
YvUESKcgx3Vw6ns4Y5xxI+JJ/czWoL9dRx1DtweKa1StkYOqcwitEVXeFfIOg3jotPKmLU4O1mHR
45B2GCaFMTy1avhb5MWzxRRtOAJRtvqKdtnyME6Ymn1fkm3rKxGuHBt9Nrl6RBfg0P+hAS+1t1l6
GRX4no6NRt73VedFKgA7QlZ4cvDjHh+XtlVdiSJGthjweMCpCxq8ohpaHXd4irkDmJ0NNyY1yXxX
mJX/RnR4IiCHCkLsplND1HHFnFAcEVWKG8K5v+DRtKFPjyCg5K7iKu2OjrCE1wXsrc4jJMYuMfJJ
0Q90c3ENDx3EyU9d0cMLoZDyd5yg46jjeUHka+a3zJ81KPwOMhx7K/tR2UrA8ZDhBBVIu8gwogL6
jU11qxvKo+OZ/AXtpsi37hNGrjAsw9Cc/QjQscOlY8oJprtrpnxFs1DddMjpVGUbdv4bxr8YESI1
NGUlDEhRqYBXipr17EB5yTO4yh8XMfTPGS2wc0y9b34sE2fTDj03/rEBwRe+t1Dm+VJsQM/3/UTZ
T59N6lfSSRTbZgg71OlzepfA7lHeSLimbPtFxGSHcpK0e9nJeb1LtRHHEPWdB/o4prxsW3RMe2Dv
qTjgXvII0NfkHmINxvS9RP8tD9oa8lSMq4PbkJZFeIB1txSnAY7wSzkErf1EMXXpd2vkORjXHXMG
ZiUeLQvQpDVAslmIfdAvS+heYmclhonFbNGc0hGiAItccVv53Ab3W2vzb5tswx722ef1MUMHMtYW
BGvMwL0JB9iRR8VLoHwbYpKxjD/mkMH9mRMOYWc7BdlB06XvavzJ/qGRRIYPxYyAkdJEy7jsCyXj
BW5CuQPCs8UYIwyzTbM9xmVJD5g/gEDCgKjly5QzMV9g/ARbROSHWbWnokuCemh44/6Po/PYjhOJ
wvATcQ45bIHOklo5eMOxLLuggKLI4enn69lOsNUtqLr3j/cZuZvXzVnR4nA4mf9UH1R3FaLv8VCZ
ksa40l/8neRIuUGRdVuhWeE1zyOsVonuZlsSTuYAYelxCO9KL9TGydFWI3dUASl9z+opRsRR9Bim
Tu2XKWzeos9RGUI/26ymcNWhPTU76ggiAGRhAMwRLPe7c5wS1jdUg97lym7ZVEZb17Ga9PJF9kLP
vbc41QHlp9g4Xmu3OEaFkP3Zhd/ke7BuD2ylF5H6gtHr5CHALRInmMHH+iYjsggchQgCQsWUS7ia
7TckY+TREpdNHtGhxgWFksTZeOkNhflnV7WjfmjLAj4SbUkexiwm+ov5Wa4xi3rlx1bASJYqJKnP
qqDo9iLngC3I6D0aHEjcdvb4cOou3VQwyzvPa3W9i0QWAqB4i7hEkVGudwbFj3dNP2+IdwcbCs9d
cuz7vWjH5sg1Zb41dm3+9eyVUor8JlIFyWlqasArq+R5M7KlTP4P2Nr1wun32VQq9bWoiiF+Kj3z
oR9EjQ5+UZhtXbuzwFeNte/isMn5dQTUyJzIC4FZcGevcmNkm/lLWbiVtR/GDC6L8Wa8QGXP+aG3
XGi7zRL816JHh3Na0PEaib+6g463TlUdDOc6PQvIqD6pajHyD7IJLt7ZyEJc60AWe2bm2QfDp98u
Zs+aT9FaekECzVa2t+SO7XkqEfenAmdQeKxynBinglCo9xZ+8jxvw9okDVy9YGQa52q/amUYccUy
4bNWW/qtBld5V9u6kaE23yQKU+hXQ5oVPRlEeMhlezYgqF9axib3jW2w14+us7TBX3D3HJlAUEDe
1ABCS1rNuQXGgxqRqVfMzXc5dr3GZdvbjO6OmZ2yWhId16/44k+OtfRripSTsxrWPFv/+cbGfzix
BL2g1KiY151+c2LEPyarURtF+yLMvYDztF7tY1Xp8kWKtvglRnhkElsagWDBiqYNX6eSf+E0LAiG
DS6u4Dhfwn5PKddgp2AFCCGYxweKbYLNJ9gzGqKLWjvK8IK8XVFI1R6aoqnR+ptNgVFgC4PqTwNv
NsVLAQq1s2pr2i5rWTq7lXL3CcOL3aYeund9YtcY+10lcBik9A/6Z9u9qQ+mnLM8QX6xcsN5+QJT
rj1lJhUtpt21WUmGABujWy5uNEdbW6E5OE5jw3kddr56RM3Tuk+mze/pl6+3ajuOnOVh3JtT7r/I
UNvBjhQbKOyFzJb8Ad6Dsw5mGRDO7l07wuhL0losgLl4W/1KAbPU1gzyVjnvMEdc/fUgRffuzxz7
H5VbVKygtzuf+91ZkzEa+lfU/lm5u2Vi5Slfs/5o5zEY7wtl2vIEygLrX///UTYzrFx+wcw6T6Jw
EBssepMfeAnzNi7rBdtdpIUkdLcopIMFe9OnZWHkuamtyzCx24yAl574lU8XKIMnC3FInSyUfKi9
VbtcVQH/8nc7e94Mqh6ar36zFD/miu40RnRifjd94OeXrGvploO884e9tWr9Ondr/TfUVbftiHWS
850e6zGizyxsCQp1cnJ5t5Fo4LNl9eJfbfRhnhAeTZIjfkbzmR0ICfoA3i347lmyJjtEiSU9a+D+
7jnSKTbO9LwjE078GZFGvQ6I6Wc+gLT8NHRbYMjOdQ077SIl5l866JsXeuojREpbL6o95dQ2uoK8
8NO6IY2eCJG2JZrItDr0A1sbDRTmuVte3PVVYC+xLAnbSh3RA963QJN3G0IAlEXr4v1Dd0vOL2nr
7Rv9bR3JJF24vtS+tqyYu8eBuS7JU7zbNEdiGmyDTzsp8HB233Y9EH/fLkaw00Razr/GSZluMslu
NO+h36125yqy23a2kVXXsFf2AlJVcYtl/bhNT/5s+H7adevcnuViMDJ0Zefe+5kzrjuyroY83Raq
M3Ycb9qM89CjeaaFrtk1oe62dMiRuN3w2fVOhb3l76d1slwsUa1ed8qQvg/Pt1bvxoQ8EIhg5Dsv
ZxSAT1kRRBzYo/YvGXPCS+a4CL6cCNnqBE6D5yRr/XkfRV1wZQxpviC8nO4h7Et5HEx7mY9Nyx9N
NEZVPlhuMxFi1mp9NVQZ/PO3iikBwjVUe3h499ox+n5BFjRejEUGgQ1J4CSFtnoJwtjLEUCcMheE
yRBkWv8tnXxbY4k6BHZ01kuZMmUifek3KBBd92SGtK2aTCJjifPyTCFDCA+TlSlGd8MMamrE3zvK
bbmv6c0ZmEQryJqd8mqBAgw6/7nFdOQlw+z0P9nKMXaRhPzbaWZV1pTq2ybJKitHButMFNexX+ru
tSjR+90ZNO+93kSlWxy663b0QZX7L9bZ/huqtnYehipb6hTVTObtDCbXu62BR02s2djuin5Z8IH0
ReTFOfj+eEc8VPeSex4dYjzJHEHr4HH8UcOrH5rNp54U/cVaxdO81r/8evTKM/eZ9z1nY/Gwkp7z
GvWtT9z46qF3Ry5RvhHpP2WJa4K4omQyw0cwfne4z30unlh3eURY3+hPP1vhAskTzyO2Y2Xn5f1q
ygKVFFw+wEbXI4cI2yo8M6Q7eZpbMCDp6ov6dZ4owd6TENGZV5lPnDzskt2PWhd5rbvM4JFUnPbJ
kFXl3hooYIFABIn9WBU5+jEGL/Zhhvn1oZm3ufvjNdtyHW1nCg8M95m1G7JhitAwGtGvTZceCyFZ
/6BKqIqsP4GDVnBXTk5zuFVj4FOrnZzRb45ol+EomvuLdMQywB6Qc5dMfuFcteGNv7l255WKGKdZ
dvZgNR9CbiX6o56Az6OKzEWcdTn2MJ5tHT1YevTdZM1CqGXiwCr7KKJBvbF711DSSyGuHAJtkOZo
fL/1GsgvZxKA8Tdw7MOt2/xVZo0TJALMiM9McA8PY1mG+ywkxG0XbKZ4q8y8IS5yQHKEeqjKiM3S
DQeqWPr2GeojirOZsmCUpL0D+NSjamV8CPPPaiyqfleGkX7NioxDAcWA94g4FiEXKXHLU93TKs1R
IWQdj13r9vdjbYgvAFaKds2iaEgWjTTHrC/K/uy427ImS1MQ60hi3vIXVA8DJ5n9W5WMEoJ7RzAa
6bFW60fdbRcJzOdyrHAy2ex0OcnpRv2wRaXzOeKwsM9TaM1nljabO41bZTrY7uZsTyXg128ZrouR
6DFgq2DNFP6+GKfgfSMyWj4sxWYLNthKfXmrEYy7xecr4YwtNraSom/MXbAGA8BPXsnxKEdMtygp
HHECi5ZqryxfXnwH5TGceMWVWq0rKP+2VfZvY3Ej4yCqSvBxota+l4DMBk/p3Ol0y0OHv2e17c+1
dyr/gK5/PtosAbd1v2sfw9mw813veTyZISKsL7LigEVn4Sik41X+XHSBEEk7jt6f2g9QHNVU8r1Z
tbJeitKYDFRyPtE+c0SdbNIGjB57ox68r2Aaqj9FYU3vJGT4fuI3fL3MacYGgiUjqtS8YPs3ITUZ
D7bfGmxtanTuKjSDnwUqvnY/Q+MEqDtutDOk3IidkdJsjcCbqa1Qrl4TxFmCsVjp6jJkwaySrrfl
G/1P1prMZMkYh62+Uf5U/UxPNdoouJMsqN5R8LgNagSLL8oufA/KmD3isfAGMcfk3cy/J1Ny2hjI
Ae4yE4Xlfl7ncI7BasVXVo4mKlrDs4iacqp6jQ0J887wSKaUFgVufzDS+rNGyIg0a7Aq6oXchryZ
/paqcwQg7Tnlrd4GNZTiibZYD3F5YQBU9J0KkbS4viLkenTsYz5apjq2lrdcfSgNmQyIfYKY5JRF
xsTMdN0tTCSYYuGtkC4Ul9TRY1BmxjNyKUQZoh/k2zTB0al4Yms9E5ZQKvRVc4HoeTCZd3NGRYgj
Q7sHsqzdNR26IGr5AwVyOvQPzRY3iIiHOO8yvQf87yAMozV32SUmMf2KSKD6I90s+IseKLg4HfFb
J2tmrkenU/hRGkZjPuyEs9j2IeA7eA2iwnZ3iODG00hWzvDQg3f+mVsjNx8QY3jTuW+Warzmlg6f
4Dsbleipsx/lTADZeWqs+pdC9I3kyjVpiquNeXygstCf43J0ijtEJkNL6XttvMMQ5uiOEaontva5
Key5rp4abQTfM9G50R/Ehs6wl6jOXfjMWd4jmAd81KMb/TRTCKzkoCzbdbhK6f6wy4YYr2lwjSMV
jHJDv7pu6uwN2bIc6t6q67RDXejeQYZkj2MI/79fOqWB4R2Rmfull5D7RtuW9BY4BXAQW+uLif61
2rNY+Ptuzc1lfysjwSGy6XBCsTZCLJaQbmq3hEhBnqd2XL5E30zX0Q+F3o/Z2EIQ+F2bYSY0YdNL
z3VBAibD6UgPtL2LmJH+xWYfNaT9V5w+77Nyy+6bXHfuubVupZFuyNrKeydcVfvs1cW8xKZmWEC4
P5VWPJbLmPotS25M+U1hxf4Ao038N7qLvc6sACZGe9WDCG+tnojizD11KTY+iHFYL0JNHPUkQyAN
65pa/BQYpH2GbuCZC8+Fs1Oz4iyEgNU2uuOWK5z092oldttrv2c7xHOUNXPnJj7GdUCfcBpzbo22
bN+swQbWYVGFXZxvXgOk5O1QH2ioa8pjRsv1s6Bzt7zr3GJUzNRyvqBx0e8rKeqXtRKOBWBVcKyZ
La5IKKl1XqzUdebQ2lFYE7j34Tib6jBY46yOuinMNVUDkzBIE0BwbFGExIWNf+7Yesi48Rg7JcKs
xiq/WYpczEWdNfc7q0D7ghQ/p18VpWV+8SoDTigPcsmTEDrLfa1IcdshRFM7s/CbhnU31Pwo1dJ9
uVgY962e6uYU2RpWmScCPnzmt9E/9VogxOwqV99HmtsiFsaa+zHC0S67hpNFKkmdrW70mEf03OzK
kWKC+2BiF0po74ic01CJWjFu+NWU5ovPNloiXrqDbm6aAxvs+OSNLvo04eK5jq0stLsTx1Y/sKo1
zd8wANhCdD8MHORbFKrEQ82U7T3KjNCdVGZjnUbQCWofqNCLJ4q/XruiKn+CAJ5sRzcaL2/Q9uOn
AczucBqy8MWoMMW6b5CaUUCnJUlWpTVVb3aRz/m+Lh3TImSRy3Vn5NqDmG6nmZtGCRrhfanD9w3l
BAN55OegH3JB2j+jG2CfaBDmFshzgcyyEf4/D80yXaes9pLZW6craQ962WFQL7pk28YVgmAaVHWv
II8wP0a2bNJyow423vjeF97rcl1SyFe0GIPhG4eJU23a9zTl5Pt8c28ag2XOHtxl0qDThs6zuDXn
6YOM6+5pbrqBtZFq0yLRSO89KEuMMrFXl8WSOOVYb6eZpxkwt16zT4+/8tFxguGl7gmZ2Sm+CBjD
YEJo3FVBp88OSMk9SNZIoKh7S1qwuTqu3byVch/mOiDHfy0WLDioH7tELKYp05uVH9qUU/M7wDTg
7Hw9zCVJzrZkHR8XCnPChprZuHAbxLORy6GAyLDNWLEnRFEtGpyR2JlavhhTEXSnMfPMO2WPIdCa
hZWxR/cIduA1jn8xA0xYeBtm+UxPew/DFqj+spRTwEsNSvVdZmbj7wGg+XdZyaWaAE4MLwNzRxY7
Q1Tcwom8cFcsnlNeA0+PL7NyzOVDOrmwTwNNk9G3mvzlVPVOZ0DWZ7n5s8KUdQ+qIxArRf3uknlv
ldVwyOylPNiI9eVfK2xn/5+pzaWJEQaQjirt3qIpPGzNRzoRAOr01nsvW+fU9bvPmtwBxxbd7VHf
bo+MXmugd6MLD/yUznrECTGeK6cW/tF3KhuRbbDVOwtEbNnh060ruCfSGU8Cm9PC5+lg2zNAu08h
FGeLgbL+nxKu+UPiIOIjUnr9a4aHCah9FTgYJVBTdBhnYO1kJItmgKatRmTkpnQ/QM+sbqcD3SzQ
sJP3Ew0aOwmySdTTFoLor0Fr81fWdZF/31XTNn7MXHSfXCNblLo+oXUJag6hIXVq/xtnDDBtN3td
8TCxsYqdtNpqTaj6NkJ+LeV8dDV0EYqovPRT1bbgHqrX5kuXw3Ee+GFQQrKw6I8KSXCfguba/c6m
jknuWASqvz12RfnP8DP1UyoUHAfZB86QNlQEP3sFbJvsNvZ/B9jEG6Ca8/Xd5LGmIrigujmJom27
SmS+65m3u9XvxRIg4ornqZl+AZO0w8GFIF9YUN2B5kE/WIe3ahS2fB60R6j+6Plo690tqn9ntWvd
Od0MRERVGS61OiQaPhMzaLK1mtZ6QYJYbYncqvF5CBRGD+7O+azcSZHOb9RIJGEMeVc7Mh5l7IwV
Z083Dv5j7lcLUnZDhPe90wzh7YEZYHpMf5NlIpwuyj9ruQoZM0JSxwB7Y5EzVPDbIBNKXAokhd1p
mIIWLXvvsxBkoWIOpS2rY0zW9TqnhotDJQ5Hq1uZWBxmC34I+3GBXRoOU2Eur7xc3XSUcpDmQXDx
HWHKEFIN7WDfk3Fqrd8T9EG240tGKOqSUY3WaRz1XVQScJJaAfvQacFq6KL4ocQ2XprFRi0mrW37
Pbh0Dl5tOq6ywwRL597ppQ73lcQovrfJSf2Z8avfAzUhxl5AgHaevDE9fL0mpHEw/38UyykHa27G
f4MZbm9lh5Q1trqxeHHJvZpTs+q7q7G6a3NQfgX8p4y5JorXE2B0zsaLTns3eoGUDvpmSUoC+9S3
CvoWDNJqs3+ALCXmErudyn3b4xhJyoKHjAmnFJ95ZUKiMbPOUVKrDbxFBuDOiWgQrJznFZxorHtQ
2sWSJjSDBpdnL5R1dZRwWc5jZ8zbFZMF7rJ58NdLxY7OlUxnOLd2b+ZDvOGyZlpza8yUBWii/7BM
mDxw23EghK1tPiOMWKrU4nYO7ifdqfa0UliJtYxMNmvHfrVcmUllGcsC3JjFGjci2C8hx2i4ImdM
0d+abkp4W2Cn5SCm11AyMp+tMmdRcmYju2juy5Pp+OOH7jM4OYfakXrPio0AbQg5KfaZYZsfc8eI
FteyHV88XHmPWOHBT9SUVV/GMGWvJhAyONw6lE3Stp34AdtjmyoHkkjeTGaCP6YDugp0xyQP5Vqt
j+22Tjz0JeaYQ2gq009L7qYnYBcPeHvEvnsIw8x7Wx2pjLdIOhnjcB2EH02jt8+GuRGVxVYwdU3e
Qm6HqUhXNiYTaWFn1f1DxYNa7QKBBZK9bPaLO0EOBJwRPxOgBP2kZ1ASz9y7Y2iOb5VXB+JkVoO4
/X7qHMtIvjgMsEx2kCK3KDe/DYoXwMisOCqzzL+wx5gLOJzq4A89LEt7zgilrqo2vQfKcwr0owQV
vtalMj751ag1QSZXvzU3TjdpHBH8nWhF/td0JuP96GjHS4ct7KqfUQ3Su52g9txAGmvzrbNp4Tuj
bd7UC/y7Jzh5hhDsRhJT9dPxZsLUZX7L+Ctzi0GtNO2EWLIJQdZqSAnHU5aXLJic5RnprXMeO7Ia
CZBDWXBUShvt0e4B4plew9HdgyIUKMZnFENQqTKCke7c78F0Ku4ZUrOIdsvn4ZEgJFyeElv6a1+Y
5h+nF+u5F1YJqFnBnSMR3JZHrL/6CbmaaIA1iJh5cnO3fSsa23gf66pzkpG542r1ppEddW8Y92g8
s+HNVvjuUmJKp2PUr4DYRj3JZ6ZEp+XXJyY7xuBtXsK2CZDlRjxBsQ36RGSAt5jHoB6D5uAUYm0P
7tpOy07IEXloqAdPPkZUkxZfThN10RVgYJnuu47hMtWLf4gM8jyG0f7lbtJ+gdYxe2bufvUOeWba
xbHH2NDcyC77H60aGRiqlsMT8FiZHxE1Ftdy3ab8EfAhzONi8+e/pPxzPOW41RcjJq6vGPduYQUN
OJ0qtqTPAm5opXCHJdot3OCwLgBNR6/2Ar2rVsc91APV6PtcUKjxZRMcmROWJTs4Z4l2DHwLKCAd
1xCXNwoHVsR0nZu8PFV6bP9ydIvXzRmMaWdVEqpKOz0+GUkZ8z+DKfyCbH6dL03A1pu4xRzku9Ha
nN1sa69M2zqU4X6zygI3xQJiX5V8r1SmcAN73lpP0Ly1hdHVyiznhFO9+EBDEpaYLEO4QgagrH01
VkN949mA/tEAozRIr6N2MIp0+DyLpmkulWgtax8MNBoe5h6v9jtR3fMAFQaGDXffFD5DvOcyKFcr
8qDajXjU0YP+EaDnCyu7KtGXY1oGHrcNxIl4DJDktpbNj9ItYbGnnkB7KK+nSICVmfi0GEfHT4jF
6pfDJWDxgLFQI0KWYu+1hOLeFALBKzRE/rBgysljVbVucwg9jfh28jcH6jvU7p3FZP7PVsFq7bcQ
fiFuiYr507Pe5yfIufKvXXioEsU0Td8cInpBY88Yuscm1/wurCII8blw6MR43OwuXjcMsWnFXoiT
x1MZxLIbBb+wyVKM0xR1aMEk1c13EOCZ7sBbg0Qy8F0yMYR0onVu94dRAA1ZM7teRMqFatTJQSnx
rKik56WslsUDpyybf9Nohl/uiOWBbCRIXVssvPeR4XIz6r7X4aFbTSStwlfLN7S2bI+I5/wH/OfF
et0GpCdHlnkIRhLntxEX5WD+4DsDHMOnIM61iZcEIaRVVcmSO4u1w8CKKTMY/PBigb5V+2qLsBqS
QIDGz7VC+6/erOBj7PT4AE8LRK5CNb0NvMc1b7lfXzDDIHZTIy4pWTtwFuZaFte5d1xzv/bC5SgR
HUr7HHH32fC4cVLqwror+eD6Oyws99+q2/KyrfgBoMvcBkYP0+M/mt2cV4e9FLaU3iNjXwQD7Vvl
BMpoO2qr02kk/Ru9okB8ww/IbotkYnvkre7+oHgk+79XMFHH0tL+kQGAIAXVGLiRjF6hQyQ1UqZ5
69jeV8QaNaZSeMpOXBXl69EZNns6zVWpzsozizwRhgrcI9x3UyeCyEHiIxpz6z89OjGsE3JyeHfS
DWrESwjmeqQgPPjxHKjlji2viM4WK1J/PyFBfmoWt/ZJIqgL7vOQ2XYXmkTzxVJO670z3yAYS85R
kM696/KHGIEqfxUbPpYDwDiPeVhaRvdMKpHbJG4mo0tuGDfALfPl1aNQ8a+JiMTkfy+Ci5mH4heb
QLQRfppV/om0NlVddAWa/WwVrVGc1NYVW5qh6EfgqpQFRITNJZBSl49dOUsrBqZpftVRBO3kKgWL
OFtUEO4GYU15WuI2f8AEil2RtdLFrO3Pyx0eS7j3gMHDjrVdj0hSx4CAyr6s3SW1raX0uDRpK010
P053dtYXP3Y4uM1XkC/W7wVeSMnUrNtM7fAe5Q8h8FZ1mJs1QtVH+0GUDBzUV8QYjv2H96nOLnXe
2A+ckzmHc+PNw13DgYChseLzWXcV0JpzLn1RyJMHJ3id82H6HaBG+jHZJZ8HMhbd3bLJ/jPsCzHt
cndQ87NC8J3m2G5x7bfULqpwDKIzbZniaDb1DOspunxX2Fkj0gBFtdg7mRvWJzBX1VK0HXH68vN3
C+PWXL6NUW8O16os5CXg2VnhrVqwhmyi8+IwAgITGVWVVWKhqMeTRxz8uzXfhI8o0aM3FeLjjf05
aH+JKXdvHLSkdazx6cFLIljkIna9UvxuFJQM6gmwT8o0oCtSLpXlpZE+71chsWPGBudad8pkNn16
zKuPwqoapgfXnn88q5tfF0nzBkPm6OwjLFq/ZFf0dYp4zDiaqi9/h93AQl46aohhs2wS1JEuO2kO
iT3tM7fIm5T2ZvMTxVPz2/Bkf+GJaLkRcxk817ows4tN7cGFWJPFOYmQLO49ylkskcQEjc8EIust
xbiHIUWTJ5Jd2J6Q3AQ1hH+8Qjz0cWf7o8Me1HhfkHJRfrR47LkCy6B+B0bqpzuBPK/a+zSNTnvi
EdQ/BnfPoaYgsk1uKZvMedwOoXvs2ICw0fVtgyXEXoSdSHlTqzWFtOo7AuimeV9GgwODq6rmqYaF
BBqyZIisf8m87V5JRmjmmdF3Tqq1o4apxS6z/eoBVOzmwLL3Ocg1ezEcBOK4rG6TErsvtZ3lsOLy
XG3jNM8MKLt5gJ6KTfARFAVrkxM0Mc0N2xZJSd1lmG6CcNvmtiFMug+QU2XYwNBnyiutsnBZjlw6
omjmiaq0morOPancG3dtRe5LTOpc92ue++o169Van6tVrde+zMYH5mDISse1V2STvdveZehGsVgb
Wc8Q7hjj1cbpb+Or8qZLr5poe8f9vz0E5qBzVn8b5TTDbAfgtoUYyXklnpeAIKS94W9kAvOthAER
L5xCZxly2x+8oa7mvQHVyGWLkE7uyDGor5T+8tJy9bnP7MquOmaaVBNCuFr12VVZcNksjvuYwbZ+
bx1Z30/ELzepqLJhzxYWYmQD5Dkx6KJgKpuGHH3qy8K9xxjus+A2PrR1ELTbj25cVBN689p0KLLs
gUCTQdwBFXq5TLrajPhY7fRulMI7a0zefKtQaIelWt1p1yMiHOMGuBRgvgjs+seeqRe4jBLD2xQb
hbs0HxURK3/q1kE9ZgzWYuNpJ/B+nlxviVXjNMGekY7hRxIiUMbEE7bQZeWKLhGC3hK7esrMS2P5
N6sQRj+JoN5wkCHcVI9JuSA7xwNnu6C0A2GDcaeX1UuDGwwDMONm+OfwqW9xixJpeDBWtCJXXQb+
tx60g0afAaHbbS5Ffx/ccDo8LzTvbVDnHL5xvjQd9rDFN9BDeHI7+yV8jIqNeRqMvW6ZCNPBbDnB
FZrOxMTbL5II+SL2Ye7GZCnC6QG8POLFapnr9l2JTzWJlLU4F+RUtIsDDrRIDgvZ/WT+OIg3lKN5
v/d4jrJkaFrShULYLcz95djhvMVAmD+Oma2fkRFN+GHZBcOErI7ojzuPYXkKmnz6qZc1vx/DySfU
R9fe1XA8z/5dkoOEOjpHqRJr2I0xvQ3tLAV5ifGwm1Z/JjFgvrnIVuE/+SZFAFzqhgYItce+f6pL
3PP8ZQrbWOgvRb8Li9Z9zm5WWCZu06137LAu7uQeaQYOprwxnxBXII2bTNE83HxHp6VG6gG0UoNw
1F2OvamNirZn9VZBcWBswtfg+OuLr4lI/bUKHGDTFIX149q4uTrlWd6pv7MB6h9joYDcb+Cp+yP6
3OAePfsAM9baeBsiYDVgoCziza+RDj7B/jPYdPZI7o9PIM9HF+AeiZ3VW1/Bwt2nbuyW7wIW9MvP
Nu08OKXcCLNhAwac0apmCgiqf5YQ618TDieLh23sX0p+oBsqAvubljnuRHaxwvzsmyCznZiClpBX
U/JpJygzXUcQpUPjIdpnToK+JfY4kURmwEiAZOwsQXNQjmh32OMcMs9i862iOXBmdPmZo+TWC4eI
2d/Z6Ai5NU1n+0ZTRFsdDcxheC5LIMjEdbvl0tbcX7vSLkVLOJXdOC9+1ebdOVTZ+LuB+cALRaDK
+83RWhClUCwPnIjMW0HB5bzv8hrYuevZ1knbQGexQ22V179yQ3PmjqbsopPsZ+spXwlePFq8NyIW
azk9GGO0jklE9AJLhtcz+fdtN04Jez3WUTiBGeumRf4wWv9G/bVyMgfjOiq9YecoiqqI9Bb4wvgk
GfCX7Yu7AdHXVwChASlQ5CSQu0OQR6kgK6VIZCmXx4bSgA+jXrf+dXB4QnhKeeNRhep6fGOBl+NH
4CNNxwK7DW8GMT0fQD03736bN4+ZKPk00KTjHckcLRU69JTpOFKD90JBHhkEcyE3bgWWe/SQGA/C
JJJmeI2socMAvqD2neANiqa/cwMnRKlhieHRyQK/21tkVHzQRun/5ut2vKObbSYLe49vdW925eIf
kdjKs0X9aJM4vWcBmgEOEAw1oPZNNnrmIcBZe8P7qFpYh6cm5I9dfX8NL22zzneNEG1/nossgEEL
iYlJAJFCoBGQByyw/BMgIjj6Zo8PAJfQRPFUkWABGXFxleY2p0ywRHfkq83btk4ic9OyzxHojp1A
AgCUysiqSU5GK0Be2n+cnUdz5Di3pv/Kjbv+GAM6kLwxM4v0KalkSqVyG0Y50TvQ89fPw55NJZWR
GeqO3nWHkCCAg4NzXqNvB/hAe9AWldxqUPlICqjyiQ0ESyNbTbkFmdwsDPFU1T5MbEJksYX7Gmrr
tgWjsI7qaTLgEbmxOvS9JL7EaRHEvzLeVg2aO3jOrrqxL7+F4+QVB7B9llyJpgo+RbILXjpI8PQu
ba+xcRTI1Q9KVXwvN0zqb3UqBN0hSCXOCh6RuqMtT1egUSNCXIY5hO4ebmH1K2lRqkbMwx39VRvl
8D58mKLjri26/mnCZNZfiRzELponWfKMqsyk75Fph5DmS5bhJvU7o0+Ja2JWOEZ9LgWXpNk3Luzg
8iZKHSQIcrL5es+rPX4ea8L7OgDD1vAHKCVvHaj8/S7NEV1ZuRFicBsz9PznNhOx/qAXmTyCBmij
NTo7wQ4R5iQ9jHnYRLeA7rjQapCs4sZD17ZY0Tlr4Gd46AcCSpJ7upFK3ekIrOlrV3XFp7q3vE86
JGprpzg4M+m90PZtGVXBnu05R/lWU0Tptkx2dHVb0EOD4XypZQbMsB40AEydxZn0WsPa91ULXiON
jMzdd0Xdyk0PpXQ3t2vhuUA/nSuUFqVQCI6i3A1N737UVAHoI7LyJt14YPW/jSh3OZsUrPBHkOh0
m3wYx0DRMXBUq7Y07AxBlBAM86AUnB6NTokHyBRaFulXxENtsEEQQi8a0GWbwYRhpVfxqkGO7XfH
nfoyFBNaAwCQjOqhZ6x7fYI/sUU8QwsYN60PI5Qp7ZYSrSnXAyz0HmhuYh99CKrtJs1DCqZEjt5b
wV77JwZXbvSYxQaFz4ru1Eqn1+jf9mObi12Lrro36+OY1p/asdx7t2pUTzse9Rwwc3Fd6ivYy45Y
R77XPrF4XUozIy9+ehgBfy0B9Dg3junH4qB7YvRImw0jvzOHdpKcNtv4Dr3L+cwNn+jbFsQnr91I
937qStOfEQfg9VsXPXWODGSvgrj426vqyVhnyMm0N5Mf6MGeIrb3p5RlGR51UwRon1OE19a92ZbT
tsJ+aLhDdMKMNiRU5MFZ0akvk/KtcKU0t4DArIU6ABbXJmdPwGB0R11mDcfHS7NhZxaQCDZlQHV/
K21UPdDbw3mX7r+vOc8oNUC+kAHo291EaZGinj1YR50ScEkjxkJ4zUZL8abF8tteozeGzsEw1AOO
fsJyCSEAFp/iaogt+tEtde4QmPCt6UJsRw+WI7qJ6Rgh3Gdoww8UVvwXU2p5dIBNZvykWYQwJ+lZ
jwxnaxjbkdqbvpZuXRf0uWzIw0mXoDcXwpPhLhcddlN2N8tQAxwm4XPAe+crNIDzVwt6V3Hj2ORm
6zjj6t/i9eXMKn4hPE3OlcejH/2R9oVki1UqcGucNtbo6PE3Ucl6ALRWIogShFP2aHr4Qe4HsmB2
OHWB7CManQW1ysmilpAQFr5qKZjzA/DYGj3JzKGgiAtJDg47N6QP19gRLHqv86kfUkVr4khignU6
r6khuQG0I2bL6C5BetROQxder4twAqRs2n9TVnGTEyym6dZJ2xyuSDal7j3U2Sa/pwAtvzkVLblP
Giow7nakbseAGrAuhC2mEmqUmcbTXsJQpVbWRkH10wP2eJNB3hrvgLmJaW/28Ib3natU90A/1X9o
C5n8FHlTRx8BgYNbZA+OlChhGvOKqEzsTETb2c53k5J/fANjLoo3dRaQUSQsYAHB0wAKVtVFo92E
hi8+JyPenYekHeJPomiQOOiKoodGkATwhFw3Sm/5MN2jVxdFtOX6KbKfcU3Os621aKr2rR2NH8CT
oz4+6kp+DRPghQPnm2MbqDoEAusEw0M+oyupQLkfBfJU0H0NM95VVPt7Wi40ED7mgQR8AY8gae8S
zxycndCyfD8JXkBwdEWFJAWrcavrZVet0UPz5LaLrc7ddWipgte3EeyHdhG3+bE3XfUN9c+SFoVJ
/+qQDyhDbvuah80hRhRiO8ZeUzx4dpN/taMp+eIiGcgbSPfHT+MUx8WdMQCn25LWuMY2MMAvb4Jh
CvxN446gMEMEmTgbAVgtKss6nSIegvT3B9cARpjhVh0iHzTdDggItfvCCxJrzfdLOri9wcBmLVT+
MdXiXnsBXowHrxfj1HbnYIjpb0Efhx49M8EjSe/7PD3whkvUh1qr6kcxmGW37Zq+i0ApxKG91ZG/
/JqAzIp2Tu017Z7mSniDbh0PrqE0QHnQJMm4CCct7ratV5V3plmUFjoyzpTua38wOMU2KF7eHVrW
/mi8AfRVaaMBCAXdc/cTcMZwxXvC4D056ZmJ+GPSFF8G7iTgHrrWZCsIQjndM2ryAywrK86QvXDa
cgWk1RweyQeNco0mJIVcNynsGyMG4H3sVNFHx5K1oEwA9LW8Awna99sJFNOHxO0C+6FvEi/50A/R
QDM6qYc98NHod69pjsCyK2bRdGMyjlTPEHsyZD4f8FqzX/Owq4Z7er+O2tWzV+fNoMEEpHnQQwKn
tdYEWx25T4Swakt81gq7pRIyyYbr3xkp9qCbE0MblZELW8HOZo6ahkWR2+QCvcCJbiSVNyPQH+rS
C3p0yqRjb0uEvgkJDVnXTi+pGaFYhDDfZGr9b9Aa9mtSKPjXbhZDOzaLYvwA7y38TRZSZjPtvdl4
/QD+b47lG54+A13ZcAg+Fiqmvgt4g4qgUMKMabLl6g96ZdFPHlk0kHzyvb1DDSC8gy1We5sC9FmL
MUeTts9RX/Cua0LTf0oqvfjdN/CPUXKAWLhN9Brf1zCbKGroro4Vg0O100PLwUBmyyVocBFBb/gc
ZlXh3vhB0X6e8ml6RkQD/QWy8T+QpQqCj+PVJSIMtXcwa9BbiPVM4yeRVPYMZhhBBEp211NthvEh
0mTwyLOJBpRsIM7fpHbNO2lWHSvWyIMho2ApXYtXbtPpzrFsEvW7rXookoaCVo8ebQV3yaX6MB4E
bITyc5kiQrubPcJ+2MnQtDc5Z3cPW9lvbocmT16pKNYCcBnWZzYwjQb5UTgor14HW4pKHkhfzm9A
4t25mVltEaUrvJUy/WzvxV6AXVRGIeRmiONUp+k3GdRtbZgKoGbK5B6tsiC9R6SGUFx0CVmuNCn5
bqqUJ+P8iO38G1fQWNwKY3KKrVAemrV2Do9uZSEnCz4TdntzX3DSvlvKa35XTuHfIfwjQDX3DXiQ
uqz0WUielw25vUym7eSG+hM60ECflJeWT6AjaHHXLPOhRgqMBj5vxO8C/HuyAcaLsDPKscivT36p
J1stMeUri6X0dY4Gd3i0osGgWlMig7j27TSxb7nq2mCPHpEV7mFRsgT8n93BjfOUm8k2nfrOBxJd
05YffbZgnbtfQnIUdQgEMtZ6nmt/bOEn02HK28jYDXE7FTObJnsC8Uot1uq15odAIcgEptFMr1mG
zN4H5FuUuQs70fxCyD78w3tmuI+ANj5ZfQHtL0/18nPi6uYLQc+7j9qs+erBk2y3gea5UOQzC7ZW
b3wJSCQ/29PU96sAHYSGZ9oU43GODvYxAdUEIi4SFte5GJt6k/DOgNXuuqD+m7JFltm3fPshBWav
EULj9hfvZbqXaR/pPyIwmt+71nS+ibLDMUKPETvisR3Yz6nRAowqcPDlmkpkf4s+ljTXKYWJQnyj
JZb5x6II3H6bUfay1jHkZbWjyqU9T340fTeEUmqDO7X9jTI52xxzIl5KCM+qxxEdAyQMEGyh9Q0c
6cEKKISvSGIMUqVcj+61CjzmymuCot96mkypnNEL2tQqclsa6nQggKsa/R9rjNNHrH19UM5cYShV
+VYNcM7HbnltO/0Q36HFKV6ajrxA61IfG9luoHQpXPpsve3k2tr3TE/eu5Ono7pZ2+KbhOfwBHon
DNcJcFTsR3O85NHC8tsDHRFo/HmluV/wUXX0jUYOuKOYiRZRm3aIjWD2NIS7nBsP3ABYvDXsKBVv
4YRRx7QzpNg+ArcXcOVQE4F9VrZ0roe5FZHT5IVqkcIv6idDb/YhsIJZEaBOeXNF9IBXtU1vEOUw
wGM3yBcaexP71uqhdmIEH4DnaMY+1QcslnwKkCbo8FJmn1uJdBaYZsZ+UrKepXMzftFYqeZ3ECGg
Q+Ou18sbcqniLu4bHYGNoS//jFITdwY1Gkr5NMg/mIlRtjt39EBWJxxY844y4RRvbLP0iLomN/a9
PgKZ2E5ZpGW7Mm3dL7wNsGcTCrnFFY0l7tJonJDwq2LVIBZDBtjvMnci7fZNt1BzbzmINnYPo2Fj
xcbc5tVs/2WUY/ra5GTpr7ZOvrdDiVRvb7MKgZsVIn9o5HcVXcSVFU+F3OY4R/b0GCidrMLIsl/6
sCzoN7gGtf24iqCQ0w8qf49yygbUGZO630SQXbsVamSVjQm9If9kYPxu1ViL1xlYFKz0jjcB0Yfq
w6pFXXDmHAHZRxJ29J71LOiSx15z2/A2qksJkQ8SP8dRQXrFiyiGFqWCZp9h+oqgqOWlvD+1afoZ
UdJB/K5Q+q4IZGNR0nEt8IENQsof/AodnRXW7XV66B2bihZ8NKFWfqPZzxFywb8biSYyEi5e/5B4
yg/WtlkTYf2I87uzQ6AKu1TZo70azbK4R22X/r2GPgv6sYP4Imuz/tkgQw6ixiAN3buyE39iDI3S
e27b4h4yE8bdtS/0dqspXwCUTiEoMoEgpv6JSveN2zfxJ+RP6EchmadeSqtqEOgf4+4XCl1Vseow
avyjrEL4G2QnaGSgeOY+NqkMyQ6ItmjZVVb86nEEUf81upiuk9XLu54EGI5S2Dq/MiRsO/Sm0M5Z
pTwFnRUqTASBPBV9D+NewafzaLveTBXpBk+vgcwAbR75W9ZAvOtYKX9tpD63R2Eq5wPocwguIJG8
L2DKw4OhItR4VNZDRY5tBLkxndOBhCBY3gDYGVz8RpURgrbQzSrJH0RWGr8KMAHl0UMwMkOjvBa/
cfbQzPUY5CaU0Vw28V6AVr+33CFr9p7hT906VfQ2tyNeOmIP6m68l+7QQlsZAn3YZIld/kiDIPrm
A2R8saQ3IPQ2KA7Tb1wNRbZH+6mtVzITgQBs07ZPEX4R/iFWSRIdwTqQUwOya46uVeiISAEf/zLk
kfvFRVqf/KXrBmAvWYfKtD51P6LMJFufmhr0Xmrx5AQQaX+aXMuhmIksFzREG6sVejBNEj5omm6/
aF4KF1hLrHR29aTG3aJgIMFKZEqCJ6bkNKcBuDsXz3YzERTLEqYd3c66q3eyy+1vbVBK6OXGZH6S
E4BCHBMCsY3pU4PUQFvDoPds8TrlDIU2eqMQLTbAkR1IlyX8wJWgIRpt9dGhzGR1SN6ugozQugmp
gW179Jlaog2d+nXnAPq+BwfSoFdGEwhlawEJwojWjOVVW9H2SfopQGnER+Z6oPkIdtLrtujtwjvw
ZTLQjvPdMTtwIUfBhnKIlR5MEzTdtjQ68yfavyo6lCIEjB06jXmHmn2XbFoQ/ER3Cz8INptmftVV
ID/5vG3drZnpUwpECXrbxnTAcmxA7ZCmwmAs7gbsUj5n4CF+toXSclp/rvWS1WOHSgbca8oTQal/
RXs+/eh2amT6oLw+eEhRKFyUMfUbbyohcdHxKMK/5sTWEcRbEbqIKXYlNXcksPHVcNzhJeva4Ws1
AXbX3DgBglxP3a2KBmrMpiUitHDBd7+k4PCM2wEPAnhh5FizrAA0qz2uTOpR7ww2SA+k7tNYmgW2
hQVfCcwQ9GVEGnvwVGiLQ8GQIDm1HQAjdKUazBCfkZ8LjO+2rKmZ97h/3YdE8V+WHhjjTsaIU3/Q
YJdQKx49Nya8ovBOMTAz3UcrDaEftBA4qu2EpW27isPRHDcBEMwjN0qbIkhagJyuNcv+2GZ2y02W
cjmVcEjbVWRUWkI+KdWN7CLP28R56JCkoBBjbp2h6b5Pzmh+1sMxNzY1XVlnLbrKZVsHeNpt+NIj
1eMcUo0J7Ci7HW1hCoosnt98C3vo23fkK+MN/GWj2SmTmn5ASIBiT/sePXDovMUj2E+eqLRuw5cO
z1AQ321gxhvaQS6FeZ+ax4YnVfJVQ++jWiNZOTo7vMOSr3lYywHxGW24+U/Fw4TXEF0mJ7W5ZUSB
UEenKkTM/1OFXt9XeYoTjWtm4k7hI/LT1MOYKnAm6J10PtwEpLkr81fQQDqFhgZ8DZ2CPvhY2nR0
cHWJKfflGRoNlGFEA9ClRRfwO6Xx1n2sVJi3H2hlG+TwhQr8T3o7iGljRJN1hGsUZTBtqjBf/cfr
TXPMye02YGviW/oKHrrhbPVk9x+9pGJRUiDchI4vf9Ora15yM47mBAoYloCZ/OU/0wSZUXQm7F9Z
Gz5prQCsqIFupRZSZnL3H8iTjSccP90W0gjNteDyvBEJJjyHGAzzeMUW6oyfkTE7q/FXHIFQxew5
9Jc1li4CxF3MslmDSRpRmrIBueyGvhnMw9AG6d0Exu776Cfj0aVwsPnv//pf//d//xr+J/hTPP5/
j93/ytvssYiofP2f/z5nMWTR+yaZtyzh6Qu7w56cxiHW8fSB3QF0CUlaynne7eVRztkmIZVnAWoE
YeK5CxfAIB4VlkG8njSD5ioqjK9a26h73hnDzeWRZg+tEydh4gSoc0uYvH1sPujpx+zjMCjQ1MJa
VmnRbT+1xp7LtF9bGr4Qdmb+ULJH4ByDjdvabn9dHnyexmLweQ11x8LyVdKVPh28CrsggYePd0Su
4mMpIiwrkerY1UEDQ9DqQjR4knR7edA335auH50/hhMA6gxvsYLTWPZNaIN6m+q2/CxMhLHzstIe
kMOP3muryMQ82zJdE30f/MsWy0izbGjwN4BgVpb1Lne8fANVtdkMPq5K752VpVNT0W3HQplQioXJ
l+UbXYkGPmKTjnxWXpx+GMzq1cq67P79A/GWtPCg1/mMYmHKlurSBtiEWgA6ufVqoCLwYBBVd/TA
YWdeHuuNARyTsVx8ID2M9lyouqf7A4YthiuZZ60d1EbRkh6NVWIWNCxACa8wxOjee7jn8bx5uYgr
Bly50/HisgkQOmM8BRp/j+ajtrXaKXt696yw9jQ8mhSC0oa1WKqsCiZuc5eEEzuytV/E3g7CKMq4
jUD8xOzl8+Xx3m54pLUduL2e4dARWh5xXYMHmwkweKlocaG3Jc3cCnkiq3enz5eHOrNgsCsNm/3u
8A2txYJ1c2kgi7CbmPJUvsRlS8PBKa3XBoHCPXjV8L1x0rFwQAfLR3mAA2bMU//rKtDwA+CCBEWn
IcZ7mIKCjBwI1Zrb+5oh45mvyLbAwg6JJgt2zGLV0DhoZuICgjPogB4wdOEEUJ1Zw11rrzhMnh8K
Jdr5X4+dfzorw4eZAodoPstWtdKMSBx9AIRKi60rAercehEziIVAbYn+i/UqDUCGQ8hUFDgGGLo8
sPtgiPeh3aO4NlXx7vL+ODszuqaWlLbHp1zEXrw++rTz2Io5Rsj7oTeDjYVn2L6p49d/MZLhmUiN
uMLhwj79hpD88c5xIIYnirb81Ab+VhUY1cdDoP7NpEzolIJPKG1zMVRASm/p0UCU6g108lAKONo+
tAuEH5wrrpFvb2ssnpH1pK8GQBFb29NZASUHdOMjKYwWTg6YuUc1ZxeQj9OQxy/0tVcKuF5jaHRB
JnDJN6Nn8uD9F5/WFa5n6a5rukuj9oLHe64GdB4MX6vwQIJtTrFSHYTbx1cC8j9/6zRDgL8sMLGQ
gu6voS/SExFkTUFDzFznUx5+1RQdnFUzYG1UgjJ7EGGaPEZKWbc0x+o7zPDEA1futKXV7h6B4jh/
xqTs/gDLzl3e92Cz6O4nhzjSKe5q0F+uXFjzybz0cxfro2nAVBPpmuuEfkWQh3Rg/QHrA4wutsi1
i3U2NhFawwiFXF6Tf/LOSyMbpzsDZRQoLj0j14g3AnhAWS5zHySFs3Wly+7WmyEBFAlefWWqOxFl
4aFq/Su/4tzxJvizXnIOXO783/8Kx5CHrNgE3QPTD21JP0JjvAbuf0QkvLoy1Hyo3swXAQVOODBg
KReHjpJL3ELds9Z+890Go7mnKZPT1kVHtkRE6PLXPTeYORuLgvSA/mAsch6vTBpr1r+l7ZgH+rrQ
rfJOc2K1t/shpRZvwTq7Mj/93Ld0qRSQkRjSMZZ2xh4ca7IIPDgRcKnR9sWLAAS2Xx4d0vXjiNsX
YBRD7pAL7B9Lbgo6XHgCbCmNxC+a4cnbEdR3tYE/I3YVxfL95W8yXw2LBYBUrCOf4lLr4wo5Xet8
/vwFElqg4iBWuhV4e4vW2/byKGe+AteSR0LLBWUIsdjW/jTQfUX2YF2PAkldC4EUxzZWcO/H3eWR
zoRWwrfOxW7wxU252Ltpb3ag7cj96A6p4xTm/rGku7OmjDK3IGS+72o9RAvS0+5wDlHvD6ok1MQ6
Sc2bqLrYYtkA8zPqQ3vtaYX21EgBt0KMZXEH5Tr9enmqZ7azjcWxxUuBjaUvH9AgJOEAV4xlgAo+
tECSV4o6HVXXGIEPMoJr1rxnVlFyM7KEOHTbdPNO9womOoh52pT0Aa3VN1WfoP1XNu6dMlzvyjLO
f2qxLRnK0w3SGl7OSwtnXHpqjIF8LuPUoQWU1lGLRGkUIgKOqdq2t4TxAWcs7UqEODtD13ClDebG
tvX5tPwV+QBxqhh1JhTRIF3sqHOCIinRRIfVURzevXp0JtAj5wy7DnKjp0NJDS156KUkuZMvnq2q
jOkbgDs+wKpMPHB4XWVcCUZnZ+dJXpXc+brjLmZnm41ODGTDiCBoqq2GqNgHlE3seBNBLX//c4Wv
yBJKVxomGfDp/BoeTqjB8SlRVpEgjchzHPy6t6oE3nn5U56bF5HL9QwLO1jHXMwrQUa7AH9sryGc
2RgMoT6spXjUtoAPr2yQfzKV5cbkBPB4oKQD13MxLbj6QrYt08LkyaFDhDN2vIlH2swgbmE/pb2X
9zzRxv6PUlV3xMZH3UytTl7+/klLrjH65sRT215EmjrFEMrpkcjEb9c5tJCfdoNXv7Q9fNh/MZLn
IYUFtIeLYo5Dfx0KHm54k/ILSBQNvARghqFyZAB5xQzvyuc9d+yd+WmGoRotX3dxT9SDAp1Vg6Qo
QfoekWKkwYZx1UbRvrlBM1o7wkp0/8VJ5GkB9ZagTXnCPJ2fVyLJSmeuXpueVyIBAgIjC6X+bbSy
Q5ZVxtfLn/PsHOkcORbZFVKWi4UroDe4xohkkx8V7ZMTWfEa+53pgJhGcgdBELcJZArf/0IkbJsz
qkono5OLOU6ozwGtQ7U9Baaqb2e+KBDBxjHuPcb+aUdh9O3903Qdl73JDpUEutOvigia5Q9IeKzl
aNcvw4TGuCpAssaYkX7uQze9a3tt/H150HORgJIyYqIeLznLXkQCoXKnsnpEEmDBDJti1Ma1TDW4
ATSK9+8eipIn5RgKgnP9Z/FFMdieSWa0DWD+6puQQuUdFeVkl1Z+d+UyPDMrKuQwnITDc5H05vRT
tjCX4GPViMR6QuwSQJW0QVKJ8rX7enlS819aRDcYfmxKUicKMWKxaIPw/TopdY4CiJJ7hV/1AM0z
x57z8jjzHn8zjsn7F5acYEqLKOo6VZ7EqNoCdVHeIdVcbWdmjViTndPxhJb+aHbAFUpuQvwPnOTn
5eHniLUc3hESTAk9Mkk96PSDuipv7cAx63Ug7P7Z8cX0EUA3aqVul++qMdeuFFvPHHkHm1OK45S3
THcZQZPWh2mc0E1McK/aR4bnvNYafM6IywPtEpwps7ivH949SWI2yi+maQrBG+J0kqgeo9cPTHvd
eejSFQhEPEga0zukIJEz4TF5ZU3PXY3ch+xP17Q5g84ieHtpP9IhrdFUa5Pkpx1mzq85xP8UDmxO
aFMKaXY9HELYSxN8D4BcwaeM4qPcXJ74269tO9IjmTBJsDAVXxwXeBwoN0XUSIXUjCf8EtNXuhGY
n8I9uEUlwXZWI9wa68qF/HZT2Q7HlPnDCEGvYT7Ff12TEmnhyMVPCetCzMaSfFYxwWHyCJXlD5sw
ujLLs8Pp7txe8nSPS/N0ONQKdVhL4Jtm+b9PQHiso0qhxA/aAB87LFCYu/xZzww4f1EsvuC/68zx
dEBXzoLERV/D/NHoSMYc2OepteQxtv0e78yiuTLDM+uIlxtjOtwjZKyLi9Ksuigjv4L16WX1ITJL
hOtxddhovp8cwlDzj5OmGVdOzRx5TkMD5XziOa8bHnC8rE5nSW22oIPEUcXOA2CTGvAXTMh4HL0s
f8uwqn7HTY11APyiK+fnbZSfR5ZkBjzFJcir05EtRIVGVdlcmEiXbuk6O0dlusYdEj/FlW7hmaWk
eKubFOSo4hIET4fSfCMuQ8sC3VAi16iGcdpCqwbnPJXPhY+J9+Wdc3ZmrCAlJYB1lr24VZLMCbUp
AnUCuznfFWSQIPx9bYdqTnrlI55bPp3ajic9Ok7CWWzS2Bigd2SzdMwE969TGlIwed6jZOUa+9pJ
EaUgEmxGEtgrx2OOKqcbhwSLMV2PPJJPutitST/iSpSpBvoHtSUNh6JdRNHjypl4u3K8PSgdszGJ
NW8OYaejRwLpu1nXdYycDoSADQI05Q6VTtSGcIW58j3PFCQZcH6Y0XUySI8X50GJEoHkxmxoOFUW
Rr2htaVS3sELh0WzF2UNR0CK7FBWRQOrNDAR8uirDwIZtZfLu+jt0koU+wyKd/SauTgWuwisdQDp
jqUdejtHY1E5xVOqJc53lIHkl6aBe3mIB/iEG5DbwCovj37mw3u8LEn2+AemxiK6e44cYOJWtPLr
6XuA4DGtFmylR0hMRL7d5cHepkcEH53GLMfFNkkHTs/nbIOLBCJ+FAIw9wELLmR1nKk/+BkmuZTS
nGMRZMhHtk0Tb23AB++vADucHcbnV0gk2BfHKKUoKpB0atduEv/mHVR/wJPdRzo2sZ4uT/XtsWEk
8jBIo1zZzPd0qm2FGV9ig7AxhhyOcRU2+4gG55VtfGYUEi/elXNGQBdisXo4CMFdR2V8bbhwc0fs
fm4QEOy2757LXHScZwOhhe1yOhcjtDXghBiNKIX4oQ8PF7FhJNMvjzL/1tNA4xjkC/zDY44a2SJ5
7ZAog6vSY+MK9Bj30sC5yZAaRt3DTI+Xh3p75DhvFMyFjiY1ffTl4oQuJjRyVorB5bGGE9HaO2sw
+g+6QXUenkLUHNNYj2HGo8Z+eexz05Rgg5irLWlpLo47SrwUcjLwUrgU5nf0vadt0SNAmYjBurJu
Z4ea0QneP6u27Pwh9tK1Tmv06O5U8KESWGOQ3ONHZA2vtSDmL7ZcPIcZzYgVgXL0/FP+ShJdHzcq
fYRWWZmT+YywXfml1KTxxdAA8q66xvU2WZEXV/rr57Y/Qdzk+ahTJFuuI7o8w5AGVrcewEze4qBU
bvTes68csnOfESc7Cn4zcICO7enc+hEHaGGhxQ61EAHQyUSU1ZzUGtO+95ekmAqvR8IGHVRKf6dD
6QbUZNDU4JscvEkc1Fi3WN7Zq8BEd+X9+3CunMxoAVrd9uK4GarG/aczu3Xl1+N+8pDADukI79Ju
+Hl5pHOrRMeN22XGUdGFPp2UbMzMm1JsNSpVtsdG1XKdu0D6L49ybpW4R00bEi3yl/YiSJWmT6Ev
hmRZufiDIL+P5rOyq8PUFN2VO/PNUEyCHJp3L25eQEkWKdGEoFItW0xchd05+yAI/EOv5RUJfKlv
L8/qzbmah+LLSUqi5LXW4sLScOyGQISuUZJnwQGcc4DWUBM+Yr5Wf/M6C+5pjDVHcWWGZ4aV5LT4
CNEu4HaZ//tfx7mlZ80+KDG91BuEvpzmK/6I+j7NEuMP2qpugdqTXb33nPE8+HvQxea30bzJgnCY
EK0rYKEZOOkgv9HsxqjvDpc/65kVpGXnMUMTrIxYYo5a5dlTgTjC3D4zj3gZjZghYdymKqQGLg/1
5q6ZZwVGkr4s3xJkxOmn9EGRROaQzA6c6YAHGxqulonSDjgFbV92hvxO+pU8D0595di9SbYWAy+2
DuIt4OetcFo3jd7vePUhUxTZcDL1KS5vkFUPN0h2QbXHZfiODnJ25UCe3UNcBhx8WiXUoU8njpre
1CgPTxMR4ja1igT6lZsgTPM7Hy2AGC5GhQTIiJbFldv97MRpvCMwRbuMRPN0YPKtSseOHYHvEUYH
8h7VDwO/oT2cF2fjOQ2+vvAsVvhFeujKROWVkvS5edMWpwrIRQj2a/Hd+1Lz9Nwv5nmD219Tqqqz
u7bhtfZr6nLtsQvrWKNyW6hfl3famzgLkojXL1VbCicmiLrTectisqoR0Zs1igvaBIGkBQiPSbHz
6f3jkHWa5JukFvay3cbFYVSugjItKT/NJjp85tswhKpyZSHPTYggS8WCw4fn4mJCUTM5VuonYpZB
xq+1wHJhqrtrLdkzscD5e5TFAQ0TZNnR+kBvo0Eavi8xHJcTxJEUqfD3RziwPMyFJgl9/CU4Femo
KutCA5yNLIxvoTbqT0br0OUCQrS5vEhndqFDZotRvZzbzUvoHN44rpenvlgj8obAHjKVCIH34zF2
6uHod5W36dBjv7JgZ2IdmYuUtA109DblIqcQTuho+GrpqMpl6hcVlx+IIE73PdHhFtZ9vrGn2U7O
c9CRvzzdc4so58oWRQTq/Mutgr9d0GQJu6TN5LiHiY73Ygyxz0Be518sIvk7SDcKIvINPtajx6MC
G1UQR6+pTTTua1Hmzg57yWvg93OTolAIcs+BtOguu4Zhr9x2VJi3ISBV7bzJqY5NVVgHHIHN95ay
iB1zHWSGczq8jhfBWjOGti50hhohZm+xcy++wC38BlhBXLl65/B38lKYR3IIH4K03eY1eRql6NGU
wagxEm7mCLZpfb8y9UohC2qhSZVW05Vr6OxH5CqkpEhVkC7F6XhJBEY/c1JjXeOEeYS6YB1LPFNu
JNslv7ILzx06VovAaJCy0dU6HQuvhLhpZMQFY6o/CQTFQ9TAk0vwxN00WERgVz0V+8s7/9z35O3z
T7WcmsoSJFACcQ/ygag/enOjSa+SeDNWfZbDmsd5Ednp/O7yiG8bIiyhx80GXobYAkP2dJo2rvV5
HwIXTNBHRpmO0gNRzd1FoY3cHIRCfTdE+MhDyOrwSykjHWGFwdOvrOy5aMO0ecWD86I1M+cBfyWp
iaNjDBVGAN5i13jUGh/CI5TKfk81rf+VF40NVwkd+q5W5jX829uxOf2EV5z7KOJTSjodu9QCOXSj
jz9XEVeb1rKGBGG8leHtICPVm8oK+22T1dr28qd/eyMyrK2zja0ZhLV88MLQp6w1X+uYqVtbZ4z9
Dwlid1eO6NsjMw8AvJsXNfeEWE4ucacR57gB8KxvH00zwD0LfZfdUFZfLs/nzEiORRSY39bkastU
AiN0anSDY0BHNI2tl0zhvne9aq9Pvbwyqbdnk/b5jNR1JRCMN6iyQEa2ltcRWHwPHXUzL5ALFxo6
VLnr70DAamgL1NeK528PJ91mUKC8e3mU0vw43SatA3u7tUHtQdaMDlaFma3CV+4wNFBt6wjg8Hu/
51xW4lnPe5EO0/J75l2S1BhOoYsVTi3k3kERGAoeIHcZqJorm/HtGTgdbF7cv85f2fph38+QIUc1
KE+7NeIQQWtuxGT3ePNC1HcKE8cvbLyv1H3ORCADnBfqCYDN5zRnEWgLYTd2QMeTPnvsfMC3sFtr
ofU112zsiUp0TlEixS92QLO0Ulgc25nRXYmCb5dWcl/CoJrpJASAeb/9Nfsi8tywEfq4GZXm3Wj9
GOzH1PEPSVZNSAqN1xK6t0eF8eg+w1thQCoxp+Ol/4+zM1uOW7nW9Ks49j3cQGKOOD4XKNTAUaQo
ipJuEJI2hXlOjE/fH2h3twqsqGqdcDjC29xSMhOZK1eu9Q9oNqL5405Y5wj3joLziPtZpPuh0V0q
Orz/sLZKkBGasHgew7w4Hgr5mHFGHGPwzarpkTHsW/kcu4i0F8UIV3+m5Y2mPkJpIfbrFzbV+2Vl
bD4qUGaDCsuaU5VNGgKqYzn4Dt7gd6jXK3c4VGEPr4t2H6ladyFPfr+sS9ZI+5fsxwG0qB/PFYuc
UbFie/AbvSZ4u8nooZ+Bs6nafDl/Nt8anceZj70gWrk56actja7jobKocWvFDScfr1h0GYccFJHX
GHijgu3Tu889IlkPFtI6H4DhToj7J/RGvEURGlMCHHW9IcutCx3T9xeKLQjAKinzcpWtYX+oRXUq
uGFkUwIVl0H0e6KNPhTTr/Nzf/8kJ9eDU0OeQingXRyEGI7Nlmb0fh/wOPZszMY3QH3qeK9hNAoi
TQfWADXK8dHnlLqXTwjlnf8VTnxoii/L6BTtUH9YNv1v59VwA8RiU4dNbarpLSmCPKiNqV6DkNcv
PINO7GEgd0tncYn5QH2Ph2oTnSyk1QYf3b3iQ5tLsRdFpBmbqG2Rebb1obuQeJ4IiBSOeXLpYOCW
F99qdlHPRlTRKUH+iFLkphMaJGmEdK51eKqbXmqQ1fUp3kMNdu7buQkfwlm7RPI89ZXhrtIkcsBu
QwNazxvhQKGVI6ZCmnY7CR1zmJgqXpHPiBRiAYu8pVD8LIPUTybTfTr/hU8Oz9kigJjs6fWT18ja
IEoJHr6mpSSfqUYnOe3hQjuJOSKSCCheJPJba6Al4VTiUgvk1AbjkQY+ntI9z8PVJ5AWmI5ubEY/
7PPqR4VL4R4Z8sgzanX447tneauxneGBUhZZE1lCrXOkmIcRaZQU+Qxckw/DCLAbeZsYpRsh9+dX
9tTUQBzRu6WXqZE/HX9Yrasru8xYWeRMTEKUkNjK5eWtaobJhaFOBaSlOrJkTIC81htZdipmkTEg
x1SvRHkVFQ4SS5ifYTZwfk5LtF1FY4oUXN3wXGHVrmmudjb1VVhyyZW17txgiGpugxLpobKT85M0
EboG++xuzw96YiG5u5eCzIKoENrqtkHb1B7CFBE9K6wGjMPwB/IrfTEGaloEvy5EhTco3HqOdNnB
GcEcWTgHx99tAnGcFzRufcQEjEFD47xwMfmbC9XezXWvzdshiGWJ1nI+/UCIwURPHolVRH7rRYJm
qFV78KSaIAGa4mRxDzBbTvt8QodjN3TIx8/oa3zrVBtTWeTa+EZYxVjzo6KFSuCZTdg7W9TZR3md
iLi8Y+Jhhhqz+GOeKHtFJ+UhQ3JhN4hV3amIyiazzQ4hPpQwn9RyuA4HJBbxzbKvMwP7hD/+ilDg
eHCCjjUpmSxf+berBDG/vs2yzODV27lfHGmHtyWiBF910c8XMt0TGwbWvANLFDgBlJHVUO1Qg+CO
OsOv9dx5Qhomv5GqWRysEXHD87M6cSCWnhaFGYv85F1C27URKNWOoWiHjzfk146vyTm6TjJ6dXAt
xa3A8OjC/E5cleSXtDxZSbppxurL6bNo7AAZMj8vrOIxtmMqXAV5WDMAiZfyErjw1Bx/H251IIps
eVVT2fBnPK7cg3RCRNbUGYNEz225qXqapbjPGJW6Pb+4p74jspjoBPAApUa6OvgxcqlIDFLlHaZR
/ZpSr/lSq2H9nKX5/HB+qOWeWR16mi08EgzgVOB6VnNsNZROQrp1fj3N6raNawy8O/0XxjoYd42K
2JSYvvyqWzoU5wc+sbgMbIPZ5GNqEHGOj4UJT8Tpg1bzU2mjvTMI5RO4qV9lp/b3owRQaU1acWFd
T+wfl9oPJV9a8MS41WQHp0Iu2WbMPmgcLgpESe5y0H+J1wqcmQpwybvzszzxJaGGqwtshHYL1dnj
WbZIgbndjGjpgP7RV02V7f1kJNj20tW7cM2fWlDaBcvXJIhT6ToeSsmghOXIPCA1KlUUQWUzOPLR
loVNI0QKsRGN4zwMFQyhP58jdEZdR3eJRMpcVv23ABfXVH90cki/CQJsgyTKqJ+UGM9AL54y5UK2
fGpB2ayUFJeEmUhwPFhjC5nG9Nn9ogicF72cSswkYowiLCeeLqSIp86GuVyHQPPBjazBNymWfRLb
F8233aBp8X7T+ps+c0wUuniLUpFZIgFdL7FFCaC7gJY/NTgWk+Qa1IcZfZUgRmmuQHfHFwkTUku9
nuwsPNgB+vKbegpBislMGB/zQLc+ASe1fp3/pKcGp065IOfpSvI7HK8yNqC2ObS1Th26QTHdmjW3
2xtlZn7P0ka9MvEY30bA/vx2CttLnK4TmTm5EhAyrmZgamsUg053YSytQUcbLCqy7WTrYY22paif
Uhf4rFEG6Q3+AJbPY7Xfwny/BPg6tcd43CK4sIgIcY8ezz6l994oiAz5TawX6N5K1Ysr1zgoqHH8
D+IDhOAFMU9q8C43j7Q0iWzkyf18iJBvjJxun2PpepVXGJuc/6bLMVxHeoYA+sTznaRydXJEWGio
miW6jz29Hm4GiievxQAM2cPKZbjpcWf+8yFRVuDoUGEEi4wUzfFChmZZIQ3WzISkoX/ooEhusenE
q4b/d/xeBciUnZ/j+xjoIGMFVHeRRVoUfY4HRE+8sdAFnP1ME8mXuhaIWgWK5qUq7k059ogeqsvj
hcD7dm0cr6xDbZEWzqLtQGFkdVpGoWL5nPYTgp+hWvpjP2o3g2EGqEBn6N4GU3QrwxYB7KkqrIOE
5XKXYnC8n3pX/fv8ArzfuiSAZAz086G4veup9oiaogmhUPdD+/+TCmv4RwFq8K4q6uLl/FDvjykJ
4AJp4jblQbTOHIQe9nrSJLPfIa69HXPhbiPsabdV3pqfYicOcPZFTSOLE+WmqnBuPz/8++285J9E
CLqrpElrpHkIMdqiGIYIBpqJBSINKYp4CYiGdKOPZrB33ay80PY8sbs0fUFNUASjKeksv9JvF50D
KbrHn3DytYWK0WdWs9U7xd3iyjL/wPKo3qfCfjw/zfeRGMFmavQOFyxJ5rpwjCeZNnY1ioRNG8fP
WS4e2sApPxIJlYM2REiM8u73HfLgC+t7aicR/AAKA8Hm+bmabJjj0elGqYrTKnJHchThjZIB509l
Gl4oK76FnvUBQtCJaQKQI6VeHdtWdk02mPhZ6EBDMeAeEgTlU3wDnSYo79t8HLwMR1k/EcN4ZWvh
9DEm5fqEuirWpzJL70Rth4fzC39qf9GxpFYPGIvLf3WoMRNL8C4glMQz/AIvQmkSN4qCVBrelFlc
Fa6Jwtv5MU99bBIoajTQ40BOr0piSYltVzIOs99W1XCLNZD4jC9rduW0ev53gU3jDUge29dS489r
RNSYuYjAd/IqprZ9vLW1EiWsoEYhmUK/vB9brdzQmFVeUMCS100UBheCx6ndxfnlOJmAcWl5HY+X
28Ie7BgjStii3W5Ef3pDwoclxOiUF+6E5UOtNhdhitWk006oWpdyyxzL3cULEzHcUT7SmTD4jHJ4
/uNPR5VmeUlRjSILXh2XGrm/yWmTCZ/OfKw3OBPaV3WBNI5hVslB1fCV8dtY4iMKu0O5sG9OBCaS
NMi+ZMY8qNZA4AVO2kPrmfw5nCt8sur6yqwGcd9hQnZDnbzzRm0st+dnfOKAkElwrS8YJfbO6hOa
tPrNOC4WrdQW91bDwFwDB+id2pvPThqL/fnh3nAC6+8IXJfUBYEDkwv3eMvo6NaKFBtHnw5pukHm
Od1iSjnt5sG0Hiu9K79paDz7E+4o21HF/3DbNKoFzzRIP8VdhUI92pHGxq15Cl341U7sZvrsBFrK
9/iur8uQZHE0MFs5+VZpi4fUVeYru+/qJxBvxY8Q/7etOiGcmg5N9AXEmP4zwdxH9aAblDu8LePt
jFPArSQMHdQ0GS7sjhPlfkomNKyWt69ByX8VyuB/V7Ot96M/mGWLiE41DJkfI6jztVV1xd7ZCo6o
1xZ6GD8HwP/hpgwL9RYVZoQHLqzUqU1DUVilY0c3FvDQ8UfMk94do5Kiv9njR4mPHsSQDi3nm6XF
Pm/RbdGvJ4zVDhZuyEibu8XPBmZAudVHlPZrWynuAMYa+9iu8tu0GbDb61LFvLC1T6Q2REFyKNQn
lw7B8vPfLvq4r+2kmNTRT4JyrPb6bMQ3YirzG65J9xsi7gjplui6s5TFVHmqnILP5xfqxIle2AMC
YRugT0Tk49/ARJYPb0iVwxUTP65DjLGvcTDon63MoWPTSyS2t/jyORdy2RPfB6YVQy4sRRArq3sg
kbXoadXjyqd0FcaiDYbQr1GjKzCmBbgHLN3tXFz98WRpjGsGNCuAa/r6qWsGGjZY8aD6eAs11bdQ
maJDQruz3ju4AsRe2OILdY2nzfTH9URqiIRt6iUEMY7b8SqDPTQwQCqoBzVpVeN44+LJoqd1Bmk5
UOYD3vR6eSlYLHFxFcdAli2arTTnyXhWlzxsTwFDOkWpvrTQt9OCIcVMsKtu3H76oQM+2iVq9zC6
ab8fE7vc0Pntns4v+Pt4RVECYh33PHAThO+O523oyTxE1Gd9EGbihRKRCYvORKqpLVDtPj/WiegD
oEUlg13gF3R1V0c+cnnqqDOHZRZDW97kBKjC17PI/mp0Tdvc5fM0OTvXaCYDB3jIjZs2QG0bd5q8
vMTefp8LgAKx38hcpLYoYB5PfIj12Q1gY2DC3k1gamot2s+Y41w4ve9P0fEwy89/ix9yqCCXOHrn
g3NzQjxIne6mrfAwwL2j/e4mvbE7v8inBuTAUi8CMEAbbLWnZGJ15pinPa5zUCWdEm8gTEthUeF1
6AXgbC4kx6fWEcj88jmpJaBbdzxB7DQ1kAht7+t9E96Vc1t8EuZ46cp/H4apUiCOoSPSRJaorZYR
sJw7FHnXYxpQtztImKnluZjNPNCfah5m0w0e6lTR78oqzH1sJoyH86t64pgwNtkNCaq5AE2OZ0lV
IzKGhPGRxSl8XLbwFJdtezfNU709P9T7zJ+Clw7Wg0BE5rSmPyBb3YkZFo2PgVOKGUqVKC9JLuzr
UNMw8aYHj+dHIYJXXgbppYLbe3m+pdxGVUjnUEDyWj/lawVTgVBIJhpjY7HB+yO4sYc2vSlUadXo
HKFN+2ae+CXCFXkTGFX3WdbdzzyS+qc2nrNtWkUjUoK9fUtnSH48vzin9gEkXKCyC68Ubvnxdyij
0cA8KO9pYHcVdWw0hT4qVhntJ6XSdRyiHRtqTj+gWJTo6hPy7eaF5PPUficPQA+VIMYzafUbBE5h
BI3LbzCYeK16UZAD1E2c9kLN99QxhuQJ4h+uKez5VXhKMdHrBX5yvqKo/XNdqimektitTnt3nutd
T7P46vzSnpwYNTPrjZrxrlefxK2BZ0DBQeZiflFHEdzrFo+U86OcOkjogSC5RNCA4rMKF+XSjXVK
4mEdQoKcUw36RN6rvkAQwf/zoRYuNX8lqnK83I/3ShBHRNvIRh+jd5J9OQyub0VqtA1Ct7qQK52a
FTpBlEeoQmnvssSu1Mos1t3OB0qKpmvXya2IBBbmUXSpGHNqY9jE9UVOUVB7Wi1gJWXjVCbxfcLK
7EaoMvGx+C6wdU6sxc9iuMBKOjU1CM8o18HRpZW02oi0M4qqw3nID+AOoeqdN/tmrENfw7Btd/6D
nYh8QiXJBlnBA4Uk8PiDgXzSE0ppvS9tB3HZYHY3YaEkfsYL4SBCl0eCYoDTHNLgwqE+8aJEiIiQ
BwBpKT2tpakjAaiJ5k/nG0rUPhfpZMc+9pu2p8VUSw515WpfEZTG61rFLW3aRAOVVF6hRrFYqWM/
lUm1w5eMG+wQVrAR/3wvL8BVipsUdBeZkuOlKSenajM3H3wDT4P9XGdfK4yAUAa3LgTYE1HgaKDV
524DnvBDBIxyBi0w+oiGYE6iS7O9UOh7/6rhCQq5kbQBABrNiOMJdVhtD53CNhbzrO7dvm94+WrK
tjGUxnPUQr1XGix6zm+wU7cbZEqLpgDvKZh2qx0m6Ah0eoslaZdYUbmZlQnLX33Gjt0ZCvFDqXIV
/QpV6igYVvGAqYtuPBZ6VX2s6gntaSJHl5JFBeFNwrNzz4kZX87/jqcWBvj80nAjohhrvZ0U40HL
qNBJSTTF+pRhv7rV407ZhqlLaSUZbR/bbOtCVD4RVKAkgdhfEOc8MVcFnEGd59AolB6PzqbdJlH5
LQPctJUYkV7VHc6H5+d46qBTSwVxs/QMKEUcf3w8uuntG27vZ/YEUMgq+y8pMpj7uJLFrSL74CrW
7NSbFfsilnZ5tR4/uciKOYaAHRenkzWrtnKGQGrWcq/CIWj9vG3K+3iyQ9ebysncx6XMNnmgDhBR
tGo4NBngoKEtQLfSMr8k6HRq2Xl7LRJZC09rXdHHyTIL+0xj2Ue9uVrkye6HUHyXdjNdW2PdXohy
S2rybu6LeCxyLXzkNTybsmSQKDXuEvNsyl94+UBclnllbs2hxnkdj9L4JkQJ7j6ojfxDJIo/x0yD
keF+p4tNo4gU5fi7Cw4fRkqu9BVbu0eqRv88hUNFI3AYL0z1xK1FVKFuAv0dgshaty/Nq4g+NSOR
kY7bLMfUWLGacpeadnfhaXBqM0OdpdoL7J3/sUozkmKe0hy3VD+2xRBvW8fEaI4aKP5cbXvgfSJf
kXXGpBRYtvjzYLGwFhcAL4jE90YsIizTPGTsrlCsXafIxWIMf+A7h/+33hhFIq9Hq3a258/viY0E
Uoc2JzFjKRysvmMJAmEyA6x4o94MPgPWm0pk4NUBYzKF+kEiivC+jufC2vVC0Z8mAOx/3h9xgX5Q
+7WWNhw63cdbycKtz5mVoPUVR6Y7d8qe7KrHv3oW3U6t3OoKdf3Ib7mz/3xngYRY8KwEdySBVqEy
iO3GHWTGHk5i5xvms8Y+m0RFW6roLtzF4sTW0rnyEXxeJIOhOR1PslBnJ5hVjHWG0TZ/NDgUX9OL
Evumz/qrWXaRH4VWtLG1uPjc4XloQX4AmDGrBiZHqRP0oQcdYbjqx1H3ixDsoddOBfLNIM3bL3Wl
R5giFdaHIZhjHUX1uf+Ww90eWM95uO6yuN4QJUzHoxaFrV5i1Ydoii+ZZ5ycJSTSpeYHX3UNwnSc
CM/adpAYTinlJwXORob22rQxwdRsNDdpLIwpx/mOUmt94SI6EYCBKvHiISiBU15vZIF9YdTYrfQl
flRfCZxPtV6GLUhX8AhmJJ7Pn5sTyRWFr4XLsYT7d1IjXZ04Eemj9K224vEMP7ETXl5c0k05EfxI
E3kgvNkZ8aA73jZ23QZ9ESnSV+sOB40izWMc4qp2uq4c7DvPz+lULAA/u1xi6HjSlz4eDFvXxMz6
ufMLxZieG8doisdZBhDIu6HV7wbKUBOeRrLHvJJH9XZI8eA7/yucIMiAtEA2gYYlCuLUMo9/B9BR
Zt9DBvY7zaxHXpXow6ITUbXBrTUXIFyaUG8+ow5i5Hd2NInF87sPUQqR2s+0mtJXLc6Hn+d/KZsx
V5ctqS1dIPJ1gI3rABW1blZnOjbF4CqH2zzBn7qXptzlYTFt46YVkYeKziWdshOjQh9e8EoueRVt
qOOViETqYi6p1H5ftdaLC6cMU8E6MJ7UShiTR6/EvUmjrvzzydIuBp9K3YqIta5ZNU7TA1JF/bpP
HBVVV9hBt2lJ32bjYnWyRUEacAY31YXjeyJyoHe0yMVTPte4ko5n29sm/g/VXPkF+keRNxhGtjNK
CtqQAJqw2qmy6HZuHjS+a+Hecf4Dv9UcV18YtAmJ1NJoxY1x9YRRC61JHaEAxE85YXe61mI93+tu
9mOigP4xcRs99TK43YduMgrL01LaCX4wJLUA3B7hJ+sgg+trKHwXng5TAfEyiQOZN5dK+Hr+lz0R
Et4ejkvnmw+0zoc0M42Gyh2QuWoKgdGwkbnx9GDpqHHkuDN2zaWwcGpAgjk9Rl7VBNjV/QxyreKT
oKul2hXwfnLp7KbJqvg6l4ggXPgUJ3Y9R4wixbIR2PirfdCNTutEXPp+ECTmS9tYz2U153cOxsH+
WPfVLq7DS3nAiasD2TnyvbfSN9v+eO9NdCmNtLJrfyoVXGCSrLWxDVcztGatenip3eF/UAOHiAx5
fHktLHWA4xExQTZmKfOGKlY0pFAmklkeImekg5vGLmpps6ZEd3ZoDPn1MNeGknhFI8T3P95JcLsR
w6bJvWTWq7WOaT0EeVPXvpaDKZ7sRveU0CaaRfjW7c6PdWqNEeOhA47mCYneahO5GdWAWoy1HyVN
/zHUsuk5VfvcY2hnX8xVdKGMd2IfQZjEDgK9JZKBteKsbVDnAIDCszDT6kd0/jAEHdUkGtG0lMmH
ugrI85y+v8S3OZEXLCo10AtJp1EhW92heqYlpmjpi8VAb7YRQhC+5vAaP7+aJ44kepLUrmks6CiX
rhq6serGtptWrZ+lXQmx3JiuE8zdN5Gb1n++kLS96CCQWS1jriY0l5PMe72TvluYde2FKYCutAyd
j6zAKzQiewepIdyen9+J3eLi4Agzi+Yimmfr+SVlX+bwFH3diou7fsLMdsa7BG+qSeyG4CIs7sRu
QRhkEcv69y2/Gs9JU/T7a8azOhn9KtQcbLAEn1Cp+nRfJ2r6WJTiUgHj1CRpOvDcW7IKCujHQaDL
iqZB6Fr69WjYcstFm8wHVtu9UeMh/CxzAd35/Lq+Z4PRg4B5BvGY4jyd0tVEIUXGWT/11OpEhtzB
YCPysBsoh+eJF0NVTPy6VfVnLbbn9Errqe3uwqmWe0id8Y+ofdONNkpT/GjM0W72oWomr05gNtMu
R8qS9GBokvxx5mAuehF68BC2Rfh3JCuJ/Ruy8Ld9PzsvWenk+WZq9dHe0bHOwgtZ5LvPyZHgKgdP
BNCcGvTy8986tbzkxs6MG2YJ+uUx4a7yqcqoXlYZ8yEx+58sw/P5lX0/JEg7qhSLyBs8lLUeSjQD
gUyL0vTrpHX6G6BJvOaMDK96j5JBM++UlKznugPQcylRfBdy6KHSgeEly1VCO20VxrvAStRZjRh6
yITlh4uzfajHQO3PT/Fd0FnGIaLyPKDdjvHF8aq2ToBxQo3tDMImw+RN6IdvTKmLnZYNODOdH+zd
4WAw6C4AExcir7sWV0Gno7A7VNn9RA+CvaNX9pem0R86JQq2Zd5xIf7xeEvmuZiqYuxBxfZ4csLO
G1wsQ9Nv1UDgAT5H5nQ/t/MwA91nDz+5epFeomy/S3oXFC4dfprQYGTfVT5wpm403KBMH1gQiuhq
0vpzleR+08SdP4Ha2ZiYC30QoX7JF+bEtyTZoTtMNYKK/TqnK7EU7to4sfw2qpXnPgSvdkiQztiI
sLroPvmWtB2l18yTb0nBkCSLDbpa3FZ0mYoBvO4DS84qr5WRcVvjSD545B/Jo+rAcPQCEQqe67VA
5dqMEuWDVprORyxk8l+izpE+YMRc9yHIzAvWs+iiqzRpSIBdvMLu1DTSkKkIovG6S2BMeUKqoCbt
QJaJpyrI8G34fsk3q0ynr+e3znumAH0P1QL1Qx1tQZit3qxGZJK6YYrmV2Gs3kIWEIPnjma+IIub
pPGG0enMLU+96qYz0SPd2JPZJJ4yxrbEjUS388P53+h9tWn5jRYaPNUtnq7r3rraGlFDubL0XUBu
w5aPmra7WA9nZYsao6DvMc+8TooWgIKHIXz2avDyQSYyxC9vMyeq1W4azNkbTwUFX1DWD/PSn0fV
UHcxRIR0E7dJ8lDUahZ7jW5NXyl/m5Un0ahPtyXWJp8mYSOClaUGnhg4MsureB7cGHMBU4PeA0n/
5/k5v9/RCHegoA55FUkWatLHB3jKauhWU1H5UP8sJMxEdmhyCexhHi41vN7HJjhIdHV4FNHRf0dY
rRuYIWFRlb5wmu5r1BsW7C1Lw44HZT9P5Vl4ITid3GE0u3gtLKkCgizHk8OEDkN3wLC+kMmw5YYH
Kps16dYpJYTOvmh8pXZUL0pmczuD4zgUUxBsIruM/437+l9H5vLtm9n8z7Kamhi599U//veH6rV4
ks3rq7z7Xv3X8kf/7796/Af/+y7+2ZRt+Uuu/62jP8Tf/5/x/e/y+9E/bAsZy+mxe22mj684TMu3
AcLXcvk3/39/+I/Xt7/l01S9/uuvn2VXyOVvC+Oy+Os/P7r6+19/sWi/bbjl7//PD++/5/y5hzL7
Xvz97g+8fm/lv/4Sxj8XpA3wfhhf+lI5+esfw+vyE42foC5L8KMltJCqCX1F2cjoX3+Zxj8d/k0g
BihsQbVePEBalAX4keH+E28pwBnYn/Hs5l/66/9MnN9jChEkX/3zP4oufyih8LeMuVSK/l/4BTm+
tEjBMKNHscBz10AN1Z61Rg17FeOIap63aO6rcpdoYRF4RajYtpfbbZN5VWq5D3MdWVs9TfVxLzq4
pX+UQ7z9Kst9B2KZXs7SdjjeyIhfDnXL83/TZc20xa462Tl68zNo2/bCmTmOB+9HWuWAdlmLCVwR
Optjbm6b0I03ZPnJB15kl4jdpxZ4sVzFaNhYiC7rTqTAi6hVCvAvxSz7fVoiRYW8JtEXe9ktRhlc
5kYtPUtMJpF3GHe1nv3ZY/7f8/39d1it7Gx0oEYoQ3Pqo/iDjpKRHxSx8nHUMLT5bef/Z4P9vqGO
499/hlrMMtHZhJi25hyaU58PQcV+QiOuu4WSVhL7nFQRfji4pL1arTXT/vyYx/n1v8ek+rpUoXin
oYt+vHFMdN4NM2J6CV8x8pRa4VpTlGjTlq1yr6Sq8IIoni9cpG8+PKujw6GhKIiSKU+ntcz3FOKY
lXboCyIeVr44WtfdhhEWC9u2H6xgVwJg1/FAL+BJm+jh+kgMZepVMzVO/w3qfW4dzJBnyjZXrab2
kT8ldzHLwil8ropIvcMFLEVlZMLT6MHmoWJvzi/bqVOwSL9SyoU6+Rbjfn8JwfYqe/BbCJUaqZi8
Joz6vZth1OvpXCcXEiHnbTlWy4VlK0sFwWzhx6++0jQb7ligj7MpEb3rvRZ9IJfoEsePpVNENJ+6
qAr83siUbEN73L61TaDpnqzMimLbHFi2FyolkorV2JI3aDwcbzXFsGx/sKVdA2cudHnogbgXft1I
A+XzWY6f6EpquLY4ffncj/aYP8+xEUcbN+zyeJOAu3A8aml9fwiCqv4l4GvGHoCG4qGIoA/5plb0
henbMUSfSXcU0sYK6t5BQVCgpA9H2dFXu7iIH5rSRtCzqp0BnYGm1rKNUqTztwI+QbbLE0OYd+i1
gjCwZag8NWZv/OhyM6p2ASpmvC3SILbwvh4GXw2qmL7GrDg/tVAtMJzg0Chei0vxR22hkTZ2ZwJY
10jQPf4rO0S6I9lthRiU1B87Lf0i1dp96PQ8kJg5GdUzT37Vvhv6vnw009rM91PZlUT3bLafXYkG
y4bXv/hgN239lWUyQyTFRPc35Xh72nVGGGMIPwdZ4LV2aL4ORoQazaD1AZoYWdb+tIzJfonzzvpC
3WbUvLJKrOvKlPPPViRI+uLaqX8x02K+b5IhfCXPHB77Em6/N9dB+i3VndLxm2KeHa8NQevIdBQR
lhCV+XkCm1p6fWlNT0kDomRTzaX6hAVWGG55dvZPTlo5H2e7Z6GyXkyDNyaONBB4yOZDZaJLhMpv
3nXeoC4vbjhb0qFiatcuCj52WHosiv3TKsYg2c+pEv+SiaHFPj1uZMCCGju+IUsBscyTavcfzLAV
13USD5WXc9F+5L60s60lYmF3Xmm7xvx5RGi031vKaFjXEeVj4zp2ehG03pwPfbKHNZ08F0Ej7I0T
gm/1imRIew/9xea5xUtb92wwQNVhEas0rwwEi8ud3bcWSlF0MaUXxInZ6V5R0rOlCW+0sbgHND2j
G6+1YeAZDZnitsnr8TFU1QJhW26Z2qsIZPpGQz4AXtxYZj/1KI3HLTBjHkFNhIiP5069/FYNcVfv
FEWZUUul9TIdpnY2OSqGnVCnkbZ81ue+nTYuemH6hktNIvkXz6m9Jc1pv+MDGWq3NTgKb6jSwvD6
ORkyzPiEco8RXWAeRFSjrNtYoQUreq4ai75OJZBl7bt53DmU9iy/1gO2AuhYMB9eAlq7uDEH00ye
y5pUypNKjxBNYc21u59gVk93AdUq5U40gPxfRkcHIFFUtVnvMFQdx9egjZLxKhwi/uPZ9mB1G94g
Y/ZDcMhgiA0Z4kUGyPPPLZps/QchRRp9oKduovbCQbkxwilqsQsOO/WxAj39YqoycLzZmspmr6ih
gsVIXBTRpmSz2hsJTTraoP3ZyHu2gPuiVlNlXRmTEkCFV6om2QgtcOerNsL1eNO5c/xxtoIx83U7
Mp4KTUSGB8xERxKtctW7XrRK6MHNpYUk46lNvLJ2le5ghZk5bXtNJYIQNEtTezEhED/YKKL/0Mxu
7r8EecVTEo3hIKi/lZbVzHJTDh2aw3eR6Gue1UJrzPwm0IPaPpRWbKHJ2/fSKkp8KGtRaR4tMNv4
kKe4LZi+q7ZZmJE0xVTzrwIlV5GPCmMwbJ3Z8eAeZ5sbsDCNytMjC88c0aV5vh+Mik3YCXr/fpCE
nbMZsPP6VCOHEx3yRBsrL1OdXm46/jI4lPaYvkymOgeeNlVOuVFkZ4Ez0btwXwZjmt8ZbZWKQzvJ
tnzqzIkHdZEU1ue0s/pPVl+4t4rWRHfIn89wIVMtsL3ZNMIbYPfjLkqtCIkt7CFHtWVd5756bks9
eDKisS+9sO5Nf5g1q0OWOC++B1GGyfBQa96E9OHHNqra56ibKFi6E2Xhwek/B8qEaRROHz4ynNtG
tHI7oE+ZRfV4nyTZ99IIQGXUAQTyYoAE28oGSaw2A0gUuf3OEIPtKUEo/EgqQOXCJs+A2fe96pmd
pt6gubGtUyfdqlXtzUPyNUys0Df0jIddF0nzQNkr3imN635JO1fxYBc+NvSh40NcmbcUSIK7eB6D
LeoWO7OPQsoOqnWjNFBVxnLudwQg6IBdEG7maX4KJtt3CnvxeI2nIfIq1dombp5uddQ3ervdT66N
5qTRm+wNJ8w8I+opIaRZtEOH5hDY9Us9RyWhqBqd7y0SNTvk4fIDr6/uKm2C7Ks7ivEwlEa/zyWB
axxNZ++idDIBcpmnbWWMPwu3fEnTgJd6GW0nHV1RgPLpG9yl2tnmmNwlY1HR6tbbm7StdBUkZfDN
GAwNEiFIE69z7OCH5g5Xha4gu1qIn84Aonqj5Nq3Op2VjZxibvM2Sfdd3qiRVyaD6lVB+YInh/US
tHP1SSfqbcgvnUcFrMg2R4SEFm73K4kqa6u40U3b1j9Hm85zX2ePZWFeuVRJ9opIXmzNfhiQC8UU
hVs6XdYqzZBDDVND+HMzde4m+N/Unddy3UiWrp8o68CbW2BbOpEUuUXxBiHKwPuESTz9fFBVnyNu
asSouZoT0VFd3aEqALnTrFy/07ou0ItqPEZJR/PETi76VH8wCtMKq1pvQh9d724CvTlkVmRfqBz8
rUpbM0wFnJ+B2qAMIIdoT1Fqym4TdbHa65Vh3mTIF+oAg6ds0xkTvcluNIpgzNtnq2qTjxUUvXQl
wLY2Fj54T23duLktHOXsZAstkyr2YeX130ypzYljtNUHwoguutQ/lI3RhF5fvySojTM/ujC6RWDu
pvdHT9bLRR27H1KLmB1/6K8SpA1h5PoitKt1W8HxhNRwSt+rBubKDypF78VdSLMnAIiWBGHXIUSr
5TJbHEKA/MEgJANSP7sBkeMQV4kDqSfOY47TqwST9kAVVrTFk/TYpMvy0Z7MD8R5fNcG/hlZKeNg
91k41tqPCY4aRZr80AhNhmPl7UeDGNxGlF8jL+s21uLhq2BaH5IpHp9muxdHa0nucm68edBmZLIY
Rio2WiPqu4UgskDv5mrjLMXO7N1uV1buZvAgibt9ux2c2Q6qYSGvD7/oVMgt1SBUV3syNnXhjVsU
1He11cW7xC2f437Et63SL3KvmUKh4QaTwIn1I4LU7CKQbvMFBi0XGNF/FGN2lL4K+zh5Ihv5QQ14
dI1td9kgd980SfylzDjf6EXogWyjm7IQWydt2m3Vt8llA3UCCJuFAR2mbynB26n2QrfVtX1CKy40
o8LbNFmtcTe1ROj3Bn94jK1oH2eknjL2qfMEKRDCkVI/6O6lmwQxeD+US5h2L01p2gFR6VgEOWlY
N03B4lTPuOoPYJ3DdhG+vDI9jGsTVV9bFMRTwGbvBcUST4/enKbOVirR7atuVS5rzjSFU92iEyjn
TlRMd19SpfoSkomkdnyK7RhL9cRK1IsxtDR0Z6nY9too8/CS6NIDUMBylzpR/BERRfUpmRwjClw7
bRm1MsaUxjATLw/GydC+uzLRlyBzBshwYFtZGxapI9ZmaCmrgKOUoa+wrNhQnzjVUU96wwtsYS/D
k9+6S7rXCDzyj8iu5U2G87u10yOrvs21romI0PLNA77vyYXBCQzzI3LW3mhnzEctL/yDmIlJDrEC
z5g5yNzdwPIT8yXWnaIIbXSx6TYjMuAHw1i4HBGVRm9e+d865elj0EWDNQU5hhi0UKEFJDtYdu6z
P8wWllWVssdjA033pqfPwzAKLXqgCz6u5kOuce+plAAQU+jZjSZVn2861/S+6FOlcxDQhzKY1Haf
hnCtcxqYqZ1F26YzWuQCviYREHgRla9BXhKROVjU9JvRb7QT196PTUnGc+grjxfTprbAN7JKsjFA
58zfj9bo6wGBj8mPJtLpOw84ryJD7kUj93Hdam1AiFZ61M2xfo5NU20nOzJO0relscsG0X+afBfi
1awqRsk1EN0Hk48uP2y82LlKC1NqKFDHjv87qTpmOkeXy91uKE+Oq9JTGpdMVN2o3AfdmznGoJh6
Kb4fkLVRRETdc9/0GWOlyiVIIzG0YYMHzW2iWp80UOzNORvAvHm4K4tnN2s9JxgrvTnoRqFIMjOs
9ntEq/u5nKrxDvrM9AxdtT0WQ6PIC62r1ty6hW9/kl0k07Co2mWfY8QhKbYXdw6biXZZYGS+I8N0
GfSXMUn9T1bksx8VWKuy7+YixkNFdc5jT54ehTwTc4SNVEz3ltvW3/KxLNmW4hYt/TC36mrAsEgL
raUbua4Mlt1u89Scxp1mIgfmmqysZ62M7AfTKZs+qCEEEtc92k0U4ErdIaMdxMTONauiYS1W0zdn
qEyir6tV3C+dUb+3ClfexZFdphc9T7kvJqqDgK6QGPeWLXPOy8kpQpn0A8oL01teotKu75RAUBO2
dlycotpov46FtnzIgf/rdZk1NpMhbh+gxUpuvk6ChXwrfR/6pgDZ3MRDv2TUMg5Fi0TlYGL1aVvP
DpZxig830q+iJ0WFIzcqLdBsuwcQSmT6o0JedTeYkJcCS7p9v6FGWJ68pW57zhkXqlcvR1Xte6Mp
Huc+0tEKVWX1TQyDlbETd+39WMxcUBE8103gsdXG26KotG9tBKIc4hU+uWFvxI61nbCXI3FYkZgb
LMukZLjYSl2lBAxNm8aexedi9DqdAC7R1GTkRKRQjd7c5yQGi7kOyrzwVlM6xa3KjjrQlGTCURhj
OM8kl8/gvEimLHZD0yjse7NcMi8QlPiPhQIhDvTeIwhuIZRcJ9qAGOtD4mhVuxWgasdxGFW8U6Q0
Qu+Wjn4sbRXjj5xkct4t0GLkPh8NX12TWSrhNDpGdhK1X7qBm1nJnUvdqgfCnrp6a4OqNJuWDKgc
cnxZxXQgOq5GosuX757ZD9CR66iiyB9Hce8l2uwFGmYmCadH5+Y7u+mmR0d0Th2uNnyCCrtq7/QF
e+4gnVTeH1Yz1HKvxWZx18mZ+IRlBprdEhA3pkwsg/bxmJMRGyBpZT+POMO5r427pfRnfNAax/sU
pXY9hoAgtDfiIoJO3utR/uXPHbYzmyM6kxgrECGMmJjO5NoAft2ZdGrLwfOsTDaYI2v3C8YOR0x3
EbwtnBB7YQ7KDaTpw2KV3orwcoGub5pZxDud2PEHo8/b6z5ekveiUd50aXkvNOMYl9D2W5kBr98r
9e0+z3Pka4apPo9pNlCgY7tQD3G6pSDTbv88Dr95HM4WdIQN46cJ59qJ/IVzkcdt5wyzk258u8w3
RqTwX6D7cEA89AP7ZfOdfvA6qq86jZCD8ZCnBQkNCsbFGSJmoUswILClG+xpo/5LW+P9eYKQW28t
4tPVszsJPf/SjhjkoJBx3ul0/qatSmeG8pg2i+XCW339sRCEatqMgAuKTTzwOEcCRVT0HtbC9A5i
8mZc4QjChsaFEx9OfIbPcIzRyfJlWB81d2rZtaWZb8yMhA1dOtOBJPX3qFe/+bT1owC0MZ0i9fHs
d3SHvtDstblvuB1HOoD6JeuenViIf6fsYeXAlFu5vlCfjNXM/OxRpjm5XZIUPCr2nNDVqGoqm/uB
icP4/wC3/G/RyFcI5h/Rzf+VuCWQ4v/5Dxz4G9yyk0P8pXiNXPKP/I1cCucvvI3ABNH/rI7rkKD/
A10KU/8LjhjAAYQNFpnGzPsHurSMFe9kguCzbQC2r4Yy/0CXpvbXSvEwkNOvvB0HF5L/vNs/yNKf
oMt1Hf2/Vc4TgNchMqzuZaTU6toZB57yqVgsLXNDFObuDfB2ejf2Ubvzxhj6cZXWoJaWFQVtlafX
2uAkH38Zq3/e51ek66dg5dULwAoEhfVB+uFnvDFrn2B0VAnt7pA3FY+ixzNODobFU6v5ONKADZpa
UZ9bsk9v7FK43FBo0ZC7NVJm1nRYL2fbaU6lcj5HaUNF0s7m9GDE2bjsRYMcmtA4d1vNzntUvzNQ
cl3DnEYAdIwbsJl+7rPR0rYEF+b26DhqLg9KS3Vn16cN9whYlO4TTJuh2Pmz0PmmaDHSI2iWnl+q
2ejfs3X86fv8ehxX7g80rtUQEJXo2S7WKtWjpDYnjKdxwtv640CVY6khx5haT7IXuvn2Dn0lWaQR
dtj4EvXjGB1wZ5Dafm4IhL+oOczVzhBEs4SF0LJiW0wxvWGiatIe9fw0vReP/PqMYQQRNyIsxtmK
Q3TdDF/v8iL3+wLO8hzOtk1fAj2l7hycunDIFqpzmi85hxCE+Dj1p02eaBR0f55+Z1r29Q3Y81mW
GBUidWavfP0GtNVzR4fyQc2MO0WQjEsVA2j75MmZxUi7uK39LLnQImsUt6WlfIsO0FDPsQyG2onu
c6OY+q0EbwPU1wsuwiJrU3n696/JdEMrgtkjYNG545Lnp06qRcsQspLymeutN3zUujrfNYOmxaFm
tJI8SGOojUO2CCO5aZY5yfZz3HDnMLSlnbd4oejww6rWk0Ham5PxjmGR+ZoEsQ7lyu5H2YQRByDF
uTsS09xQXW2Q1ljbcfcBUXRDHGYi1y6impxlYzeqhkvjY9zmqhLJpeMVdG0FKthDNTTcpeIp8y6W
OhpeekwDdnQ+8+mytYuXrM1EHThz3t3Xtmy9EL7mKHBKFcLadGKKtK3q/Niib5SV4wcgh8jew+d3
okco6tOjSxvIDrRhvZs4Q+nF79QQZ6oqPp5OJAUqrDAu81DDzqoldymMSg0uEE2cNVmI5WE8BKWm
UTVPWhkDNUQt8YjTZGXbSRnap8QbzasOfQdobc0NC4FVZrjvvBb4/dn+jr0GToOUGhY0fSq6s9q5
JXGcnprKAbTqwj3q9dQeiZeYs41PW6h6yYySq70bpdVwWZTyWKUETGyzCbGVkt4txrSEnejjPB3d
ppiBNMSuz7ruNGjD9KBM/wnSunksonQC8C0HPVlF0u6277r5ypcVd9MKQYBrVB9SHQIFJgGyuui8
Uu5NrcugV3naQz1W37Alx5bDLR6LeHFuFPxM2iRKZVsBJ5buzVSGUTttQQ+xy7Hkx8Y1p11XqB9j
64CINNXzrGH0uTFAOy8n0fUR2l5LOxhdUmwotMpLdFe8idC0XdVKyIpMl+Rb3gGjB2PL+zJVXW/b
a2ucmUhb+xqdbL/DsyimUBuGCzXP9wvUy32MOuGwNHPzEW38RxrceoCmQzsUc7ZcW3MBh9+Lqhzx
Wtvsm9nxvoi20EN82JLrqEz1jdFFzjN7+UVvdhYm6Y5/ULUWH+zKqC7I/urpF7o5DX0JuTWkRzGW
myI27E+tA8Kcu+LjktFU7DNZHQudSDRdauWuTN2ONAIszl05TfdNbTz6UZt/MNDd4MzBjVgJenYd
niQira4UvKSnjqiCZ+RokENLLQMW0zK5aBf2hGT4wnfy4Tsmuu23UpahPfdbrp35vi/m4hYh8bxt
vaj82CTyOTX8eUey1XdzNtp+67czsRZz3tPKVJqzJpV02YvW6USdz0CdNj2ZKPvRy9791nIHuPWt
wfnUzZH3HdPrSoZ0LcfAkYm4sfBp2Tf9NXWHYZXD0YErecAIEe67Vl1qdk+zkN4Td1B+h+0qCKIx
jl/EJpsTcHksee4mKadjvHTR0UTxUO+nrO5uRrR3AYbQHW1EH5h5nOqj2XvOBs/Ham+MTnIyFS3b
ajEvsziatoRdWhdxngiPSLHC2g9jUh3RRRaHRTUju74NNaJpx69jHncDP1rVfcEMpXsxJtNggk7W
svNSo/poS9otktaCA7Jbw/Nc6jr54leADkMiElQRsBY8XM8+wRuDnixWKslKh1/zy4RG0KaTTbfE
G9KChzjkBe1QkFrg5NaQsZLyqt/ls+N2x6Sf0/2Qoa2Ho/EUC9v86NEi24pRtS9srPlhsoz2GT1x
cduOtIk9jUuWrjLcNJwUh/4SJkXOBvvQZrERzMp1aJV4CMW1xYBzK4zceLTTcQqSLmYvd2aWrA9G
eCzbIb9Sebtcx3TSoJRoeWgk6XVhC+DxxPIPle1ol+ZIanAK43WPu8lLoy3Do24wY/EtNOaLKXW6
3Yg1bFiWVnFRRNMtwP9nOVjjbta87khHNCEVkSp5uxj69Lle8vTOH2Fl+lOu33mwK+7BBcTRGKdq
oxzaT13p+gccW7qHmVYGyiU3tw5UVbf8r/SUaVV2yN3RHoNqFO4RBDV+KFx3fhlpCj5JRYOD7At0
HCUyvRtFss9BzyV/mRPIfV2kum96nfcpzZys+ixzNR6UADFikNQhgsyfB7KI6FybVVc85st8ZxZZ
+YFoPPXiL7GE4ypfSsv+7rctplyNKZJLRBXFRyRk+c1gZOOPmaARal8zq6+EFft7PCqSQ+8tzoEY
en4+M58IXwN6q8KIc+6x7JdvXZoOT5aQ9T22dhNqRtO7wJlsDpNlHYSZcfyKtzreq2WZkDbLdWXj
Vnq5nTOaa7Ed9evpYal9rCfxFndEk9asSOdgIdy63ZLVUZ2M3DM/5HayBLZbzlcmMQMHXUvyCyNq
vugyGu9gEGQXNAznPZCzu3Nskd90s4Pv+dTRXKy6/hRVTXRFaJ1xVF6mYICM8rYt+vxDL3naxJ+O
t6OZBvlKAu7GWW0JYSn2cQ9LiAps+pTmlbzJu3K09w7WcPYuKnqst1Weth882BpB2k0Y05R2HH/X
8E8ZAWXZ9xGk3jg9F4nJkf5WUEPx3/5uXorvUBHH69Krqm2KlOB2yMYyTOB7hb2TZUDc6gQ1gsTt
WkZB3c/OE6xmf0dzmX5d3sJWGaKIcNxey0wR5GRicLEa7+LOyK9BkJN7fTLwMiGZoUanV9CrA6ZK
jzCHtFPLxewqqoVD7BGnXhIhEKKR6Rn7AorQtrNT90AMnPjaueP31K+NY5Qa3gW1s5oDZ+QvbsSO
hgHPhKS3SjNgfirqrm3wnwA5382dZzw0sy4WgDbrm+hN/8pLygGKjBzGD+lg7FZsNxPN8NiXlb63
R815aNAm7eTcDMclr41n1y93vYe9T5jIRf9uNzDQXWVUt5EVd3uK0PnzPDTLDeDEcJPaMSSmOO2P
TgN+H7QNsfNV0cyXZrqoD7JT7WGU7cpJ0Y2AHcC8xO8shnLWfBoX37/Abg/uGJqq+qqJLG3ATwqY
x0vzy7Tg1rUwT/ZQo6oLqzLHQzmPIg+jAq1wahjfG8eaQP8mZM/r3uKNJZ5j7ew94J7sIHvHTWs/
zYa+Kz2r/sjKLi4XKHDw9Ls8Dj0q8MCKTBW0YrG2qrbFSdpKu0lJ+vk8m6V7AB/Q0y1qGj9U0Uyv
eMy5ibUAYQ9aVHenNtbMJzHN7PKumU3fkRe7t061gLP2JQo/a5Z1HLKavxij9bH0UrBVDqHZlf7H
KJ+752Es4o8j7cEf01Ln3zFYSu7Ii8l3jhTOweuBHgNIOkijG8DdkGbvfHQcCb7fJN+ks6DnyG3M
9yMNLVqKBLjukvxarr+ZYWEfC+7CWZWnTXrI8IUK8owlYiqt/Vindc/NwqK6mHFh32fzoocAjChC
zDGN7wwDww0WVp5+Iy3JuERYR9OfTFr7a6OlYGDmKK2tnCJ1msZG3EH+SKaNgMsFeOUr+wk6ho34
sMw/jqYN86FOYfL2pfctMZDYbGBfsgNYoB3BTNbarV03PVdtKPsXCv7GBwFvAqZTldCZZmEVG99n
1e+GmQyJcszre+yzCL/xNfVtqO0qDeZSdcYOFNP9bMRT6gaaThc7oPzzHi14LsgTTT+L8BHmkSZi
ErnzRTnPF2ADmXeCYVqhyhp8Tkzai6z2iXYmxi1NV1oTUjTfp2MOtTUOuhmW0d2YNkqZzFDE7Ic2
hqAZRNCCnAMgprplduTxFSrzeNplreP4m4lAOXtnwCMqw9jw6sPQS/9RT4bym2HK5jBy2fsRt6ib
qS1KeT0PS3xbLnqO5HYYgOHhCw7sO/6wqhQcgJmhqq4Td6irELefbzhUemOQmSMlT+y2nzl5kyti
nrSDlmZ+HGYzkZZ7jKcitdF6ybkBiOXsI5E2nGImauLM11tBvuhghbmkvtlw8tSfyzZ2563uVtGj
03k9/jLesjRhZRTYpI2L7jL3hdMievTH4pucTO+xaOEXz1PHv3hYkWr+nbX4EnFs4VwNNzHHMdKN
H/LZir5g8oKDpDJFuYcBM9dhAZ3zcUpJmd/TV3U/V3mX9+EsTCn3uq/8bpNSlnehliYuDrLwO+AE
URE6zw70D+iHrtSSUKv7/EYMCUi4EnYFfgxx0ts5ADH3M8U2NQnubNBERELI/NQCnQRNaiRXRT2K
m7G2MShZj+siVFM6TRd5VHmPekugBmRI39YvAboaEeK57WfPFRzdK5ZyJS40TQxyT3kwLPsMIwS8
DngMIUVJ1xWXU7LILITLSubW0EXayetzSAkAceDJRSyYr0YFMZnavbXrEDEqdnCYTUNyJIjITS9N
rXRPMFCwPRQzvyiBnIM97dwWp8egmsqkw6NQ+lTliJDurEZPbxQe51vHxxqRBFENrmKT4+1sQ165
FlgHfE66WcybaPDMLVlyzn29zBexkzi3Laq+i8bIxBcj0VGHSWthwLIi68WKFYmghja4H0F6P4K6
cTSUDvYqemf5n5oVsfdqpy239ay6y2GIzS8zm/dNXTTjD59epMUyEjWkR0uy5SWd1QdZWXLnHGDm
NPvckYNc47hBc7HtV7jpZ7TKdrM1NlUokA4ImB122W//3Jf56ev9a9fNxeybSwViX5TbdHLPYIoW
rKwfI70P3LaBoLMk3H7SGLZPnpFM6pcZqFwBZwOmKS56X8ZsMSGETkgzOKINX4ZuIWP5oSZE1tqi
X4zLwNSBU0DpDUgoSyqHz4MxF04o8qm81FQMgV0m4wSqzPS3AkfAsgxHrS0uJsISxZ6txVfc1AbM
FbRk8WXQSmgsa72Q29iHFtAe/zwIb3po6H9pbdO+Y97Zq5z8dQ+trVK31rhD48WRxV8tzS9xWo/6
+ruaYNDxKlOomY1+B6+fgp8DPQ9yorFkKO1cv4YwlX3Qi9Ri1qbW/I417JsmLS+HY+JqDuih1LPO
X06DSS6blqqvL9vsMY4wmA46bfGhKZdtOV5NMX6nhYWF+lYuGSmWbkEoRCislrvZnwfqNdC0theB
mZAKrqJBut7nKqG4MQyIG6slg1JAu2N3WUIv2caOKXdLnr3nxv8aZ/r7cSYSRQc3LBCgcxsTq8In
Kk21MoiU9UWKuTlJp1/CWjr+Owjtb59EzsgaXYt42TVeT4AyrkVWx6qkb+InYap87aItkynEYc06
/hzDf+RprwCM/6t5O5fHPdQl/zlXvL3CmP5bJOp/Ib6E4e4v8+gNvvRQVzG/x98Su1VH9/PP/wMu
YdX712qZxP6DxNn5KRn/WxcnkNL8ZVJzrKbIq/ht7cf+gy4J3f5r/dOrcSy4FJ1B2ob/wEtildrR
PcVvlMQLLKFJcfgX+NL55oANK57COtJdDLp5v58Nyl9QazeHaJ+ks/1IQo1/Zcm6P/pZSesW7u29
Xczjwci16sFKTTjEde7XB6uC0aU60YWtNnYbkoI5KBIU/u9s3mfLEZu41UgArScWnuD352kV5dzg
XQCz8DHSEmifkv4zvUT9lhIk3xFk915w99oC/uWs+Pt5a5oIgCz4jHcGtaFinUa6ieMjjg0D0Eoz
4rvd6+/txmdt+J+P0VfJOV/kaWS6vV6MSdTQg0Gs8Ni4eb6tsIQwUSZ4Yh8l/nTvDYsXJoBBVyUh
kRvIOmMo2u49n8czWJHmP80zYE8k0ij9mZ6vXyLNUVREvlefgOvVgYiX+LOiNwnvzxs+CSqNTVVH
0Z2BV/ddx63qnb73+a7P83FtgWIHpOQhvj8HvoVl94te6/Opkv60GjGXpLXP3q2pSf2mtl1Mbe3M
uDTbHmb5bD0NCBff+SHe/NwchoiX0WEShWm8cbyqYJUtkPzlCRiCnlRp9BvZue+Z0Z5tveuH2hrr
F700SJp97uY0zxmM+mSWpxZ/qqNBIcypP4B90Bh654POeDjMWEg4K5OAVUzNY3hn5/zSjJNeW0qd
lI6jQjwP2Q4Bt/5Rg9R2AXGKu0gNLerJl+KJ0tnZU+LKQyqq9FMUR0YZpmbhvONSfIZv/HwnVLdo
fLXVg8g+w+8sl1O9HLrp5JjiecDuattF1SGb7bu5IH0sbd5zMns74NgOUbIjrmV/tM7zdw1vsUan
KdSpnjO5HWjeb+JVd5DQf39nFr95FAq/Vf2OLZCHGs5fZ9gvWye8ctXb3DBOxVByU0ktd0OzmsxA
q38viukMiKUoIcWAmmSlA2Aqee5Wgcona5JoGk6DqMrdDNn8Ihocrgedbd/Xijad7naIK0gF2/5y
mP2GAPC7jyThUqN4dJFRnls7ZBhzNlbezacSd8CDLgeYan1Nj8ZWyTuPerPh85HYlWOcCXtiVbq+
Hs85TqrUX4z5FFnRldvnTzr9+2B2Ucokvfny5+96MzF5GOfnKlXnqGVQXz/MbQy3AGAfTvm89lfw
C1pNQd3+0KiyuVpSUV4O1buhbb95Krmr3EPYezljzj27u2XJ8SxNtNOSl9ELt+KvZtqlezM1xEEM
vblxlTB//PlL32x0FBgEPFDe6nwsbK3XX8pbQEH0W+00xjFxdBNqxoWD8fCvn2LQ2cLUba0w3yTf
VeMEdQsWxclB67NN7F4GHtrg3Z+f8pOz8eqQhrMJhg0jBuCAITzb4yJVm2Njj84pa7zrcsiCJtZC
TaLrSIcrfNd187N07cDPDklxmrV4C7H5AGU+WDOJ2vn059f5zeJYKwWbRUkpRw33emhbM2lEUZfO
ycM5rk9x+SYCzFiq/8lXw8LhqOQuq2NG9vo5KnenZYRfd0ogM6bHqQjovF57HydrC683C4xj+xX9
afzNrwK6m//+I399+NlKIXQHs/6ud06Vf20NV657EyfvcBPejiNQP2AYkaBQrXAgev19o1lVWiEy
+cmk07Evlg64FKSH9oSd/+t5yiRl4VNXoud7w9QQU2lhyDL4pxYQdUuwKc34tm7eGbPzxgMbNiwD
HUd4ZgYV/HnUve5mXUoXyj95aLJz+uC1/B4TPxGF2GRmqANro+9wlVnatS9Q7huJ7RpkRk0GsU4+
Vli3lvVZG0oUyHqEW8ymFlb1rbSrJg0qqeN0GeFRGoczmYRyn9iFG6EyzgtwQlOqSwus87YbiJtb
7f42qerwwiGkoNYOcdoyV3pLRmjgx8T/4dUp3jZ/njRvNx2+n6QSzHSxVwT+fP2L2nrexgv0xhNh
9LjIEegddk0/vXNivCljGWX2bu4JWPxAQj1bFxU20zjD9P5JReydeYSMPcDvyDUuDJwnjklrKXk1
kAhwm0UYlm71vijfaWA4fMjrDclab2ir8Q4O7RD/Xn8oyloXIFfEJ3sy/ONPw0VDA7wVUPe2eZL/
61sKWbk/41JI+DCwEFnf55eio7aWttQ7mZ+0Ls43LuTA0Cnz/J2f7+3A8hT+9Q73S+B47WxBGrMe
zRnE7FPCSR0HsdnYu0y1KAyn0b6tYnojMZSQo9nORqDiuHlnQ/jt89drKQ6SXIHPqXudsi00+1V+
Qh2e3oAEfhbERF2miOkDhwR5TMRREwVmLZ7aRI/fWb1nbkPs6Osg27SMaczA4HTOPn8uJk8kiZOd
ChTKkyYgwzjdpRtr7XY2VfOQJYh9HBIIrgaTusFpl+LQKt16Z269XUQOLSkog3CWDPCJs9cAm7Xs
RvAr4Km+7OdUImMe6vd4kr99Cp40WHmvjORzw85picGzXWZU3cpyC31kvmi0zHjHRfO3T2G/hRaL
cZT980b4y7wtptKtbGwmT2BhejBNSbPJcN1555f7yXp/vRzXWg6vIeyD1grv7EQewKSjcdSykxK5
B9BW99fChlvTxwSADWl5uyTNZAS+oq8N1yq5Lkq/fHTKSfuq+QjAuPXOW7OKfsArGH+42iDaYJ5c
vwnEUqkfOh4ve2s2lzywgUO3BU3b5z7Kdexu9LYJ/ryJ/mYV8DHwwtavWa/rr9e6MceYLUZDdioJ
ydkPOBKGM6l3QS8w+xgUqa+wr17KyrhrgCje2QLOKXPrIqA7CSeNwnElM5uvn16XCLcJZctOVdHZ
W8YO/YZodFz6dLnLGz3bK3N2D1M7aLsW34KbeozU/Rxp6S7Oo+R/sBbwCoUthyOqjRnN67dx6Pz4
U1llJ7/Q3GOvpfVuSqxq/+cRf7ub883UBj+fQ4vtrFYefXfu5Likp4W4eSQ1c7JL/bg8pmW5HJfa
fk8A8JtBBqLAVh2Gq0buhX/WdHJcs2O6dv3JhzzTuHYHDmPYmI446rjMpvOky/FptPoYFuKUHXXo
pLj4jgTLwi595zR905WhD0N1TWPR8mhakkn3eoyTtHSLTFXyFCNxbJE+yP6CixKmpn6f7Jn1/ScG
rto5sVXGAVLcUwLf5Z1J/6Yjub4FZ/kaasRdiaX8+i1awe+cm65cWwYeNlmt/ER5Gh8nrR62kwZ4
itpK7K2urHbKzosXOZjqIRLG98rHIkzJe8wF/ds/Twx3ne2/bCycBWsvA0Pu1a+WeuNsNUDM9KqS
FIonl9P+Kh6a7Mnpe4mBo40nYtC5XondT9frFf4Jyr6OvaJ9clplyUBH6Z2g4jaLm7YaoucEPmDP
jbOwrx03MaETTmNvwYYrHFKu41F/KK1ZyZ+mSB+gBRR1QAmuPZEaNsDqkVP10Pq1rgXCtIvbfuph
UxkmbIkUgAY5VWPOQOItKS1dHbfPcVokX8kDsh6Kss7MoCXWEhUh1zQVaM2SIX0n/+R+JG77uSo7
/aQ8vBuxZKgTGBVmlEDwdrLki6EBwJACl/uX9exU113dxV/H0qw4laDZv5iLqh9qPTG/SVeYZgBv
x3gxUQF0oeHMFi4FcXtnkTrfQTywYxDaRqOYXZhLV6k0k6+Yt5QluCfFubm6egSt73cPoq/hypRZ
Aw4KgQnDqzppss+4AkR/Xw3+FXbx3wITr+CL/98kMlTgv0z3NxDGfV1+qdIvr0CM9Z/4x9vP/8ul
X82pzf7Eglzho78xDEP7y4DzTguXiykxXxaH/n8EMv/F3pk1yalkW/qvtPU7MnDm14AgIjMj51F6
wVKTM4Mzw6+/H6pTt5Sp05Kd7pd+uFVmZWV1SgqCwJ3te6/1LY9/xDSPgCYGT7jUOPL9m+1nfnA2
T4nH8ALwMxmd/2SAYf/IJPrPyqR7wTVsynaH4Z1uGe8TQrxaQ+QHDzNoYrmqC2zqYCKbZkuvczTN
WW9Gsg1QqyBBleVdk451cUXWdiZYtdkUk9WyDnVufE04IZRnKABpHvTGaPiBqo2y3PsyjUmtkVkS
h0ULumFfe53tv+IOTvGWFNJQ1+5qJsZp0edVO/ZZORfoOSSssYe8iAftEnCJ5cudWRZ1fbJzpFdA
R1zjOGaNdFj/9ZZsK6aku9NVvVzU3lDdmkParWfpkFvP4BS1JpxJt8K8KqfyGuUY1vQBKYdC71QZ
dfkZCpUxwM0xqyk+xW7ekjuNb2fWH3UUOPGV8vSlOSSlXzn7BbiOgNMSMwPk+GJbCG+S6qOVlLET
Cdpi87HyeBggXvhFvF8c6NXBOph9Hq6zgumSAQsB6WRUTh54moeTs3QmqUVSujUBFl03ycsCjd5l
ac5IkPMU+kqruumkF1MtUDCNybDjK6Sf+n5lv3ZwN++WtJuNgCgzM1razPH2JTpxK7KyPE0IVvYM
titTbkwPKH9jcWmJenqBwNU4DKZbN90Xsk0N9i2NLVXiXP6WLv3ylJP5J2N/ASpMKigfK53bYm7r
E/oHF91C70jE/akhv1allYM1ibW7EgfgEhZW171CAytwTMgy2N6bpwTdxPMCkMZVUGxtiCLnoowF
nVicFBeZ1ikzxGpcPCZmDpGg8YrLWWk9YiNDmOcGbJjPko0S+ASOejbP4gvRhJR0qqxKtOPIEq7d
3DZmhsITWUmGMdgXejZnn4qu5alxsznGMl+uDV8Hqu53iQxQR/ciZ7UTrVYkB1vDwRiaq+juIbkk
+r71x+Zg+0T+7hQwZe4Nz+nlqs0jwvg10RnejQoqX2NT7UZKbg5rW+RTiudMLvtVNYkAwNJrKqhQ
3R1bwFwoqEXZ3yGIQzJMrGT9PPRqhc+Q5uujhX5iDKbUSG10n2Nu0MN1qqs61bZLBQWM1DoZ24dK
pelXT6R2H+RmNj5PSUrqSt/wNh86x8XnjRCfs4JSvXZc0t4mMBj6y1fiIZLH1lhdmmHxLOpDPCdD
Fs7T0nxXnYTvQUpKdstozaSbAmrhVlV25u4zFEqoETun0Lm9Y/FxGse8o1dY8wOQfWJclH3WAZ9B
uvOVBk2/nPok304LqencGlkuH1EyWO0m8Y4PhIN5r/ZY+H7Ydp33lPa44nftkiZ34IK0ca9rKrsu
JNyc3Yg1/HOZaBJZ9sA/2yGFmrnj7jidJCmrD2mR1Xft4A79znI7cZZXPgxAm8LvWUOr0J9cNSzH
EcyahjM/9i8RiiApIks+AyLCgEXfWwq8UWCVjn4NwC/2o6zPIa6BimuGc6GsOd+58CS+NpM2favN
di3OmIH58sZuVEnn0tCXeO9jjVef19jmie5sUX2SXAP6U2cw1xNyQC0OZuglRpCYZf4FJq81R/gG
4A0PqeY+9vNYuoFA9TTsMugl5V6NRv5oONoSh305lM+zb444oTDtf2mrpbrxJvIidoWt4NzR7TAx
IA0JVhMN8RofHiMkWvyieXB75LjwNTy9iLRYJN9p3OHqJxuvfnGkpFBFL4cNQtFzPlWynr2osY0V
TIaD4nLfLbHuRT1wj27XdSYGJS+blniHKt57NIUGXFsC1+4i2xjLq23t+lFij+K4tUGsHy25G9W4
qEvNtIhv40Ir28AyK3WjeiVfHNHXqNQs35dHPnScgwVlXgz4zITuY/Oz9SFhOku6V8Ksk9CCVPFa
6pPpBu3ELhcqlrQVNAmRZ5E7ke8QODqshNCUqrtFi5PJ3RjXDhyQxObFZGW6BaKhKbTzxqobDMNV
t35xY+k91mLov62lt14WrsCV0/ky/9Rlo4VNqHbqOOCGc+3OpK0ybEuZ33ege4ewFVbTMr8yRheV
erPcQ0+zs8OEDrzYZRBB2hCeCrw3rR1TEDh+FZeRSYxBhvHPJ7ItiUdo+LKOv3pjBlGusFdiqVqT
rTVwucpH7Exox1JvgZMxr6hR+snLkkPT5fqdXCtv3nul2VZBk1nDGdIkUYeOWMY7YHHzBOLF6lCv
d8q4L/RBXrtLC3CvWcSmNfc6yCc6kK9rq5t8HTmqnHjFGtP6tZByOk9dVNKcmDtjDgxKa8B4EG9u
qQ7gPPGGdV9UNZsfDaeXZoADpFtgTHitv4OlaD0PxWLcaXo1s0uArgK4MDacew0A7Lsms00V6qKW
TpRoTqGCydesNNDpTb7qrrW1HqypGmBmlM5Ntbi8ctZBWR0Gn6IxsRpYy42WczlBixN4CGspuifi
p8QtfkBPi3iH6SmKytR45EVV5+f2OAjecu247tMkNeGZt3nc7KqyG3S4lSCJolq2SxICRRj4Pwrf
fcGMO5R7BNbalQ+FqsQj4/HUlKqZlpB8Ou87kzZMO4mq4VyZ64Bc3ta64Qt/R1zsObuKj9JK0ptm
0FNz00YI1heRD+flnCcq8JrEBQrn2em9v/ZJzCPPL7K3KBnabR7SXcTx4pg4R3z0ccnCprkbDD3/
vII4u6KHKOA60vFGcmbxK8JnqvpbA7rXck5M+HggkAg74kL6I0mUHuNOtPMiq3deJjafhIyZFZrx
nIYoa9SpGOCO7WIXuXlQ4tyntMAY+GzX25kix1v5iI7FWA+kIa1ISXtthYsxzZtHZOkSa2+tADh2
c8MnBaBBEE4P1lKtx7pq3DJwWDRdSOlkPzjpingDelbcBHOW+DeIGtNx7zZDap1mgRtsb7uOGPZ2
q3nLbmJwOsBaGsXnQZsrg4oihhyXS/mpnwdDnec27B7e7kVfAqLptDuAom0eJh60HnglSzpEBsoN
byfUONxCeWjlOe1gvDClNTjjqV29bSktRhM2vBKyk7FY6LKHdLT1oPbaBbwqtpi7CanzHblI+afJ
RWC7E3WXHexhKLOoKb2iC9KGodZN4do5ZYYOrAn3mpdQ1E6oIe1L6lPPikzsng6T0rFark1rk9Jr
WSHcz+6Mnmh7oRC0fb/6qVjrXTobunuS+H2SJ8rjrDjAqKmmkwA4559bq1bXd902IIjSQZ+MMzV5
cRclmWHEX8gxyZPIngfPe4Bv76uTbSKZu8MAZoqgN7A7Xf90+vmbmffbXiUnCgulAj8MXX1s4zTB
33Yg4kxoTpO1Miz5x5dWm8P0qN3yy+8/5V275cfHMDp0kYdACubj3vUq/bapOkrDPGw47ldUGcV8
b7g9eycFJgf1whDNyQHakwWLSWGotxi8YzdtH35cyP+ce/83fuyffpNfzr33iDO+vT/4bn/kXwdf
w/mAbJj36TZwof2+dar+gtqbHzZ9AkM+RvlMuLb5xL8Pvs6HTdXEOIr/oIP688HX/kDfDJgJ82vE
QNuY858o9/CuvulJcaTdYlRBH25DCnL73lPX564YnZmcH2DTWv4ENS3+Mug102FSEDCLQlhMp6BT
tp9GRpaoO3R063SwZwMUu2/MI5W/NjFGsYYkIXzN7o29xJ5y3cLsIw93qJzPnawS3vnuql2B1sMn
pxcbwHNoOiUOnilQki+YVwEX9sBSSlNCd8w2X5UwD1bjd+JQwcB5JNbXYAxokfoaTaWKzZ09pt6d
63TZvWgyEL9ja9LnGpQ+89dA0XHo8mXe5Vptca+p4zoZfo2ablpHECWcrrmcOpIR4/x6kJ1GFqxt
dsYxcdhVdrmfoiJrNNcJxQ+VDBDI8lwktryYrI12xc8nXo1sZFOWVVZQbgLi1M+UYaUY86RaPSy+
YCyg2ySbKDJuT6bjlad8NmCI53zLJcAsinskFhNmnXkFwh7Nw2iKa1tuBxr43jQvgc3mPUauqn/J
pAQzYeNXk0fFW3AM1ZrNL2K11J1Z8VPu6KPrLP0lB2c7mBajGFhkL6W0rY+uIe0nV87Tp1z56jp2
0pGz4exQ39mtmWhRg0m1ChQvU7PxQZnh5BY1s1AfODRWlr5B6xf0tffky+6iTrKdqcE6rIwU14y+
U41GS+GlnG9aq7iIGwHQS4aJbx25ikoR7mGlZ9jK0z2x7UsqInaqVy+pbnXjVI/kRHrr8wpu9ijq
tb9aM7ZLyXHUhj4qSpfyofwM9ODRwwAXYEIPGjomwGzxUw6Xht0fnHK9nocBF5Z/nmjGU9F9y5rp
Rsmnwkm/WQpUnNRf0qHCK8T0e/Wuh367xbxl0vjMGDU9mCwTAWX3wgQceyg1xbQcWgugFs10Z/IA
mvrVQZULJLx6P7nn9ZwT5UY7dXZEVLYgR704OfQ50h8PB7YAMmT0vtpnsZ8CvujFwzbYuneKtf6S
6d2ZOfPMeUwhw8RFuQACzHiIR7cIK8vYj5Pu3pOw1YxBg1Vk3WkMWgAYL+juLJemqhq+i7y9dLzs
xva85qL6gfCcuumhW7xgw4MN8XCeMGa9ckfYKhIq/KjAYp5akYbd1N6BL4Jzu4YrcyzfeNWXq8Xy
yGwMDasJJv0ZlMzeiJdn4mf2ZcsPiShGxDcLdteV46/p+ZSPor93SrT0Q7nzdZyEer3r10+ONd7G
a39vuhilMicgDoknhLZGOYdTdlU4duThntJded3hqWCfDIHeR3mvotRzLkCdRTN1AqCNC7oTu7Wi
qZDZJ6zCIWOEoNCro23mw97iWjhzHOsetrH2mBRfxBBfmIT4yeVFONm689UXlxOHnl6kcRHRtwv8
+Uin5kviUCbJBExFDzMz7caPiYXHmkaOm9xPvvGg5qo+4GT+rGn+K4/axVgurIhk3NlKlKGW306Y
2gF6qgdXFWOgYyzEgWAGrtfcloSyxU6VIDee2KiqF6fvT6OFdWtx/CCfs6jsG3GGVSwcq/WAdXcO
5zTeZ519zTH44MTTN3sg0YCNVYjbtAXjJ8xFBbXMb1LL28dTcSrG5HLVzfgQM8IIeRzLiH5JfjEX
w3w381dPavzo0pSgyB0vl8y5Yuj4TBv0UMOHDlyhHbp8OLNX775cQX1SOgkf0Px6rafpuV+sUV1o
QW3x9I5dcQXI9LNP/kBngOWjIWenO1MVwOTZ0/1Iuc55PrZOtMYs1+6FM/onVc5Htyqz+2pSB8Aq
oVWat42bXgO2tbeUp9w7NGPxMNfuFadDy8Y/y8EoaFR772bjndCmM8vr0VzcaMDVg1TeTVuNqvLz
qn8dx4p3UDe098QrXUo2fUj3T4vZ3onp3J+wlre0Expqo5Lmf4xBrT/MU25ilZzmC7me3A3orjGG
MrL0GgvYCUb9CU44RHlW4wQZQuFinHe1o53sEuAOTV9x5IB5mhKPdNOaYIQOsrAFyyF0MzpcWe/u
a1dntLtMvk9fCA8fbr8GBmizsKmA3yAYyowGEX/vZvss8/JjOrnxRVX57WtpO3kIx/foNrSDR4cC
mMSOIB9H+mFQWBPlgVtYQWnu69zhXD4d5gybFfkOPbwCG6oA79W1v6bPderiL22hn3AGB15VR/1Y
7onlDexs3rcDOt1E4FsbPqvUPumLc8MpYSfMNbIIVrEh0gr78yrO/LW6dmeaQXK3djd6KTAtXli4
Ch2zCw1sjn5dgj9xNCt5NdeefF8NPx3H4e46jzk1FLQbF316Bdp0Qvf3siJYstbhBUTGxbDkdF2t
Fd++BYgkjTAxsbfObeSWFO/VfpDOw2QV4tmbkGeQc6FVRZDmzTW9KjZbiImPQ2t/9NaWRrTzRbka
7YX+89oO0dRp9Wf87GHnPo36RMECI4F0H5p/HgCQhZNHQTOdZIoXTkBT2KX6zbJKJ1zWGx+kI2c/
/NwssjrU6Mowa9t7BIxBimQXTF/xFr8KGK47vbtePXEp+vmo2MwNg4Nn71i0deVJ+hrt9ck/SleH
yOAHAAheWs3l98pPclLGLbo/YBRPut5joEOQa18RMkBamLJhovQRE0iySK2tkW6zUm1IsGhEFvOl
o0lz0a4Yfyf7cnbb7zavtdxYSbRQAldeGtjLdKy3d2nOUca7Ntpni7EY78cnRFDnsi6x0C3+bR/f
eNJ9nrP8jDlZVMZIZefPnpGClarnC6U3eyIUAk0mB2Wm55hGHzKmljsxjwHQzGiwOB5T+KndUk37
NtOZ7ZpfWvr3adYc27a7AqEM2ZmVVPdn+QI6aTXtyPSHrxJBbWDb6SWYo3PyD24cM3EU0G7GJIvx
YDuKtRlPy5m5JbAxLDlJE62Qy/uA8/PaHim3EvDd1wxzQnqQh8EY9RtseUFmDrvU2K/Z1zrGVEfQ
Sig3132GILCfX0vHIf1i42bdE0AWEcUYqPyTmaHT9aqPjSTKzV/uPEcF5vLJ7FMSVZD3reMtYW37
DMhrlX+00YjNq9jht2QoghMOlygNoZRwVd07opf/OjjyKNjg89HAQEpBS/JyyiEMI3HgCRC7nYkz
GcZ8aewNpg+ZNt/45Nv1dEdN8ME9nJLVqp+cutpl6ce1eU6ybqE3nJbXqUY3jH765FjkitJfgCxQ
FLTEOAJfTeXgesFo9YKfzDn3ErgvVtnJYyrUWSb0cBn5ossFysKXVtn3k9DjZ6ixtNOzI1UJrXmD
ihQmjaPtExDzkgOB1S1hWY1RI7+OwgqxHe9aqkd4y8H2ckXPFNEPAPxS76sYbLHj8Hgi3l309ZFh
IDALaUVeeztRd98SEOOEY8podgVWC0VWwuA2LwkpeBrVN5AXJK5cj/pF2fR7P65CvwAwm1lR0Xz2
5pnUu5M7vkKkXHwwZ53N4wXIHjJX9S0G4JyX112TnNt9fdERPv0CPv3QQckuFjq9+A/xn8ds+gKe
l3Vf+BRbvTxz+u5A/ubwDUMA+06Pcw8AfW1zgIYQYe9kLfem5ISRc56BHLK5yIsXUxnUwNVNmk27
Son+CVSGOkN3HMApDVsuAYC3DunAgCbr9uY97Tsqp7DK1XEitLCctSBRXF+d2a+EBdiav0uzoJqJ
DJncrx2t2kXTH2wa+v7acORQSc9bHJ6wcHt6jrTryC/oPqd0c2fByHwYp9uKPryJmXkDay8yPrfc
b5a3fFLtublQk+f6rhwvMi+5XAz7mC6DfVvNIMfWCyYr30qXCqbWwrmF8oGfI0ANAS5JsMhZQVB2
j+RGwphUewXYaat3BKqEjb8xJEQKq+whnfmh7PIsmT9PxXwsMvMyS9qD2/hAhezD2H6Dxb+3Uyhl
8RcaYNc9jCcJ0i4rrCAbioDYtgvpFpFD5zRLMOCPd1D9y/KOa/V3lMlBmdhPDi8dzqq3wi85nhlB
LarLrBRblMHRknm0jt/NlEOFWB7azrkcpX7y2Cyv4Asd6NiEw9TeGFkdZGUGycnM9kVimmFnaLeL
k7wag7ZTdNZDVF+5QOCa9jShgSv5mK/XWLs36fkhtDkB8fg0L2N5lJl7nInDPssdSd7yql377kDp
Q5PRyF4K9w6cPRRxPSA7OHQ1BGG6XbSvJrkMyvUQQ9JlzM+NrL2JY93dj6trErQLifUc4VToyeoS
0BqynkGio1g4ibffVwlGmA44OCQIxNmWeXIVU/5UkJlT6votIlRll5L8Bgaoe0W/+DAmGxVCuCTF
DNOnxGM/F1V7XCkVS47FUn9lesg2YBaM/IQzMGmi/DGrB8FKLzl/LK2BbtLQPWw343mB13XH6ebE
1NA49CkhGvbQHWHmwlq3YdosWaz2jsYC9jikBtZshGvZFhF0L9rb/vLVzQHP1E3cntNn7y+AcJlB
gdX0m+Z77T41tBMD9S+qiw8MWGx+/vngT2ayd7xkCZWSF5kZk2MKX24JQM5AjFTzSfPU3m2L6jDS
63TATA2zeWGv+pk1+GHeeZeD1T5Xy3Isc4Q2KJcRPSeSt5wWCL97LeV4cJXQwsVQ/p4ZV7BkNKOr
dt/LLL9RZubshKBa3wJyjoCZwgof1OKdegCCO5fEHCJw76xKd87S5rbpYD6RgcHoZefXZ84yfF/T
s+23G6LVa/hLMiulgBFttqwM/J35KSGFBDg3COuPqVLAl9Ih7r/HworFEe8+UBo0YG0cYXj0sN9D
tvUYYja6Qxgq6uxgwEEEnnJCr7PLad9eD3XJWaoQfcn3h/oTlmjJ/St96GFbsIvNl4PwhvSspGZ9
iWNjlkdpI8I7OLVjwIlWqrke8VJqYb0WxikmGYMyg9WaIjIzGm0/G4t7g6eKcwFBFtxQQdbsy7Ry
sji0va3Be6g95gHQ2gHJJ43ebpXfAAuBcLMa/kHiiZuKDhqXo7m5ztfMh6//06Hslx9m4a2p+H+G
196/Vv/r8rVNq/qNOGf7Q3/1KMUH3CeodpGeoxT2tk7kXz1K8YHYTVvnX/SWocfSPfx3j9L84CNl
Q4SDTZCW5GY9/o84B+M7bUWAn39Jev5Bj/IHvvBnbQ4Kbp/GiOFYRPGarv9OUdhnMPOcibOh67JC
KhhkB3/jH9kQMsOa0LODSMw9pv/xWoMKZaj0zMr6JtJF/lBkYj9U0z2lFsf2OVGntrafzJLpo1ku
w17zumKf+Iox5oi30gFBtiMppQg7NdakHxGQ4Wrxt0JMpEyNZsYoGBzOrLvfXWRn6eiXR8+vnl3m
cOE4exSKg3E/OvpRQ9WxU6g4duQKHD27o7Iczir1iViBaWf0Dg0EK34ox7/mDv+oEf//Yp5/o1E7
fKu34NbuvQ///0eH/UYd/s0iGF+Lz68te8ZPJvvtj/xrCZgmS8CwMGHiZMbMuzXw/1oC+geEpDqN
cpwMqHNcHr+/loCnf0Cdg7DesXHYbwzH/14CrvXBNDlPwmPx7Q3t/I/a9G813IhFefR58g1E3Ei4
ucK3sySY4cOad7qxX9xuItHbYx24Gh70XT2XvncyeBN60dBteKc61Yv+pI2l4T7/dMP+ZqL1w/b6
n4X4r8tAaQfh2mKSgeH57WVUnGs6NFBcBuROlM3zbPlnNV3AeAclLv5EshBoqQyI6MugHMHxvwV3
tM8c8DLHoVHxtcW9t85iSfRkYCWyO3eAczZAQNVIIeFalbz5wzWzqf0kuWX+KCwbw6uBEHgjzL9H
E2QZaoTKqc09aqEV7Ve1HNKY5JkabcQFie2cuNCZ33VkIOw18C1npc4hNVOWcSFHZHUtFQzJDUmM
EeAPl7YZi36+ndulcW06tonN3ORtl/6Tm4EpCzdbM8y9PRnlhbs4M5YCme3nxByjrl9vAXWbZ1WH
qXxFrH9MV7sNC2NQxR+uZJsR/nIhaPOx6MASYVb59kJyTi2UOj+G1j5BPlYZV99gMxQ3NvmwUYzE
DpDVCkMVUOqfmNbb5v3LZwNwRPS0GRS8d5LoNk5Xg1wcfh/HXJGlj7MkdWTI9Cgn0ANKJkFkBRl+
wx+tCX9z+/FcoQ63UKbikXm3qGgbxkiBGhhHUhJYps2+oscuPFCLuOsQlpTtmV55066dButuGhbq
/2Eub9089v+IqN4+7O1twEKL9JQePnwPaNlvfwJn9Vp7FbrYi0brCThzNbK2MsNU8DL02iW2pa/q
7LzNBMSv1ZmL18ZYDTNwGrWBRf57X7z514f+TGv/ZZkD66bzz97Fi5318964NFng6uK88/ce1jea
B2OnItciGE8OOewiImnijykI/EBOTXGVQg97HIHpPiAQiAqn0pnajEvzsbVm7TRnqR1ybIKHtvbx
HzakX5/bH/sis1UsB45vvfsFgagyJ9MncI5LQs4nb2VaOc5MM7SVlwLN5ZU1cMgHxCOPf7hHvzw8
lDfYHBzuk+WgF3732NZqRamkujTyVmDDzNgXJOXkCaJu0Br9Y1p24tkYivV77ifzca695GK25jTK
Pbf/g9BAbJ/15tnhCjyGLaAhoM1ieHj77AyZzPR5kXOEFJLBVa5mh6Vas62derNY7yr0usu5YIe+
Xheg1Wc+HKeBdMwZCGjvGestgHYzvQC0bYzPRixJWJY2DGgUdg3o2qEdI1NfjBN4WbSctSjn/tBV
NeJKyy0KphnLzKT4D3f4lxVBO5h3DKsT9YSJCfTtt8oK07FTI4cdbveEFQ/TcDQq+r/kkqZkCNZm
ZObmQpalyL7MIKuPHsPoP+3R24e8vbUuQy0IzK7Bm4n/8vYi2JJl6tTzEAmnmddd1ysAozjDjEu/
dx+rDRL8+6/9Nz8mL1dYYwIl/MY1efeJ5tDOjbH4QzRby/RRN+uaoViBI0MvKi9UhFsF5B/MJ7XW
zclHbnu+2CvtLtG7t1VdfgWrWzyNK51U4gmyp6aGp+qO9kViLIy+krIrjzZtsXEHKa22iEfkVIZH
xv2TLuV9yQKFHFYglRHvXkP8wkpnNGzR7Y3HqO84YYStpfd7px46ILVSXdTGaB9J5wKFTJjVsVkl
nXrSYO6nrrldrLaJ/ASvPTBe587itUfDyJ425bF3HefmGDbsoOEf7vx2Z9/+1hDO2PO2vQ83rni/
jIjL05a+nSJPtel3gqEyRgzTwJC5WG43MusRuIx/NtiivHO16YtPWu1pUz2FnVROSr950U4eKXgP
tef016I2h7BnQq7t5nhdnnH106hAinCdzf2jK7Wc5Iv4UjOzzIV2yitW18bxaqaLf/P7b/brQ7wt
I7gf6EjQI73fH0QPPjGrjDGKB305dbk2QNgd62squeUsNq3sD8/wr5+HaZI6Dgic6WBnflcmouw2
ib6z50jMc/Vi9tpXio60C1U7fdZl2v8z5Bol3laMbkdE3gMcRq13n9c2YwlkbkD2hQvhEWB0/k1b
Z/fCtgFce5Oy/7Dhbgfld0/KNqe3QX7oOFDEe5KCm2eVJ3W5RA2HyQD3Lj4kVZf3ICoVYUaje6Ul
vHfUgIDbmlyE+MNQMb1BHmLcDG4vH5hpgAjsZ+cP76VfVx1XxlEZsyWlHAvr7X4FBc/XujSeI78w
80O8+MaTjBNkYYUzXM295++ZfhjfeoaBO1NUf0Il/t3HY6GnkmP1s/bfbV61KtGcYrWKVj2fH3WM
np/w2x80q2SG23e9Gc5a/5VZTnOeZJr7hy9vvJUy/XgQqPA5mwBK24h47x4Ez+srEzHWFHU1NcvO
G3z7oQViEBTkuw5htnYP/giOt5fuWcpgDRcqOeXmgqU4yDyTLuXQxNrOyQp4nUMlH3+/Dn+5O0Cc
AFQQ0wCSDLvTVs78VO87xZBOUDzNyKEUOLaYh65rWTM5Ekq9TLZJ6m6p7hJWVVQVnX7/+0//sczf
7G8Ixvg371TyQxyW6NuPTzt0uabP2Cmj3ajdaYR1P0666U9XWceqwpZEsy+QyAb6fUdOMFZA+NpH
w0B7RVB81//j0p8LcuEsgbJxYB68P9VKok50OrAW+wSJGbuxJx0m1ms4t3AwkStBXdCqv9iCdC3k
t/rmX9/35+r2b34E5qgOBT/NqU2Z9/YuoJCPsQ8YVpTLjml15o/G996218NSOu7BGqfyCxHqxrH3
Mv63WhN/8mNvnYS3uwfMtq03gGba2mSB7x6DOZkckYxEdPeApiGIE8KYBTnZGtUZmSHqvK31rDxD
p6sSaBTmcko0bLs3JnayDqKeqraHNy7r/e+fj6338ct1gfj0ORNtP4v9/vlwFtEbYkC2AtScljiI
TDtgilHBeNTHNdkDsKoxJXBjKshuTmkCte1wxDMdcc4gNuPJ6EfhLUefKbgfVfnC6cFEWOWGzZrY
92k6ZUg00mGND90kmFNViYYq//ff49ddALElnRdOsjQnsXu8u79tXRZGY/T0Q3JUhODTvQWVVaZo
OSRjspi7uJKWg/mkA7wLv24O67py9YCcADvfL9i9+sOUyu7aqPiTQYMMsyE4dGEe/fsr/fVRhHYF
wY6ULyyRtJbePopu7fQb5d2NNJo/YV4s9lk/6M9KFP6lSJfi6Clj+Ww39WFxRBr9/sN/eUlT4FCg
4XKz6XqBU3j74SRBJ3Gepm7EOEW7I4JpvHESX0dFwOGB4YL6g/X+R/n0dvtBturpvBrsjUPhvnu8
aDB0Dr5elyzniiQIzSTvmzNvqGWWfopNzar3sWVPR96pGGukr+/zOa/PRMFG5Gp9eVWvbh7aMsG2
XtrNoVxSpe2rgm5IKVfvJcEfspuWjvoKm1fw+7v1DovHqwUnuQ6lDSAEC4Qv8fZ2JczNSJxOyZXh
Cb8yiY9/MCry1GtpyKdy5sxbgHwnvwarxQnWeUyeFYn3BMiAWAcEP0bKyWUV/uGytmf57U01qX74
1wbmhfGx/co/vVJaWiZ1s6LawdJWMPfjvYeXk1nQY+pY5LPPVqLXZ+gpmiSwSDyp90hnnFO/mu55
T3zSuNM0DQxJN2QtWThCxihrtWW6mJQ/ovBrUf2fGkyl/zcX7lNsG7ynGRG8DwXjSRDknGtMMr2N
waJ8gn/3+eD4N5XrxB+rXiEFikl8p31oDp6xR8U/fRq6KgVbTod0wFoyEkSUdoyzdjTb3eMQzzW1
NkJRHApYHm8T19L0P134r7s3bysBQwJQF7Xfpsz++Y5PTe8mi2GsEdACYsylafSvdo4KpTDlbWXM
PZFAnvbJanEMSpF0D15dZIgp5+rqvzg7syU5kbTbPhFmzgy3ATFmRs4abzCppGJyRgcc/On/FXXV
yiqT7JyLNmurHjKCAOcb9l67mniw/3AD/MfHubWm0I9dDxrVe9rC5C50HdT8hyDUxLOC4Ec1vZaX
LvDVNVMBy0lVhJeo0/GlQ2P4IKE+Xfk359DZ8j8Ad/7j6HU5cQMBbJUrBC/u14uzya5CzL1S4ZTd
UWKwqBPR9PoFdVh2G0MA48zr8QCrGulfMM4fVjKhU9Qly95grEqQB5unznPRaKpF/qFs/48TiA4o
YjcNIhoyxD8vwP95WG5S63AUgzmM2WJ5147x9S4OyBN8stA7YIR04cd/sjZrOvoID8UhsjZ3/Qq7
gwJINo3FQmgNO/vK/IxZcubjGk5x34gNcLcpmotxWhfXeDjc9CN+VnQHaUrKzJKu5U+X+j9+eBYL
t2qS4QgHwLtLHfXoGCvERQeEg6z0C2ekDQ2iw1rlFvoW0KhX16GO0Ev+ZnFNntyxCk4ui+Uj6mb/
D+fjPwjSdwcRR/otxNfHjQ9g7tdfPuDXK2Y6g0OBDvtMyk770E78GilMXrPzJtcmsd5V6Ekcb5/h
nmOipMRT1KztoRgWcZomPQDN5qygM8lJDe8KdxS7GhlBYspGs752Z+st9Jebxraovg7OgEetmr6X
QDq/yCYMPv7h2XL5zL9+J1pYh29jgzMBrn37Cf7nfhmrGv7PGMQHhwfssbBr9xrgnz7Eray/LSGM
9bwe+r0jyo3FRhb/LHP9nR+iT43aipdJIB35//hINFhQpdgGMbd+N6OounlyavYtKGbm8X4MVH9f
cr/uGCub1EEcfgyknD/HvJUeOBc29ICLv8NrG+wNX+XRCAKxf/+Z/jU2YWINRZrJo/CZkL0/gRaM
sKuww+yA2iD4tFVNSbKL312p6Zd9YXXWB0+hnPz9H/2P+42RL/cae7GbXfo9eRNXKWbEiN4BfB3Z
UmXpnKZWhsdKNevRLprmLuZDfC7HqrrrlQj+1m79DTMu0edBCwC+JibraskYAYjjtne+o4IHmDFA
642NSKxFu3vsmsXGjmbJsyG06K1bnOqNF809KUIQxH7/hex/hgb/e7d5/Ky3BzlkmMGe/f3UvZYg
hHklij053Og+3dWQpjhhMXurYmdbU4IsMAFMbCTylEMYVbM732BxzaTIB99oOXcS+bzZmcbV/ccW
N2meOi2ikv2qFuE8bMK1AAeLhZCZ1ZbrfmEdcQRINapkwaCcIw0J3vy62D5nmJVYvYBO61b0/Plc
LMnQ+22bWoM99RBxJdV75Q7IlzIeE9JCqI9najdPP9WzXTN/LkLM/0HhrV/9lqizHcldNlPNOpMX
V6lc75cO2tWNO9ckiC0tk3r2CpStHf3uppr3pDxnntAPoSNvJhr8es9cutJNqmqsf45z6VZksKwz
nesNSnq3UOVkJwcRO/kfzqQUX9Ca6zMVQv3MIGf8m4AgHe82vlza6A0hHusBHSWDLfExdGp48Iql
QnbVq85NSF1SazLr+CZUDP2BcD/sGvQK7mbdoccZEMp4eNZJwiE0yIDqu+U/irhNZvJXHiqyZ/CP
YnofT8oflrOShjwmN6qQwGb49fcCt9IjLmFLXOyOHdu+NrII0iKPBqgbQyOyo56m3j66tZIvXDyO
w5GsNkO2641X6mMLSrFjhz+aAYn9n7qTd85C1im3dam4+RfZU+Ibe3fW9ENAFD1H+r6xS/tSibo9
WOHI84LA4uoaMCS7bZX9weYlfvE6tz7TP9rnPzwXt8L6l8eCI+U2bLstvmmbvXf1lvBGg0DYABCp
+uks6yy/tJUv9jIqH/JZt2c3D16xuZZMU3PCFtbRP22gjY8sReJ9Pm0Bc6BS/fz9x3rfPfG1+VTU
OFEQsJt4D2zsB07/weQkbmyN/inB/ybrHI5Py5zLzz426MPv/96/ahdOODo1XrD4L0C+v3eT9jVR
hMG4hHuwSvE9xJn6MopCfiFpzElKf+DZyL32gYzz/KxMU5LyWCy3Nssu0aTUNjiOpSoA625j84Jq
p3r1G5yySR8GV9APnBFDbULsChj/PKHgQv3+C3Ak//uXpNmE9HPD7mJX/edI/5/XKTp2vycrOdv3
9myCfeeFY3Qe5BDIJCJ9m5iTrSguGQ4JdRTSNa8D918Ob8KI+KB9W19JnMTxUGtkxqm90NQCzim7
L+iyYXPbmAamoq3dxG6V+JbXNXX30mIX2A3R2HZpKfrp49h6d1ZGBMsxC7VfXAaloAWUdVesz0Vz
kwLCPgi6nenD9nMRGM3BNyniIhneEcuT9yQnnSDTTGrfgVGR+2VeOnMG1NVOTzEGdaLmmsi/3Prr
OHXEaPv7dsw7dMlmab73fVX2BxzOtdlndBLfwxle62lVFV6xIB4pHKU3YrwLStt4l8pAhdnZ0bjd
m5rRWFrn/F4M7cYfHBByemMIM34vxjbgl5wxFB549dnNpTUtzNZ1Ya0Hjd/1H2TkojGPRIkog8xs
/c0TW+McvLWqGo60wNbHObgtmFC6tPkZnB8hpAFrW28vJ5CRZETGEs8PJmQkf6vx+90iy0if7L6U
7QWymLddq7GZ3bTVpj9qobOr43C0b9DBbtfaecm6mIJoIw8VH0Mmvb84gKIn34/nPpmqskndFdoK
+8YKM51o3BNzseHVc6fWOmWdoZdwK7+GKcag9lFbzY1Y4degVuZYeFWK/NX5EpVW/KSqHP9XQUwj
9rXaIHHMIFu8tThT9B41N8mm3QRnwsJXc11bPY1Az/iOnQ5adUt49atd1oXWuAe7FBCqDLbBOfCf
Ahwg5gJAEombRr6GI5mC1PlhcVmjm2bUHvP2FRk1GUdmBavyhtB2Vk9h2LXLEfmtHomUK6wfdUXv
es593pn7zSgv2OM4HT5YOVkqh3hoWzxXjTNiBrUmueKu8piSoa4d7wAzbN1ebh7eNc+pCwQSnYoJ
Dy2DWA9PCJUJoXXLrf0QV0yX7snjqEUaovoGqyGq+QjtmuCicsRUdeyrSi/34Gts/sO6nkemeqA3
DpVVRtWhM718aXnNLqnbllvqE7HWPikb/glZXbMlYWWQyoofiFvX0XOYX1uyWfHMmLV8ackj9RAZ
R9l67yjX9K+W6QO0dTyb+gxpCTW1Y/RmHVeInrgTozlkPYaDrbo3W5hh+VoiAskmt1/l0Tg1UCI7
WJZUM9BvftY4lEpILqLwLk2P3g4L/xINJ/LGYugcpYWM2CkHGzkqk04PmV9fz4lmIGseufVwsDTa
2zBRFnI85ETmElYZjQiplB31Jwg1A4c6XQtNno6/asdTQdKAs00LAnjv+SEVe/Z6Xs9zbSFLzqIy
fiXozw6fOFCWDU8BGlqi0G6rGM0W9E1qZ+TtFSmV5vkc1sli89689jZ0BKyZlLJooscML+YGOCbZ
cg/BYTaoXgJJkjahTt4Wv4Ln8OxL22z+66RK/cMf547jrVuaOIkB8KuDo2VTnJrMY8sG9MdVO1Bb
4xfP6SWJvOSRDftF9fAFLRvm+I7XKYr2iegUfRZONcNG1GP5sSZP+qdG1vYRan87JL7lQ5MAMpX7
dxj+mlvcrI78fb61LSXzvKg2IdwlJkUvbKrvWSf0hOejUx+hhRARiXgDskO9ksOcLrnlRUcJCqHY
20Rn1E8Fd8yUzISaTc9hwRc9IHahYlwdOBv7KlwxIsW1/KsCZdLspxhbBlIH33jPAqbYRXsZFZ/0
jK3Ztt3U/oVXFV8t4N8YleaSc+KW3dYB44B5vB/8QJ5GlYcwrCQBIZj7kD2n+TIRtuvLaHoWwzx9
MGrMpkQt9VRd46FS/X5iXkDcsqu8v7m6fnvX0GAhYKZI+mhtHmQrBF/mXmulfrruqBg3myWSeyiU
kzhblkGQb4g1C15yP7ay1Pd97RzXlUf/uFIRL/tKrjmOtr4hKY2tnXvGjLqeraqS87mehw7KDpj+
nRtMzXaFIKlmbkosgwdp2ajcc6AsdTqEE0VaJBTOWOKtzJ4odYzO41IgrmaGNBGZPEYrNDS/89O6
tgasQZPAT5flcyRSr424gQuVexd3dJr2YlGdJj70dq59a/rpuDnEH+6CXjhvddip8pXAQF7ls9Tx
eMGiYKZTS21KxTbNbz3gpTvWz/nzVvOMwoGr7Ke6aILPyxR267EWAgP31qn1NXRVAWWpwYX4ONVG
Y90yoVPtauVxxBZIx/GCD0TMss/DM5lO9VhQ+xH1jCRqECgzKlJoL/h6G807unQ+FfMMOMuFH+Le
cR+QF975cnrRS5iZJAhDHe1Q4cmRQ3/FpWSvbh89sztYu8Nq9/FPMnRupm5nYETJfLhXuBsBu5Ai
bvP/gr+nP6+Lv96ZZdFzGt1Or91oct6CExUB7sANYz2cnJLhWzwz+940krq01sOWH6qa3MPDxD9y
T3LxlngXj5V9GZ12wEWlC/lx68kOvtPMvbfzGIUSp5fT6CbVlKaXcpLUOpH0Wv+cBQb1h3VzW8Zz
i5EDCb14qBEXIl9uXCBIJSXW3RaSRU0dGM5FaqSB5zI2gX2Hu9Ww+szVut4Dm2M3ayQWyh7KEgOy
lQHzBYgtL8KWTQhVQcnAy1UmeEF2NC1J4EsRvzWy0OKhYW1W3M35HHxHuwbwmMjaqYDBNraw1YZ8
bDDhDtM3CHh43PzZ5a/R5RtMyuQt74mYAPoWdYboGc9oNSWuaySRpSAKX3CNmWlP0N76Y15D8S20
5XPO08LnGmYb85llGDDNriTqu+/qeSc64T5nm3EwMDLlRtLHBsq+WpXAuBzktXV1Wot5eRgTQ8jf
iEVzAn/WkD3tdTh0ykiGaTMsIL6yLYouE+gz61S1kmsj7Cb/UDJ93THfrOeT9lSRXwFdIDlwmGo1
id13RIJUE6qWMzOZ9dxBZZpezNr21i40g/czJMnUPlDzWeLZWGPYJTzvQXZo3GJ6JuBv2vag5bhT
KSmojlpTUA4rlVU3E4fJO7xjE3G5pgcMhky1adMVJexyakUbLgdOjUDtR+geWxLGEHSSELt0dMJS
GeXJDQ7xPAyuhqOqa3iTvh7mZOAgB2agNeN12Xt9mvl95J0J+sR/S5y0xUIwgqM3j5GZvjH4FNeO
UGVrt7G0lORngrB4yptgzo6iD2C+1raL4Uz5Nlxbty9b2urCig9lZ63mGMlyYgChVOEfoZQHzd5i
LVqd+YJB9tLNlXNGgJaZKxwGXTziOvZHZH22JY715th/M3Ry9WXtJZBaT+BCWaTXOPtwWllQNgqe
mFeKKTy1pR00PKOl+62m6yAx1UJDkE4rGREP2gKWkXS9lw8nT9UjlsLBDruUh73Dyk1KapPPOEEb
MqmLoJDfcrsJP8g4avHjBzMUKceTg/MUg+HJ+F3AHeKGXsMvMJby6Knv22o89FnNORT1VbGcygFr
6GfBqiw/+botHqe5cYY7TnDmMLg61wcdNXF9cbXXo25jRYjhbh10dahxfJFKkptZ31ceD+o9jmtF
Ldx7pYQuDWJ077BpeCoGkCG4bMYIQxyUSvbakJf0fRHDBLsbSuJtkUOjbzp2ag4oMFRppTBDOVNL
121euOVRtJRIYtFceTKkCSsHrzvY3SbvbIdGM138LQj3XtiDX7IzmgjewWCOci2WjOmLG32biq7z
99kmuh9VhqWLorHpz1lr47XAlRF4JyFq/2VwB6c7FR6CsT0NSwZ+pS0aeAyDyM0t/9K9YWE0n2Ql
m14nW1OZ76KsLfqQssgv6E1J2Fz7iktoDbyy8b9GUyJQOA14jVvLwkXWRXttb1AM6ikffubewuKL
6CjtPlRW4J4yxzTf3VXTla66jxBKTR2u1tZqhp/rSP127ko5d0e/aEMa/eEGvdFdV/Z7y8ryBvwJ
JtMdELa5O0QhkAxPDcpLljoDv9W0k5kvtbnpYv3GG99uT4NOhgZbZ1LpvP/IvnJ4tbmjy9Q3fSXh
wa2aqIsmWgVmOFqxnYjKSuHl8qBhVsqdjlO3loRZFigDcWDlf+t6JCB7mAdYlKDJ3cskQzyxwuv7
8mJVsdbwGeSNshGhAAk4uZxUhrRW9zzP81Ou2wi0YSNaiDaqLo996YnqjrN3eta0EsEeIK3/Y2i1
beWpIOD0ldjH5q6c8vbEnJvYo3mwCQfpXEEEL167h3Kl8t41clwPeVfp6C2e0PqlkenZVyiARM6e
ib7q/g7WTbV7pexsPJZWn8v9HHnmbQGPvZzZKGX3TR+MQVI59ugBlHEddbDtgX52hEod7YNqDpcd
oU9hdShz7gcYcm3xbYahgNXaHsc4XR3+N27t8KWbMCqQmUSO96OcrRJKXrOACcr79ZW5XfEyklb3
F3cFsXoFFVK7037WmzOl/FQ85D05qBh7STVWdqFO3hZKd7cFFvVBCKtjS71Qq/U5o7YQqeOQu5vk
TdF0iW8PtnPE8oATuKaAC+8L0zrRPSAhPg4mJvAApRMzMxhDdiJJ4GgSVPHbh+rRbYK4T3gdVAuV
B7bddGVs9+Kh6VpTs2AihI02ZIMFC8PJmieqoPq+9SJrvi/IYT7F1HHO1d0gg1I9N3H5BM5uclJi
jZd155SOfhlEycDA9XK1HTteLeEHtjwYHiHc1Rgzciue8D+vg/vY15sPdGIGOygsuDYnnpj4i4sO
dA9JjaCZnKLFnGOn9pmgA8UE/JMVY/6hyAfKAUfmPSVmE14gh4/ETg9d7iUg80RG5JljdxevGAlZ
G1GQcDyxyDtF4WoixsJMgbClLt6D6kyHc7dEmZTAIjf64Km4IDe3EN/0FEZWMlPpXFAeCX3Z1g5j
MUOH8v42lgL1AVN22w+RI4OXGJDdXtqBRq1ClleX+mGvpjtfZEt3NL0bPFJjjdbeK2x9l4VQB/Ze
N9vyULTyNvVFRRmEeF8WHSYm9yD6IvcrR16HdTTjaGb0DKeSzJP63G91LO/8PhaMyWOyIcuuJBxx
VJkVHW4gwPOow3FKqyxbvhaG+cJhYOG/pTObgOGx6GLZvcXDbMUPrgxjTJTUccza0V/zloz0lzFu
eVlRY1E1tOx80xazMH1NLhfYg32YwUm1KJjPY9VmzjncPCy91tbyShlsVQyn1dyOTEsOXUv1Qb98
jurZHwuyUpT4CJtm3faTpvIBQtT35tBXtQ1Ss6+zb6SlcwyuDe0UKweE96kVZdUr75ggOLF6duYT
d5WYca8wNbuz/NIVj1zk8HthtUGWBFlWbck49CspweuNZdMYY//V2AzlEyk24AtZn5XFvvXbleQ/
WfrHsO7cingDfesR1SQvlddCCbbZmyjYsPb6udQwYJK1W+FUk5SMciAuuFkTGGRxoluGB+kcIX9J
yxA/MHj9crstGf0Rrv3A0dD5UIvASkRucRjRyPFqAiA4PUyzQfSOrgZShdNZJQQOQhMpF4toOIcj
3fAjGUz1x7Wrq2/uUoMcdgbSXk4OQOolkaEIhvOiSniVhdLFZ1ZTMCvdYOHPY2x8M63M2SvQdK8X
Gp2ZBV43Z/t27bCoM6gqLmXcL1ZazrC5k3bAdr4Lcxu0bS6q6opTJ7urSPLr70Uz0rdnw9J7F5/3
xhcMzAAt+kJ732MGfvm+qbK2vwLol8jw+jLfkoKYaabHpgZvsTGdXO/iePXMc0/c/Xwgf8U4iWIg
/5kwlmq848aEk2NbwRJ+cdXYfLa3goVkyyPqAaoAIpdk0zbrs5133bUurCb6OE5OhdAjKMaLbAkB
oSgkNSaJF8UoMAjyZeYXYMIDt6HH+rISFfhzCYMQa5QXVX/T13ftse9rkz3468YKtu20+31pVzEi
a7ejB1iyjH35aE50BCzH5ylzAJs7R/rWMwpAbzwyOSIqPYwyijaiesTVNiLaUn4U6nCX7IHnllmP
TXWcxz/Rws3OHmh6JU4VpDmM9GC6noreB7qxMjCWNIZ6pt41M/Qx0y53Y2Mcxl1hUfA+2+Jswq29
DXpn8Y22BFZ8ScM9oA7bsflW8DvKsPmJ0MacIznb35kNImORWYQFTRg7tei3tl3VqfbzZuraoWva
yuwWRON8qcY1KNIAPSN891lZdTJngE5o8PF2UGtZSl0Kobwy7QP1N6NuHT7DGIWz40faGl9cXk7B
fkQe0h5GE2JitXXmYoFV7OEvYjaOvJW60ZrEVtQUV7eFc5rC586t1CrpcHb81vrsZ7y/0rCLevTl
k6F6W2nWX9XGPOMSTcPaXPpiENfJ7cpX7fY0ZCra4GC5XbwlE3C34+iMEXlUZUSFufmY/e+dflmz
FKIDXSRdTfGUg091dr0C+rNjjBFeMQ+Xw4X1dADr0xWtfujjMRwfRLj5AAPmbaGlsYd6+jZbNVSL
LdLjsStQisteWF+bACYXgkudH6kQ24mJSN9f0aZu8TlDllpRMVhkzcdLBaxHSTkOPPrT4t1mFoBW
GO4Z/zggtw4fRVvjwplMBzi3Cdct+MQMswe94HYNo5ayGYYT37jqAUlEjtpn+KyWyyAt33qtMleY
y+TYMxAFWQfxGf5VtaR5JDJGEKWKrPtSLWN98LWGLJtxopm7paVEJVdrodLGqTpQSTSzc7S2zoGf
aMWNdB77oRBn6sqJaapxxkdN1WSfdOOECNjtmBoc1EKkvg4K5cwDhBYtL6vf9Z8B2YffUQM7RVK0
UwENQA4A6twxf14y/BiJGIWiZRjrarvD5Dm1R5W7fjKSGOLBz+gRb20D9PjEbtp5uwcN0X0yIuDd
pHO3clLldxHb5cDwDTnWvDr1mJt9ic0QfQrb9SaRJ1GWXo6GcGNiqbZ9TTX8vaub4rvo5vxrtlRq
O0WWztDgBE35gxHffPb0bIeHUWTQMbp4AMZVxNX8il0I7AIFHwgCzS/DyLdwIrQTeUPIU5YLlXiD
P56dyg4/DbUwP+pynMaz6n2wxnndCLJwC1gOx7xkQp7ay+SCfaprHd518W36yWBYF1d7dZYOdE5W
RMd2GcVPhqxe9jkcqi74yu52y+7pHj14eZU924e6rdvopUeTBDluDdflZ+Bs8UJGYx67qa09hKsV
d6L7ZAbgGUkNHphoYwD93qGCcH9V9cL+j/Vw/a2LC+RGpKq2KekU4VGWJM4wh3RHd3ezhhy5GPyZ
wSYGFsLXyChh7GMMClW2qXEHsqKQD0UY6O5g2El/XVacFU84hcobv3OpwztKyTkNeOfsR68tofIx
Z9OY6QmCCE5+sTQ/ekf5Beb2vp1+QH2aEfhoQCA7M+aLSJBL0ddvoGvgLpK6EV8LBlfPWVsHPTsy
9B5JzBrkkzcM5XYPf2uOT1CQy5RXFG8EaPu8uxpu2I8qs+d+L9xKnuIKwuqlnCfW+26ZO0CiJdi8
tK5GIf9efVPViUae2R98vw3MXUWEfWES5uNehlhp1KeyY1mWamTvP+imqy3dbMf6m7cx/VRPqKpM
S9SK4rU13D0PBpNfxUMc96eyhMp7344ukqV1YGCfhLLuoKtLUr7Sot2GF3XLx4ZEWjJHLYse/lg3
VU6cViX8aehZa5/vVvjbCB4jFz6NVXIBCGxcNK5Y1NLQ9JrBvcCpg5hYiqAF389yPvW3ynWPVSPQ
nQpUk2Faday/YY/ydH3WowHS4TdQsz6wf+seUYtM/q6Yyf27m5feFQBd6CKPEnjWI7axgOzHPHCs
BO7iOO/5B2pX4Rr+K8LKBHvOrN6phqj/SQ8cXDtg87VOOaOzjLbL4VBjtizw56HoeMkLds47ZgHu
2ZKakAGMoy58f+XmD+XUjNVh2cg9OnKVeN1sZC7CW4vw2vGAAQBnxJ336pwt60JIhLcx6FRBjc5F
z+WM9NfbgiBldmhVrImQxKcde+A5NcHIbG6x1wEQul+WdBpj0z3jdrTBzFtmCb+tdqDeBo6+z5B9
5nKPg3BwWBhN7pXIrE4lMlrNxw3Qnn1BD1zUrBTAPqCEdYW1d/uwUOdo7osmhSsY2ScfevdfjBm4
Vn1B0knK1V2aVDogBo9NI6MjEUka0KUcZXyc0DHTTnXljcWpsvWjasLuLxhWmn0qS8swcbMwO2n0
xZDnafLI9IjCsUpdHXl3y9AbNrEW87JdjjObQi5UBeSZop29O6pVfHZq8YOfdELDmkzR1vl0HOQQ
XjBgISHJuop9W7iMHTPpKkcKs9pztWerFN3Goo79KGG8EkdTImtmpVggMrg1QFeBdlvse23DEpNx
vx0KmYHMX/mvPDcNOSpJ2Mm6OOtOFvciJJkFumM8/lxrrwHCtACyvVC5ScYW2PEPNSfxfGgbkgpO
zcL8hskaa9S0MFq3j0Uo0Cl1fM/gSEYNjLNIsgNkh1CO96wPmRO2W+b8XeU3hi6pVqv/Kkc3K+Ft
TsgXoN6ak13ObNMJt2J+nYwkR4g0oGcF/QgWe9jZgXTpqaAW7Id55Yo3q59d1NoT9quGQHwFF3Jj
k216Xf4kXbvpZn5VtNxAJjf3B+hnvJ7v/Al5LejZ7DnedxkzJcVMJZ0Wf74Iq1zwD3b5j1xkK5tq
O1RQsAL7sHZg76nD3MsWRBmpAsa5zMYEp7obZdIuU/Gh55mlgM/zL7aQ/t5TXdyAvJTqw+91HO8F
57xsMNnxwX0HSbwI3slxZLPJYGFbcuiwf0IUIki4CMOYtc7inqWSLFHacGVuyvLuDxKS8L0eE0Pw
TWnpezbbYf79u7/NkspEXt2Zw+I76nH2kahlk2c7UDVjEj0C3lgr6nC239URzKPO0jEItuDYhNp1
D5gbQDiUThOAuOtb4aN0jxjt02UjkdOqJtzCpcgu73jR5c9KN/qtCh1tHuyyim4Z0ZWuKeJJM2Q5
lM0Z+4wAqB9xdzmTUNkv46FYoEvuHJY/LFhY0vgE1a9N/0AsSPGp9L2bR3uA/rRaC/LwbZj0hxJz
tpu0ZvrhImdKGOi2nxDBzk8sOsa9iKo1R9aywOTL1RQG7Q5pKey3QnCp+ZGC8pkSxQzfiioLolRM
bOHg8DrVNwOfsNt2FNtW+5mhM85w5ZHrkxR+V/9oIOo+5/bmiqcZMhWbcOR0y0uREwlxtD1kV5zQ
WffVX2E6JarT1leUK6jLRV6QfxT1nu4YskqLgbZLZu6hWYbhSxXAtPiT4v5fuqHbzw4D3bkBIm62
xl9luB6zXqbvcIRLCROTMzba1diRzg6Xf+9O0k51aJbvY1x/WYIB1HPWhIc2N1cwyaybG2951CWf
+fcPwr8cIbe7ER4REAAPtAga/F8/VsHMxGF0uB4QofQPvMzEx7iopiOwPfPasbo/DtwNAOnikdyV
OXM/+oGG7Yhol3CbYql3jm7cP8jl3otx+VA8GlwjwsyEAC3y64eanB4AOCb9gyX7/DLG3XzrFIbq
DNrY7DRN59lHcfMnF8LtyfvlSLvB6MMAdRpu2Ig8g1//bEDwqyJ/wD6onqF2OSoqz9obH9DSIyfB
78wGje751RpkeRm85RP/N+2jjMjDyINQHKDHxU9+DWTVjDW10u9/qv/6dOA9OGsDjPXi/Q1kI4au
2YLaB07YR12TLLYr62a49o6clz8I4f/lsqTaI7EOVhY5Q9we74kBBUvmwp1zDm1r8r7PavBy3Leb
2k+LKH84G7XaUMI9K71+u7adYCIu+5DtdGb2/69fm8gBXjKM+z1BUMQ7b9AEAkt7olgPWamnl5rW
nXFTGcdJBDT+x+//1r9fC5GDENIWyDQxH78/mhlOzqgrCnNww57GPEQeCiXTZSfYYazi4KmLz3NE
xz9TDPzhb/9Li4lCP75dcYSROPfDd+eDWqOMrRP3PIEpxQvxrkT3OEvj7kB7qT2BxVbxhxvKcd7f
73jpmWg7WK5wPYj3j1lP42JFpZPtMeghXYkAHIEGXUS3n9yGmt4t5+UMyk8siP/qAWo+8XpHBli0
+LRE4txGHhWJNpBBvwurrlViW4YBZU0hwP3CDgCgGVVimkmS9NKSYAR1IQtpAKJgOvYqv//57PfX
kOQ2m51E5N8QNNw079yAU71yFw0FDTxS5+/0O6bdtbgW3zj+27sh9/WXIRpQWTYbZ1oTkhPg1zHT
DECqPSWh8HezC3NQDbm4zrPlfl3DvPpD+vN/fchb4YFfkX+h9f71lOFVvzYNa+7j3HWhfSA5cd4+
iM4KQUlOq60umN/m6dsfLs37co1Lwy0K3w4dtxPha//1ryJfEqMH8efYd/NwZvLTU5l5/gs1WrY3
LMyvbpAtp3FjebLT7a1h1KGbn1hG/8nu9485+X/P2eAGEiMUhMYUnwB2i18/S245ZSdYPx0zWyCv
61AH3nVKOVe/zk143wdOU94Zer76gScis4848KrwPNI74SUO2WLsYlzxboqTMV7uEbyyxEBDNtp3
S28zutmk4p+IUXGMW7X6P+bOZDluJN3Sr9JW64s0zA4sagMEYmRwHrWBURTlmEfH+PT9RXbV7Uxm
W6prdzdlZSlRJCMQ7v9wzneIYwYFum5dy+vbw2RynAW1TPRkb/ZNfOWnCDhAI/eMjZvZTLtzichB
HHObc+6YgU6Nr5yVAdumn5jvBKs9wUdImcyZ7BksmOI0oAT7JBM91hXi+/7VASWzvEk47NlN3VUM
dOd+WU/NmPruybI727o2FUKm1Ml0lwTdiw6R5BH8eIQI0hgjx3WfBB7veDP5pTPdIm1L5pDxJc6I
DiPs7hePx9ejwOW61S+GDSz9lMRfT9mlUBXzxlnfYTzQYxgDPlxA5p7YzKQuIFpZLd6/sHV0b8T4
lFgagsDCm0I/TofiRJLhhOan1bvxF6XA11uPc9gkf9n1LygI5PNf6hNsnjrwNbns1kIlG6VkgzE1
59MqL07VX9jRuEi/HInAN/CiABihtaH+EJc//4O6u14yreyJPtuhXBPtRQBm1Ddx3eY/S0trlsjC
FIGUK0Mddjf4/fTsD17qHQcGhPJmGTGk7PJBOvo36Q3027OD2OiO+VtC2NiFOSx9OdqnHE2S8VbD
gZ8fW3Kji6ilTJ6jpulJL3Q8dhwbZ9Ip9/sFFtI5rpm3Y2T5/QWvgYBdr3osx3Dg1c8iMU+SEKl8
0kzJlzm58Tykcl72fW8X65MwkH8HUws1M7ABmhh7PycAxNawtG0u69FXgs28T1XHTFGkIQDZSaZy
FHaVWrQITlv5zSylsdMNN3aPhbGgwsWkFesAx/EtYbSHaELtb/U3SLg7h/U5tdWOjViZbPpkGQCV
0xX00WBpY/zUs7Tfuczdi5A0ivpjtvSx2qJB6jx0yU376HcmhpS21YafTV2KoFn9qfjg7mDiU/rW
UL6ypjHbUCWp8bjMaUaQX15Z3UuTO/IgaZ9KELnOeG/VjUthEsf1hbgezz8sTlaO+BqLPHTyYXj0
rMqfDhPbQ2vDlrp/vVxZftCiME2IGJgMYMV24hWB6xXWT6MwdUaxqVo+ieKxH6wi78SPPPeQo2tJ
64K2HuI4z3B2T1KSxWFkLCF4WK6gMRd5WPXT7AakY/dzhNymaBFgxcPWFiVJpGU3M1dk+UMXg/Rn
AOLrpTr0tLzMoeBadVvzUzi6xWXKK45/xcvkzqVhXUOduNs3b2YOHAhQnMyz3Cb+xgW51peyLdGy
XT0LJzIzpDd7OWeL+Yx5FsexuarxaBtdehAjQbYRuj4PHzXrOs6zIWu8fQHtqNwQ8Nl/ztnI3rE0
JH1kC81BCxDAsXdAuKamU8sFlGxnwNfkndD/1nvmEqI6JUMjTxPsxPbIjF1gyEpJMQxqK0m/q6zK
GqzGEww4w0jLMsw7o2Z7ATl6DTmzeRuSyrGREo9LZW5YX8pbM0X8zlzHKfKNZk1ZH2mQo5vQcvvy
QUfq7JALOqcnb8xt7AOt63yumcmgH2eKRyJMHS83JV+ebWqOVe+GGTlCGADTt+R3dO90/y4RmK1G
WmVW9t/tfHXMLWUUvQ7ZxqStECQHTNkuG8GCOBlBHl0Sks2qpHyaktiUUdYRM+AauZFHlRqR22ll
9ei72XKokBH8QFPSHtzcS1kLm3lubxsLXsqhsngHAZgUaC7xyXjNhoBJcjuh9S9ewKbQukpNx+eW
HiuEwMrpG5Q6+GMpvmErHEetJVIujYfuLFUz3+sGMViAWxvjCkkn0ZqLEm11xeASXqRYhYjvJ3NN
/FM29pmzQdnCQ+p1q/lWGToTtT7FQBgwUOPlrpAt4ikzpD5vOspYAPb5PLO8glTXsfOO81utKJJl
v8yMthCyZSa4d8mkAwsPPgUyMGPFq+Gsl5wlX3IK+Rc5j4jJf6yadJkiqJepxSRaq+5Q7bevNkMy
EdSr49yn4+x2oeXJ+rRe3POBTolgbUSOdiRo53x6mZAD1EfPG+HUYwV4LYd6rcJl0ap1UzWZnA9j
5hVkDjk62cL1astwZSlThhikMphOfhLxqWAkQJ4jbBmjSt+KHMPL3i9bcgt+t9DEviT/xSzW5llm
6AKBtkFODyu2iUR1ojCDaM0j9jSlaSpZCMUZcdVghuCdOXMRrSh/tgRdlWC9y7zFYWf6erytkixd
UVua2XKn7LLzI+Ie7Nuqkaw4KjshDTB2HXND+OBFHrKilQ4vuxwVlEBpyMNkPPfRkG+rR2O5iuZg
2Gp9nVwSoMgB40lNoXm5L5Dhc+QmSJayDSN8XImm0viQjxML/HppFhnWuWVul5hRKPElvhNp/Ic6
FI1AkJvoTvvhEhuGQrVOAX0gmhd3Uz5z/FSJir+VJbv6cABRxPHj+Qgd1eTgMVmy9WmF7EVsh92Z
D9RtVRa6I5OIA6Swi56dPK40XJ2uJtGVLSLjK1Mzg1m3yTNKTF0UJ3ZN83M2sy3lHJ/n5N6Rff6j
m1bjrtDrNtm7FQRODqxLfJOcY8N5MdirNIHXQQk6wl/Q8FW6kuuI7dqLkVe49Ef0fHXEqtPd6Aur
HlkYc/PSNYk5bjqvQpXOMcW22YZJCN9j8e31tq10udV8hEvhuhIutF8UpVKAkNvQt1pjlTSnbAHM
XTFi85us2SMK1VaJuyVYmdjOpDfrTxxv5FAMENfJDm7RRCC3KVwPSaKIsDAdgdPPCnflgDNsNYmL
5Kyr2w+PJazOyNckZcBdZkfsRxdq/GPTe9aM3noYjdvZXD33KXZ59EK8v1xqoJyYbflj3AbCQYCx
ybJY3psZZh4c4OO866geeg5yrFqBj6iNV0Qx+iS4c5W3BXu/a79HALThpR2+WUuuEa6Sk9sstimn
BF8zGT4MPKkVUSdmvKH6bOo9t2nbxYcx1Yr0lJAd+WRMi18eGNvj/2Jcrz5ydFoV3os21u88vbQj
Mfjg8BAjJR0SMCOrAqNpX5STktuVVIjZtoZIcHssHiAs9K35xeHhlyzPCLa9zzmVP9B+ZykvomW7
u6nHw4F8t0q3SzoPzyLRCdA0VnKziHSbo4TA5PecRnHdtmlZfwrpIfLr+GSWBGqhv8KyQFg92XSE
M3M45czCpikVOmoP7i58GOTMhyPGziGYpnY+CVoetsHGOk57TevA8sClF/TEAL2uzQJczxO43pjd
rTa3YquG2n1QeVbKrWtnnGOFa/V8ve4XT2Jdpp7rx1+vxjqHzwkMqDqQKGrHfPAG3jVVwd9ua8e9
amJYkqHuYXjYxiupfSw0PKx+3mwifdYylYHmbdSy3mHma4AO9iTbEVwy2wSa5uXCnt31iXQxACn+
mDvZesTPN6a9y+ZcdDznPUP9VRdoO5XHc+DL5sEoM1MiRxv6p7FZipWK0bHD0rxMiAhoTchLXxrW
4WWmZnRnjM6qYPXbud3ypPAJkhYtX5mvy3jFOqd9B3CF88CY9dG50VgqT6GXLsb1iqCOo2c1mnlT
kdCXXFWqGrqA6Ln4mzNK57PlOHGCccqc+lQto3mLGY4FD+ZnlbsnrSJOcJM1hAEePcDyYpOXHNZX
cDGa5oI4zZqI+yC1I3My7PiaD/3qoZsbZ9K/ObTOGjv4s9EslXMaGor5O7uWGoafBJjn0at4kzaX
VhoZSeKNZWjpKMu2ZtY5xM3qK9H2uU7SjpXV3iux9InO4YQEIqgAw3j7ROZE0hdLumqUG8CAokVD
3VsFgnWNf53E9BEbwzRWLyTuq11vcsedCfq14sGLqKrVuqdAj/thk9QDvn/QD8YmM1E3ROglSTkY
54JCURKLlb02SEicbTHWrcG1pWmkhJi2OoOU1spjyUDzfdUHkzHw0KYfsct7HeKuGdRVbSCTPbWl
Vbg3II/c8WfvxOMY5cj4x0OVrfadlqW2s6Oi6jn1UbjNQ7Cg/bgEddn+m5HY1Z4cXMI2+FdsPE49
0JvbtE88VhCjWemRYGhRRhnJnUNoO5mSV6kt/ey+cCcS9FxOr/EweYVMHgVmzIsdsrFklOaZTorQ
ip7kXLazW2xxh8jp1RhlQztOfCC5KzFLqStRkMi9Y4lXy/sCPDb2gHa0jIGlj9svW9ct4wyJ4Vx4
rGYTA9slUkyDqr9FpYKQX5tu4bOS7IkZt76TqkfGLuDdTaE1sbsiBYt56Yud2PUd6ke87muCNIDy
Mi1f9UWmJKj9fb/+1xkSlT46FsMTruVD0fhzm0rOioM8QA47pGr1NRCIbw0GPoD8M6b7Jp1/Bee9
DM7+OLGBHMKeAI6IB7AD4taXybhP812QjDTsMiI5n3srTUNugux+StSwZVsRD6FfTa9wZoYz9e6v
fOP/r2/PAAC4GKMjJpVfft3Bc5kwd2wl9HRCvjTUGoiL3ra7p8lO+mff6OXPQhE7mtRpf6VZ2s+/
f7m/fv/Lxob5CGJuXgjms5fpyR+mAoxPl67DLLVjXFN7AQ4upjDUYwfkTyqC4tFGq1ePFzUemnpq
y3bz9z/A17HEZQrCfoZix2AqbdpfXoCGakIH8r6AC0NNjuRaHrW00V98fnUSgYbxzeEu/sXk/S/o
hMt3ZRQELsxlXUmZ/+dfW2LNM7s4ATVPpC4bm/Q4TpUKTbSq6UbPMDnIzPNOmQFco0D2fQ9aovzF
/OcvLz0UPOd3TAEIY9PyL3/+h5fe8ybMwrwzu4QytD46LlC3kz4N4xQCQGzXUws5qrpPWrv7UfpS
vwGpovrt37/8vw+O//j8U1QBNQFdwB7WZUj25ZVgEmLh8iqyfbN0Lv1210zrj85pp/EewYopwo5B
inNxx6mfJjV4uiVPUqqzynqjOBf2ZGq3Obm6/c9JNQX2X1J85UnaIl/3XP7LSFibgv0yNmsRxXEj
Zo7tBCWSnbgctVpHxkfeIogJNWUU+mmdPaS0c5vU07axdTfeZ2CsyieMF3b9ikLcM6+9bMBy4STx
QAxOh4wtIEi0W/eFGCY7zF3mH9uh9u0C8zhew2DWyPqZsAo79Qsr98WIhsEsf2Aa1VUwdQgHwwZk
2CODd4NGB15KcTJLv1Dbbk7XZff3L/lfFpPCYLEMQMaxYOM4wvrykuuIaBeRTzjLwDpvZpQx27j2
1o3TmulzhhDkyinq+UgmUB3UVNc30OSdXd5cdufDQg603tT7X/xMf3kOWISxgPMgXwqmbJDf/vw0
KuLLpAaHbuv3HpynCaeZdlRVZmjPainhAnjxiDMSHWUbSovUyWgQVEbXHfMyPiMVrNDnmYSK7oCs
bdF3qHeMNrBHhh4/8Fb3zx62eblfYgZG0VRp7Zsg5gG15zw7r83geC61q2hftL4rsuOcoQAuAOW2
W1nqa7y3TawFwdCakGBns0KcAScDxUsZL9SGkrFfVKRxg25wyEdxwq4xVUemH459N1nZ3GwLG7rs
g6dc2R4oO5XOEqdO7C1G90kLlJZ5Vzn8Q3vDJtV5Mdu1KxD6tnPHsHyIiR00BPEYi7IHOl0AHt22
JtcJtxdWOFpkgqSpM5Vy0FwYpspuFwpVcaT9YeENeHrNooUk0OHGNbuKCWLVdvd2hlZ/R9c7LgcX
EJD7PBhws6SWWYin0Ge4T5I36nkaa+u915yhOfUz45coSeC1IYE142RbraxXUEj36HITkpnXLdHd
Mr2eVDfRIPer92iP9uKEeSPX+56PVxXWQETcTUZtkJAoqTFVE045pfRzA2lyTK58evyeZRh7Qn+8
dsbMrzdgGpiYw4fsIt6FNd7gMVzybe94w3tTSJucDpArx9mQiGKHJOu3w0ygbUgVx6+QDImLgmmC
14lAwCZ3NS4NLerByqc3Y2aZ5rHWSx5zB0HRSDhnU08f8E5R7wc8ALCZoa0q0DwswjTrSnb+pX81
eo3vJd1ih37VW26bvNebINVE/0pLRiGM9AUlXJ+byXwje791742hLo6ImQyU455bJNh20mGH6Kk2
trGRk6NZabPhnHAC8kunQOLSa4AG8StWdxjofu7ZHUgGaFRlZ8SfdqLwQxXLhGBsgtp47ItZ9MdF
65AyaW41PZd5P4iASbA+/OIW+1oqATik7nUu4TeX8BTri5YA4nmjJ+kqoWsBx5Oz392tHSkvlDPr
oeJB+w/3uJfvR51wgXrxfhjiy4VFMToMo8n3s0rNeoBf/AHHB90pipPvidNN3//+TPrLEpfvByrb
8yEdoVuAwfrnI0loflMAicENJxyMM6KbbxLpbzt8kG9ZCVkGqNVYnAZ/JLgtnWwjUL4579i1e2+m
K99zoVc0yK7NHleAmIUdTVpUFU9pvPFRyoXUQ/VV3ozVVYItGr9par/8/e/wde1++RX4DUzTY/Vi
ePqXU5X+LE6GHOqenMG+4DYwtgJf1MYVKzNXaQJE0xkDXg3YEn5xzZiXvecfb3b0OAQzkHrE5t+H
xfZlG1vXA7rIIXa3VYrlBvliDiC3nyocZLHuDP41PZf5kLq9uW57VyL10KZsfZ1V6wwbUwEBD6kZ
ATv1tNj49KyBZGWPq+AIfWv9cAs3/sY976oH1Ky4r3H3+MnWcwakzLI1tHOTCh9oDtOnMfj7l/Uv
Tz4rAF5ZNCMcQIb1tWjRqjGWVT02eJOXbOMy7fkpM2iuRN2RFqkZWvaLKtW6LOP+/GLCGQRhjwaN
epGK+c/PooQ0CHxItrtp0Zl5x5KwGW8oYdThu+QasLspPQmGEeXOlJ1L8GxVG9YG/481RLpK8yW0
ax17CWwOn62O25XPVV/YCv1BimWAbgwXskgsLEYrq+pnrRzmJ2m2qTwgJGJUn5JyXNAT63u8fCUd
KxFqhxwFx0dDbxhNl90xZ2///PtL/R+lld00n9WD6j4/1fm9+Zo09qc4snP60dVYQtXXv/U/Mo+M
A/O/c3c27+r9X8ljl0C1f/6DMAC1fnbFe8Ux+cdIMr7qX6l8BI/58HEv4Bbqd1a5/44kc36jruNc
prl3LySty5/8O5VP/OZxgtJpXSrAi8r0vyPJbOc3uhKCllB5XLKeIAz+B6l8wNf+9MwKlpYW7R0/
BdQcrJTul2fW4sJqjdQ0McCvySsDC2Cv7MncwAC/Ugd6i5/Cz9cuHBFEBiNbYcwMmrhlZhIfEoAd
UYMmM7AN2TMpVc1DAmy16Yf6oOLBuCnn2j/lWiHBKVfjWXqqxobUZ/UZ2wG3MLqCM7iIyHGEeWik
7xINOPbjkZLaw7ko+8gliQcCzIh307G0YcdhlR/BH6mtgYX0bRaZsZlHx+sPtV8vxH1ZzonF4wPt
Bp4+vnpHNcJSs0KIT8Eiu1dFqkWESQjOTtPcFZgJ4GNU3UYg0vFCrUzkTiyY64sepx6FHaEeHRkM
QZdgWGxNa6DaSIv5jsrMDoTr4g4GkBEou7V35HA0R1Ax066QlbXFnjN+TAXRM51lf3a4BSMWnHpI
3wHaKPezo4sYl1EcOcWa1Y1nWvmRgX2L8a0yDHGYRlOUfG69sQkMS+KRL/rkVa8W7buprRxmjQ8L
pCwGvMnpcpz7SwAsWRXa29oZ5ndAUWKvlAWxvXZb/01iKj526dI89IMlN4s9Fvuxz3FXSFPuc7Kh
59gCmJMMy36sq+qQ1DGS7qqydoqGf88Mvnmaun4Nh86RZ2mt4tQnTsvZlvfjvk76nl0OC8pTDWI3
HIBdHhjCaddWqqc+HtR6R3xGtlnQsBPvbZUsS1ctdYOWdO3LGqbfDI7zkzPUPY3dMLEGqNe7dbSd
O7My4X00pXeoB8vfea3W7Zjx9ydM3RfdUu4e3XwsmPHhLRWoghk2Vt2TCSCAfGkjJ94J73YLkiiE
QJdtHC92Nq2lGY8IZQtzY4MgZ6sG98EhCa+ZxW5h5sGQd62up7LZ9SoX3ydBXJIJEoGXrgDJNYsX
3yzb7aQIVs7RuWNCa6no5WSfqz52QuSdiO0FXDQRX1KdSkccSm8lWblsFRZiyEX4lnflOOrPXAPU
4S4mw8k3DC1kO5ZEhYs5XjF3jJI6s1/rYkj2nSJ9J2AEVp1in/1ZoLPYD0vaQ/LR+8x4TYqE2INs
HD+QW2BIkZZJkMZE3G3fzMaBW1u1gV6lyU4WXcz/OIp2S6SRCe6J3bKAfO4vDSp8M7eioR74vwvv
5YhL3oQBPE/uhS0yfzO7VQ97RUx0ZSbOI0y6b7kGiKwwCuva6MYTGUXkvDvoISyW4jc+dKyoLwCG
YTAZo7phvlmVvERqdI1z217WiVXZ7N0Zaw9dd+/MAT6kBBXEUgzP7eRjA4uR8mCUG9BBqPXJHEH1
xqN9yQsp2b7M9R4ejLExtU4P2UG/1l6vR5Mt4hc+qsMVLufirkzmZxH74MYdiBWueXkaadesm9lm
7JoWBG9T6G21NM9vY/BDGzsnfycAWjhctywch8ivM4qzCmnMM9vgeW95hAwB8haf7ZwYp8UbWAhg
U8H1ZZKSjLNqSlgr6uqqtHWWAhMysLM5KJAq7P/7dkNfXF0nlF+nJCmdONBzDI42wJF4WL8DvVvO
SVOvP1o8Gui8S3fBO9sT2m4jXsZWyL2On/nTiAtt4/Pv7bR8UcROl9PJzNWl4cQnWORPuWY7zSad
MuC3Dkut6QhYc/Rv0nphlam1Q/7S8lG/rplDZmHG/vgOoc7Zk1AbWECbB66yBA/u3Ma4hPqaJ5TA
x0fMDXZz0HVZ7Ugk6BsG8XPEfUM0VKkdTSGnzQzQn6U9xx2ZFM2KFcsscEZpz8Wg3NPKiv4RD+62
9CePiXIHXqerTdi5PLq4XbMd1qYNUhbZb0aWMNANk+FKjroLq4D5mNkom8Zr/LBaIID+ADTbwrEL
Y4Kt9gzHNkiwpIeF6H34YEAlgQqv59TNxmhMSyjBbJl8u/ogyvKt6MuD8MdXYtGu0d4+uFoKBCiR
GcPeykVaR1E9hHTzzV7lzTv+qOWMWVNe4Vrmh7Wsbq+nqFYHC/AdPRfb/mblpGS4cE0omPWqQeKJ
MLeVx8SrSCaf4+YxT8XyLW1Lj0W8O6MtIkW9xYWuiJuq38yiffXH5ZqN342nOKC6sfuhuhYMuwnx
goMx4rSYwFGJ+XqFjBNK3tZD4fQnJbB+LrZ3ZyFf2IJE/15NWvwCDxN6WA4Jg6p+5dqGeQtui+24
5w8cZoDAGf1zN2qE1t0zR5BIvQmYGcbcuyvARgb9kF+RJVjAFeMCZjOjTeXeTn39oRlF/l7CgMyC
wpMihHLCMnQCkdYjBeC0G4qXBRrVscPbvPPcBWsVcxycc6J+HZq6sklNHDAIi9o9GGZjfWebDaPW
rVLoa8oiFWrpnR91gjEWiLF+x9oa9QFrHe8GlzHzA7c/ml62HCch4+d6nJ3sdNn63+Jz+zAmvLFd
zCVGKNydFIb1oFmm2EHErLeyV6AUWPoffNJcNp5ykrd2SR1UUY2lveUEnR0qJ56rSAfZJTBwbTiX
STDOHGfHg6lj34Ml5mC8u8kXfZlCWpvmjh26eK/M4nbEHzFuKatWIyDHrTrzFrOcVmKpbqd1GZ5B
Lb30NZ+o2evBNSERYOI+y4BxZrGtu0ZGBoDOJzPW6r1sRwfCDaWnCHJbbxFyUEQExEcVG9BP7iv0
L+7BxupOsd7GZ9csmuukwyLSyX4+GH3ebhKtXeHxeCiIQDFwe/uz9sHPWNiBga6Re2X0xLVsY6JU
E0/b+iRisHxgDu50ZmTJMr5aE9faJYUGDXIywegGuV8maCHidUs43E6DvLqHbnievMwIcjCj8jja
GPQ1guzJsF9oPPPBzmE+JcTI446Ooyke7G/KI9MJaYg2B8wY0eagfv5Rmd289yp/ua7jJtmt4KqO
c2d0j9noDVwhIHiCkTyKcDL09pZxZKOY+brgVviwO/skcxlOpiCKvpESmitwV8YUmjRuOwx9EkGO
pz2A5OTgqmOXod/kNs9rl7VvnUWveYUGkSBpqx2MhySuZqyYjUC2WmDQhHAvvpG1sRYsolLbxL6S
amGP5miHyMZ7spl/M839WSvXepj82IPqiuMw4dovA0c15btvsejY6EXW7nJH+dfd75wrq/SeUeDQ
r/Kn2pGWfmcA5aAiSeoH2+67Hdp6Z9uO+Xrv4DTCbYiiRgG9zYaLIGHpMo9aS6oAHmm5sR3iLRRv
+I2juS82teR2hpWCDE0kEE/n7NNDR7O5JIYfCAQwNhCb8r0+JE3EOwFhBE3WUzVDcRvLby2zoAAq
SR4KnfdGpDBrfCqxkjSky0DaKN9ERfCCSNMr21kfaHtV0ChtfM+Uc53lqrvtERodqFPuOrslebS5
Ztf0adYEly7Vfav7nxXpl6zrP0D/7LRaF/upXs0rh2Jp8iaobOIWU7ERzYtxmNcSclLVsB5r4UWw
Pjh00uXumVE8cBDmYYfUMZ90SJPJzmR1/33OGHBm+bRQovkqy8C4uP09AuaLriOtp+aQMWTX7mqh
HHGn5emHoIK9MzVLPUL3t4aLeOSihVrknSYhnQi9mELCXovNOlvlQ1wihEV1sW6GVnlHKOD04eu0
3vjQIfQAXDCKexCj7sljsYY+soP47jBmv5v0AT+EDxhtk7hddi8H/grJ5n5nLGd9arR972fp3mtW
uoUEDBtDUDs5aLLQbsWKTpYsU7Ve28WYfmIFg+yaQtxJURpdlusjfIzUubXNrkPtAlWrmoFncBhb
7m6gyplTon2KHsCmKDRkDUNbJgizuySysMlRLTXJPp9iRupxNqZBxRvspJw/3L1We8qUieDQk/O5
VHa4TOmrSyIIo6Vq1g7VUlBBlO6uiwfwv0MpcjosiJLNwuWamd49lHXSqYbXqpSMzcXwUKYre/Jh
LfeIfrqtdyEOSEdAUVXTMcGzvJuA5N0lrXlV2O2t2wLDZl7VvugMWe/bfEGbamYkby1mcnZbcrBQ
sVehyIpy12VCHtBExDsEkWsElje+gV5hnhNjNrctbImdUwxEcWaivctKHu/VZC+OLhSc2TKfRye9
I9HCuLLVpB0mdljneGE9oqNYyyI3YTOyVelY3q8K6CG7mv006BPedM0Evo77lYqbjLQrh48dC6ie
mVqazOkTtkU+slL698Yy5S8DcgYzUvEo7Wia9P6xg5lB+1Cyw+IfKMWVxMV+RcyJvMOTXs3h7FaI
Kjp/3SQGJ4K2Gm4oE+ADSBJepWX714Zm87QBcx2vnCr1wNo22ivRTdiJy4J3Ky50oBz1egRQRcNa
WPuclcVtO3aCNjKTt+sU+xEnHDhyZ1XbpNPXsHUbEZaVO3/vRtAlGTq7+kKQbn80TVm/OMrB3ahm
zqFAMmKw68vUCkCX9Txj2N7VmZs/jO2Cs0Y4DiAOliyzWPNzmqH2GgXFz6AW/bhqPYjmrrHLC+W/
JXUrTiOhLzX3c8b7m7Qok+g/7MvvkgQaQec3JRqeh05CMKdL7b3Xkgfj1E9sfBBbNWfgnjrevmV5
9FYHBsAwa99hiCxhX/XpT0O53qurLdkBj9v8+F+1UxKHzGQVH4ORXD5dPbi+2No7iMJClFLvaJSn
038NIlszBh1OQE7fuNdbvwoW6c/XTeZeZ+kQhyhuJdVCekfbmV0bs7Hc/ucDuseazNLy68zt/28y
96e/tfusL9Ov/us/9T9wfGf4LPH/boB3XXcq+V/n94/PH3WV4ir6v0O8f33t/xnjmdZvOgY8Urow
RTCWc9kzTJ+9+uc/TAZ8joVrEgMZ4zrvkgT47zGe+ZslqI55TMlKI5ad6XvPmZv88x+2/hsDPFsw
7RdsSvAA/QdTPOF/meJdjFQ4qUxUKjbmOfdrfAsSp9ZMFGJXTdSjtwcdYFyh5/1MKffk8kq2dMCy
bUFm6n0z+uaV5eDBdSf3fdW0ZVcl3Q/wKdALvOGWUSaoq57clb2F+2BxOj5vsOHoV7dlbuAMMe6M
pd9YTnuLdfK1cRr7pp5U8tOpWs7xjtUpCsbUaWjG++u6+GlZM3zVAm4viNn0QUEMviHsWCfUY8lL
ii2st0jlnCBby1C7SPZhRdzXbRehF93kHt2Zm93IWbGQQRlqzDUyXU9bz8mS+mcUY/Dq2CGj0cVH
oKqnou6e23I9qzw/GxPTvJX4iLTS4KxUYUmbhQWisqJF9PlmBpt/4ziJeRaYbED/HEp/DEsVH4au
eFIssXe9TTZDSvmheAHjrsPDXcrspq/bTx+yX1DSSIwxIHoyVa5UO1xBg/iBN+NH62n7xkEdiE7r
BeFnVHo4NrCOW9tBegjwKjwUBipf/E/BUnbatpinl661AIevj4wAP62Eg1krqse8Fm8ruD2nnOUW
6M6PCjZtZlgJXbV2V6Xxqa6gjSBfXIKqobuNy8K/lin9moqrbDs06WZqPuNOZwL0E/fZNlWi/2S7
qm/YPs3B2rdn4psDA/D4o4U5FgADYxMxOAw2u3bjsE//IUqg/+6UifvELB6T7r4w+Q/4MRDjp+38
QBS5CAu/f0TJ8q4Yd7FPB3vAbAJDADAlQ9EQkBEQWgjcA4eWgxzJ7rrvTMWmYrU346LGXVqC84sN
t+FHhaBmot9IusKNkiyPrFoJnK9gfRsBLT3VC2M3Txo2B8M2qaVEG5m65gVaBfNRbwfi5KfkG+0b
cVSoreGAiVtHk9EsR++keRqjNTLPJb9wZJgrQ3AkjHwKSntT1hmK8Kb8ztr0MBlrv8+b/83dmfTG
brRZ+q80eh8FTsFh0RsyJ6XmWbobQtLV5UwGgzN/fT38vgLavq62Uds2DMM2bKUykwxGnPec52g2
hP6Nt6y3gy84HlnjcaE5gGYd2BM5BXzu7EEu2Mh1FQ+2gW2oYTWfjUclg4O5Bap07UdjpWPe1hi7
75bfvXu0K7E/DhIOy0yFhmNMh0Xj3edd9wrGCfCb6YR2N1wusX3kMt9pA9aJ4+VPrmMv3B9l+5lj
qAm9ZnV3iRTOuyDxwj9uKBvxaOb2SBRBDLMVBkW/tW7zDQhR3cnmFmPge0Njbhwo/JyHfH0dCmuH
9rZn9H5h5tB3OuGlNzJdqZd3llPsm/Ftrk+Ybmp2euvFUmd7I9BViBPvW2Cthbchlr2HzGrbwY+E
Byp86Z0pqYXNsnc5ZixSCUgDvhQduQbmZirodkVPoil35uXkeos6MQ6gKxWxlOCOgs7QteXRHs3H
snb3FEWEc5qe6hmaiaG9X85qXwcUJd0U+fohl9i7SZUMohhnYAHCCnoWBUWJ3jlTcpjz4Bzjuk0s
+2TkRr3Psfs/DCvYzTlnIFE3TkG59rSVr3GLUdNCW4d90WCPwGY7fLUlI2JHFAel5dENCAXX+AU5
WMHori2FGyGlrGNAtSmN71Fn5yFN71J+jVOxsAuy5o+AepN9VpVRYo3GLUMjHAriEu0m6tmEQ+cj
Tqm5ZZK655qldjmYf5iUG4W+tXIqtf3+1CqGtNAWhjCHWIbkO71S50qfDJtOelbYXazeeY7bN3tO
j8YqyHrky8NYLHytUKJdDtOo7kl2WTcWG36ovCRGZQTr6MovOdxj7MLn7K0/jAJ7j+39WGjimin9
vtFVTeBOVtOeFNi7CeJT9vMVB44RhWn+woCGDoGIwrQE+uu1QMrchAgMYg3Bq767ywaAN2DH8ZgP
4xPwSExEa6TcH8lWZ5CqVl57AGNW8TanW9XrvJ5ajv+p0X3Qf37s2/FpNovQX+ZX0QTj3mjn92UY
r/Os3dHzSjoN8+EKnfo68abhhvSuOAu/360ZWbR5pPuqh3W1pwSr/qK5SoQx1XrcrtMHHok08oP1
3uuIJ3hA7vnUf5mj3V/GLdkrTnSbvx4CV/IyJUt+bdOOjWBXQCDL3Vfa0sywmeM7d3wSEuz+gGQH
G3DJzrEixwN8sL/zp/TRqYhDMAxh+hIk9cUMOzAv0y5sRBLsa4dHoeu2t9TH8NM+EeaJLCQcooOZ
BIP3XtcKJ2+GTuqv+743RoJX0NuEkd1kprozRYfO5f5KVLtEBjETOtCcc0bTUBi0ARagfHRItIxf
JI5kmCmgy8JInxOvByrmul/gnGjGk4vzaBhzew8jGqS8ubA1oIo3uaCZDBU4VuKZPhn0zRp3Dv5E
Sc6C4YHerrTASdWLSQbnuouL4U4ScuF0W7U3blzohznNxU1SZfKiIWh7n0x++osgTnnVu+hfjBTr
9DLlFM1kp/feOH+lVegOq0OlR7ceqhQAiyLAehEAUYradbU/gy6Or0oeI2wpCtSWZeZqBddv4mzi
A6uH14TY1IduhXMG1LiF/d3h3KWzsUcPLh78kbxdUhM9jwzU8lNn5eUDTErr1hciO5ejj5Rdk4Wj
5vY0ZL06QM7XYLJS1ByiO0FEVIzeDD8uPrAyzrvW6igOqqrudguaXa728iEAR/4sggJAWF4R8Bzw
rLNQsOziHMvdZdq1dT7dg8rG9WZU8dcwTzGOJBgdF+3SQwTrWzJ60kIuNKZUXdqF7vaObMGv0jZ2
TrirWde17oG8Ze210SEg12V5kMOHRAmLid1yQq96grZNeltZ6XA75z49ycTXWnjVWuv7aQ7EGRcH
wMfBQrhZU2KzuetMNwEOlVCAwY4C6AZnkWBOD4GvEQ7NaWsNoQg2+6HM3LcemeWWGcZHH4C+Azs9
fU4crEP2js2xTxaA3VlNZJGAZu0+uDmdBJYXtw/ZwJauJyT5XrQWhkZWxY4zrViPHBCxTKSGG9XN
TewVl7EPAzreuTzDgu4DSphxZIjyVS4GGFwX9pt76VHfFKC1XpA97J+Z1N5gvWLeN/3Iq/KSNlAe
1OV0Yekpvx0GmI5enzhsyRSLkvzXB9uHcWUcY4uxILOQqyb1QDSn1ln1EyhpXVz5Xc7wr2/uPRw0
l4rmOTi8D+j9kT3CUPY7rtuSp8SaDtNxysufLi07EYUH5fMS4yDHCEkC105gOabVfqDsxcb4eGgY
lgPtqg+tsppbETTXTeWffNd5hk84BOyt2sd5mvbF6N4Thps4w+7XWIBxwFIIoM64cUCJhVVAqNSf
79oWhLq+pkKJfSggJXI+m/GtbJhqiuZZCiNKmNKS87+AyBYqw2NEpLIjTSAPpKIoYnZhHSWTca6y
+GVd+2bnod2h2LrV2ZsJNo84aO/nZKiYocVHh6omX6YvtqvbK1IcNjQ1ExlhqJc3DhVvPKQhTBJm
GXp5svxfRFODW0S55GJuOi59/tsPUftuONc8JTLSJXpediiGX0lrrucheJqL5AqKEbRRWhGCuZtO
vSCcn0n0qa3jsIKXtSIzFd3rzGSUtgM/LLtgx7nuztoKBQyONFXT3gKWYkyP3ELpWvYdTA4tf0F+
3fbbw6V/MdNWXNl+cV2DhtsPU6zAZ1/L7tnuUJ4oE7w2oHMvznq216Gm7YqZHMr3YyBFGgX9eWk5
ZZAx29VmsEXGeT4a/WKO3yUzbXOa5x+FbjNcaOulSeSP3RjBXJ/LaOgxqSKAFgcaLGCzyfrsjOy9
eXYJTBkILf0e/muYdZpkT8KPEHPJvt8FIVy7Nx1eRYJ6tzg6K3RQfs2gP+BvzV6LLLev9NJC+Puf
Swv/n3p/tpzH/9v781zoj6z+/qNkYG3/x78FAw749Dhjkt48NYb0N2PifwkG1n+Ym386wJLp4Kg3
8Pv9l2AgN8HABcBjoPgYf/b9OP9hY2bDxbh58W2bn/c/UAz+bPvzmNEyokQzsOEo4Z793aVZoebm
1qAn4vVWcIZZ6Jzx2uh/cOD9t6/ikNmAcYhbXP7mLfIy5VeZIhArKFQXWCOK/jTTevT5h4/97t8G
u/9F1dhds5ly/s///rN/cnszm7/P8zGOk48BCP9n2x0jZZCAbjpimGyGEE5uw/E3ESfSh9nZG+ru
WdAcd9kUnGf+4R3+1pX979fGZWiCLcJoCGn6z69dQQgrjbIZd03C8PcT7Lq/YjltfSQQ+iQqNmmk
CecjAfxy3nl+kLz0pjbfa1wj8Y4BICBvas7KOUqER3K+0ga1o/AYEEX+4Xf967ex6VcgvrCaSr75
3xIFFK+M5MWNcWemdv/Q0UVB8taB6PwPjmO8aX9wQW4fiSSQgm+Nb9zjZX77OvLO8qfJXecd1UY9
4y3bmuWt1VftdO1Tv8fGlq3/mr+lbErQXf/+WvjLm/SZ+1gu6Qn+BCa1mUL/kJcZ+j43W5ymO68T
Ls/sxbvEEKAPf/8q20f1f42evEWf3LDl87VvBlPc+39+ldZeSBFzPNjlXt7Bq/PBY0pbvfCwePv7
V9p+0m+vBJINgi0yIT7u35FccglUhdHU3FGDx+kPqAjT6RFLlj/P4rIsJCfpv3/F/+YTxL+KlkmO
xSKdsX29f/gEs2GAuevm9o5TACFNd0sauY34BwrUXy4SFsQtTQc+EdHyXyLtH19FArXQYLkh4Rsq
fsjpcTrgkmJ4Pmc2Xtb2xaal5t8iONp08t38N+vEP73mbxcmdaoOT2xe0/Lbbf5ET59ZtF+qct3X
3i9AjSWed/77T/Ovr8mSxHuF4UYhAA7rP3+acK41iQcaS5hix+cxX/s7017ncyEapjYgVphA08E5
xf9wE/71unENx6Vqlpk4ps/f18QEi4eft9SDEDouH0YKID4IDbOz6itvCEe3Km7//o3+5ZZgBeQP
kyG4jZX99yrvhhq0rmyl3HFQVLdmoFq1G4wqh/7g5+Li719sq27/841hOVsekBcKHHR3KX/PNZhN
Sz6qLcZd52KsO8I6y+uzykW/vua9pmcy4U3SsA7Avz5ywgTub9EiVoI5c4OTNHVrfszlbEhCycAj
NEcfrCrAB7xFIO6srYcdAuh9OM+KWiDyRk6zN7WM3X2NM3I8sqxhpkZEnu3TMGxuR+SeycOuMGQ6
qqgUVre6q1bnchk9sz5PK2PKV3+dcdASB4m61b6ATROYe5tOSp5bwC6tU54Gc//poKbiuPOXqbma
MG66J4IhAfXNbiy+TNQKY5dhn31rIHDICzxMKwqfJMcSynEYa7oamqaOEqOR5m4ZC672UQcoq6Ve
Vo42hMNDu1RDcZ0bHEbRlOzEOiZC5ndTG3DsWz3LH+9EMaX2AcyyeqP3RKCfrzmqPt5/x79yPDBm
Yak3pIwJ0uHWNxzTPrmJ0b3EBlMU3BpJQe8I0/gl+WJ1dGZnr6wEqFgUx13LR6smq5g6VFHPee6N
2alD1SBdhRaRMlqjwMZjl8WHgH411P3LMmMXPQZMQc2QPhj6chILNsflSvLlZM2o6HsHDyZ2GYDg
9wGHNeNoLGbwA1tRPyjspSO2UmOatEeHYjn75uPE48K8d1pqNciWUqZ7XFsH4iKzUhhoe4FgOlGp
EqzWIZ3HUVxN6cywn/36aD15DR0/AFoS+jl5TFCG3vS9C1/apOoRlyIdq3eW2dX0DrWQTSKYvvx9
rJEJdgNZIAxyeW2+5rkglhVz+r3sOr53NL5VqO4q5oj9hNmmYeCQ0/RGqH9sX/xYWwZ4nD4Lohn+
RXEjifEvB9waMU3rPABD5NuSivNeuY+a/OocxsAbmkvWdTYblcLAQw9PZ+HL1LX80MCYm6gFr0Fu
SlGd+Nb2vfONEpMtUUVpy0bcLKsssirjXyrp3L6AzBdPGPPm4mDbAAto+NpwI4SjUdTGJCd+Dr1u
yreUtPjFlQ/hxG1oO0H6i+OXYhhbikFdIOaEMmcI36uyuC2yOMnOJF1wSs5jr+7rwQSRQSFi3O4g
bgBJAg8z2EePhtvXpqyRYeZC4H9NOovSQAGG7NNOgBHdZHmzlfpZ7oL5zEf4xD4FQzZc19SbommK
zZ8o4vQYUsC2zFxetm1HvE7/JSsLSys1jTyMOgekXTgIvTRUzdsM2/nuiuWUpWbgHDpqydRhsX2g
UHj41+FWsbEiJpdSurc3Fu6bp0pAwnrgIZhnBzy86YAVzm5vljjgcAevvHofOF6/ibHNb32TGNdx
yGZwQ0Q0iuwC7P00IwkLy3+2bNs4c+sa7xh7loS5t7Ae6y5Zgx+FRRfgoU3hAqcROHMd/MBUUKV3
Niw7DMajWa/8nMooOtymKpZtCtXWqeh3MSb9agLd6e5sb9Boh6U5PI52ItMLo9EWc/qhJwFNJqDg
oXxAYbVwXlrlBhGqye9dKZLxxUFbS2fdtUnmdQ+T11hOGxHKhypcrS1qC9aCQv/Mi8Kcn0Sb5fVp
E1JKTLmd43/THJHFB4AJNK9YQwwlYljETFPBNK1UKNeqqx+ogne3MKdTHjA1oNVpj/Jv/FYwvhnF
QDoyXcjlhuyKe2yIlt6ZsSoe2EQbL+nq9LR3+MiUAROsfGeQtzz7rmm8I9vP3+5QLr9qdgH2Ueo2
vVWzn6k7uquZq4ha/ZCNPd1bhQoolkha/9lAvXgxdI/e63nJRm9gXYT86fkPeRmInypo1rduspsW
kc+i7kZBqvLO8OXaI/PLdtx5BhvIUBsSMSKxE/DpC1Oxk434ciMg5u1qgF1rhMg0jQdatZp5R0s0
QrECpcBHOFsg2ZQfqyvCVPrJKxJWrJFu74Igw+rsyU5PLhAyWb1MxsSySkfcGh/7yvK6nd9IupFk
OQ7fUwCjLbICLV6StrDuqHAQNoMFSkl2nbYtyO8YQA9W29j9mXHyePIT6qgoGW242+PeL0804MT6
AtCk+zEVPoxWQpTDG6lvwOGVA31lp/Jlvhkctd4T1RWapgTgMmEi3VSEKqEuZV8ZcUblE2VcDV93
3nwT8aRyiT4SRKCgw7XTYrLrdqV0cFaNtJ8Yx9IgvwAtMsfWSlxCP01GT3GWOdjjx/bVfkEUstlg
Yd9DHxK8U9BB2ZQdF1kM15OHszGCu+ngRa3tnhb4LrkzoCsjxtdL+rZI3j8WOFAZ2NAmgxjgrFua
IAoNfijB73a3irXVu77rF/80UiJsICA5LU9wTxE369dMfGpihOg6DCrM3ZhOqbsvFrv+0aN5BjcL
dh7oOg7PkCdjGR2BeDWW1/U0mCa8H58+JCO345MH7+ubCi6VU2XoYQm1a6m+XNBk3aEYcsGAmk/0
V+7nWuxiajAxJbm1wzeKFXQvgTnGxxkTqeLhu2y6Fwbc1gvwXAbLQgdBQ0jy1YIb1B3qOJDjTsZT
gwiGMxj0Ws+Wmbm8KdODKScUUhouY4aLhGvuZg23DUpuY350CdUI+EUzg8h9UVARbq3C/yiJfL81
Ro9FppgaS0WxM9vP62Qysc1ITWG6BwP0IagPw7BK9LxAyrLGhXHyDJbL1d2MS5Os8kEHmX5Icm9N
d5xd1BD5RdBMx3rC3B8ppRBoMWGU857oLSiqzuqHiDukPePAr5a9NrfqaIctz2fGovjg83CmkQZ7
/cq4d6J0SNcFgnzP7qvfw75h2TSpvsTH4BP+PnTOavQXo+i9Khr8wnkv/RG8VEGDFgEFejOGfRfT
JBLG6wgilV/QWKnvtbrTjMXxCRRLbtCaWQ6wbBAM5l2Qrcq4mZK2pgFMFXyrRd+nDx77UrGb4kJt
CXa9oOpTfb23NRnOA6X342fuj3SxJsy5GN0weCJU05MiieLMRQd20jWocPNiKsaJUSQ3uQ1C4tRD
nKIJCti1DZ5DmRcZRXnsIVUBqmizsb6XqeNCQ6uqdDxNkMAfYmY//Rm7CS4t5NH0RREUXUN/dugp
E0w5b1tFSfHRQCN2T54N6mhv5xtcODO77HWiE+lDW1Pu7wEX+d7OGTPvV1zlyg07O07TaGSZ/jXK
Onh0yyE4G5MCRDd3Sr9AnC5eeiuxFasJXE9KSyrz2AcdVcdN4MUwzhrXVZEzLPoFF9/AM94b1Ofc
4IetqdV57rSCGkQwRJ28pudNa5VJNyqkj1/BowuMBJIT+Lu1ckDuzIVb39czJURRa9P/AafHbF/p
41E0r8xGfW6Ey2g9HUxAtmJU3otICQSHFBH5muJB+Jz7DSK/Wf01e1OJvEH0pLOo13FwDafcaUTH
d17t0tdDwaC3gSOYqaSQuq7XQkiQYITUGBISKl+i0eMoHILkI2fBiK+DBiUhT57BIgAeMmPXfaSd
wSmO9M7X1+SY1jfNDi/f2zPOcMJAARs6C7ccXra1nS6wVdev8RJjCqiaqrrh62zxSOd42yOLrtp7
F2cLbYW1Rq8ey+qxH3Pj0bKW+pknUMVMY+rjb4hZLW7pbBnughifLS7jQguutcW/8eO+o1dMz8lL
sLZgHRPyXIwrZn/+GtOqvnHseTtz8MWOIQjErtuP4GvZACezHNgrpj6rVg9RRvkYU0I6XGgMV66w
cV16s/UqnEHi4MS6mrA7zvnwR9rjLiRWQVqQ2bDer6yQmktibPIDPcnx4+IMPEToHEnCZXGslgLZ
Qf0y+dfAMSjB/IRWNo6hm9r6dspjjgSzF5Aaa7t1omS6D8B8WXQNeU3sQH4cVnYg2dzZepcmvZFF
2exO73hQ1RoGNWNruBg2jbrd1Dxi1RcszrSvcs7AyavDNnaS6ky15sQMkKXoeaRF+NMPajWfyip2
bmtc4+klS2T13i02MTnKcv1HOhhdzCxzM/zotSv522SyIbvNEht308QvPhdCceFYTfUaGFvAsY9z
kxPAIL0rZAWkSO332bPJvQNQFTtQE5J7Dmi1XGsW9lk4hhd6CpR8GI9ck1Hf+HxRukzMN7ejJUeC
0MQ7pnRD+Xyps2S/cFj8zjUnLcwtHFzx0hjBvM9NvOyn1Wwg9SY0BBxJxjAvGgVH2XAkADfjjnFK
TkHeXBnRil186w1Ku6jp/HlDckgvPVJGN8YhlgqbVF7D4iwnX76zb3EsLCS5um1ww0jCL2Qaga5R
JhNa7AQuCRRhPM1p1aZzeAJ+eE9kzaiIUA/T+0i05QlSI4WWPLvqmwGAZ3uDLBiwwGiDvYdWVsWO
ihCT2g8cUeG74OTGQ0/p74ws1LQ/Mgt0Ge8sYDKVVv1AP2c+9TqSg189mUSQnozBEJLhkW8/Yvgo
/NDEF71wsmLTyOm8C9zQWYbsIwXbCfQkKFciMgHHM7/yWdIHyZUeZnFAzcJApdQvd5bpAwevIT3g
+S1+tDIbv3GuzvUBnBiPJr4PQYtrR9EV8qODEamRBQmKqTfcX26OE/a2XmwYsO1IDx4k34Em9JhD
KwNla7Gqw/ZOv/EKjVBm87Q8Aq1t0nNcs6mlA32yo5LzRRFlzpJ/Z2JCaqxqtsBhhVeKOvLEKdzI
69jbhxbMjiu7B74zDCXkjc7wRFQZigNn6rvWh2VW4mrUc/8+Jka2RbtYTmDg5v1DS8rDoYrESKmT
sszc2BVS4iLyF1C6B7dX8SfbA4ZsbPYXzrLC5ffIm2TBXKW5H0LX9DBleYX3KGQtngevbD/iuFx5
stMi9jRU22kmjxt6WQTOq0fQGzg9Agbl8XVF6Yx9DEbIpqjSBarFwqHkp9U56ZuShqJzy8rQ88HG
9KeksHyDirvVVNv5iQZmSORrf8Ehle2lxgvH+yjYdRzV1FdPBV80Jr1KyhMkVacl8xKA4DD6pL/U
awK2DqT4JUMJyHfWAtrrxIq60ilN8k7gDlL2w+QW0OwyrHROuNSyfaClDkBe6dgra4qsyHUkKx2N
O29wGqrM2oQNKEUE+h7UDh0RHNoW5vM96/Be+FRdh5UYZXIcZKduHSGs96DfjPqWEmweWZfdBGDB
gLyk0FCuhmppxDH28N3vBtpzCzYPDERhNVO1CvQSN9xHzZzL2mHMX3BlTY3zSi9Vg4eFFN+wRXBS
MkG2zG/nwZct3i1Sivs26Od011ZVcJEtfeDuNOzCgfz1PL70Hq3EIW4582Ngfyo4BS1ripeOa/Nc
wwtKTmOA05pEOPN1jBKEvUS2UFBsFVWvLqtp0fwXG+bWZzrxNuEfg1GR0WNxIbXH71DbIv2gQY+X
qWn5Ci51FzTipJvNbNIELheWw1ybAoBF+Rt/OXXlyY5XPloChTVOQg0q+MCJsLvOiPdWFxOoUewa
kB6KsKewIwh7lS6YUdp2Wg866wmzOIn06a0OSF0nfH3jIXdaUlpux7WyNxxUhDcDsYoizTr16mgW
c++HM1REN4KzQt29R7/v0cw71w3dFoopi1Zs+TurmuZn7uBVHmzi91gHqe89aY5QMD2qWAehlsqY
Ig3I4xuauw2Rb1wWlop+/XJ6V54tE3MCj73EfZNUYb/q3NJfCQSKIhqdFG+tMU/yG/WY0EbvJBlB
eXYry8GbrOHn5M3Um7FRb9+D2jXJJqoEUH+W+M88tRovdAqu0+M4js09Mw7Du/a1o557u4oxmmGF
vyvJB72ha8RUhgp4evuu7fDHdFubMUG87bkvZp+yM7s1CYVKldV16HO6+FpBOdHDljLG7BS2ywgz
yiKhkhiJOox+4nzauRE/dj6hlajy4Jlcrz4ttAfQbcsPz17ouTMB+yE16NGeToUuyuwO7NOgdtTu
AeS1vc6zTllPiCx0tz7BfrJVLXcrnlrmW9y/d7hGuSOGwlW/6qYbRsAb5LXCGcRnFsFyBX1DX8hY
PYsib56XllkO1IN+flK6dwjJYSDHkyY5hJ5GDAktNxHmRwJLubqi85jl3JnGgFVhZMKA7qeoGXRl
a7EDQv28Ghxa2ZBNyB3sEkGwfQubZ/fARawgdIaEyHZvYk2i6s2iVI+bkFYh/DpjNCvXfzWqAGAY
7R8B7dJNMvLCTb6wh++Ahyyr7zun0kH54CJKk9dAIO5Ew9KQW0HTQ3LrMs/5yaxBm7uS1aDE6KtA
XNZNmb9noP3ZYHY5NVpEGrC3NtZa+CeW5vHNJx+SEE2TNftvA+kJUzW8pbCca4DAMm7VK8T3hhoo
w3zMa7+P9+6QTnyZyFfRYHXtMyvmeGONnqR2mYMmNBUW6F922RWfFrx4NgJUJCTHpeLYs3foCH+L
5QbgGmBSgT+esuFatr5BxpIOFHcPyxnpRDQy4+cxtAT0bDhxfCGRgFG7Kvx5p2wpFFlaYSdvtl23
d0EpSNMgCcT3Cwj+hSzfnN8Fc245yHa1dUrsYgwOjjlWN+Sxq+6QCzOmsc+J/Wcvnygu053d+lGH
egU7oC8t/9C4MWYYpPsNfe4Ni3/gVBVf4W4fqkgmuCjPeaWatxiZtYWWZ6W/jCCxygNcU0Lzc1Cq
J4eZK19aLsWPuJewx1Y+hOagkP6SvTeVEOzsJsBxR+n41xRgrY1Syr9fDeIt8U6NZvGcjY2u9qZV
My/q5rHy8KcK73mci5anPuvDfChts/hi2IyIlENOEHTGlnK9aopCAoiUVv2jXhabPVJm2O3nqBw4
QX0L/DtkpQySu2aURnmBn2f6hi/Y/zRbZ4bh5aR6OGe49+k6E5MIDuR8zVtCFGMRUVaOLV3SYYDT
rg3opLRQLa4164RgXQRb4TnYsK7w63avhknaOXLYrlzYIBN7Fg/tfFHGAIq6bWN0W+H69WtugAjf
xcbi3+JOkg8LSs+XgRSGngRI7DPtGk5KdJpmPpZfDK+hND31C6dVQ3UyhZ43Mw8MO5SdbZ0Yapfq
bLUArSEVtxQbKMUutUe6JS6wCtanQVRXgkaLOKq6ktw0FIPiM5l0PnM/NTXqPvB2kl9g02GCBRk7
7Sm3WWYXtohjNPU9oFbObf7WnUxdwKmxXe8s6PX9mUtgX6yjzA5YNSlMI3PAt3QgUCFrLIG1btny
xmZ2uaCfWTt6BrJ3QutcLJzYKINjE89dDMiiv6XPYPkxg8fkqGdDSA7ZipIiQ8Xf6AIMaykwJVv6
lCrL+bbqNRtBDXeY7VoblpMR29S203Sz9UnAhHiw04HdReyspC7EkuK6tRMuC1oO4owMPuNMPOEc
tPMLpmzydrL7EaLMZI+oHRPK4t7VPgoB6b/V2rN3UHCPLZ6b/CrplEQUKwZPU1UlcURpssO2kD2j
e6lcncndEKyJedF3vryZGmXcmdu1zRaLB+6u7ZWJJFvaCM8JQ+GJ0ZCSV9Nc9oyMAPaLW1tgmdzj
MYlx/xULd3SpGwsOL/UHTM+0iP1jmjKmJO4cxyxPNUj+vaJmmqpBCjSYZfmNzo9xjqZx5XLLso20
eDxeF+iiYtegvq27yh3rd7p8hIiAupgZ1BJb37MfEc2e7Sa7Lw+S2TO4QbnB+mW8HahdfLcmdwoV
lBAGyrsJGNS09wmCygjPMJ0FS6wQQOISaedgrWbnIGBtuYo80TSH+HzBSbjdKNiyBeYjbGTrwNBj
QvKK+L+CX0FAX+Wx9wDjhLrR3kVsbyf1kbMp1sIMqAihAI/VSy26A4I92uWxZgSid2MQj5dDodyB
8kNL3KKd0NGcURiK5dqw4yYKoNJ9O6uuul3GSHBDGHOuPnDyJL1K65kGxQ9FgHyJ1ssT920l9niL
eSgPK6vCQXlGfJuVtnNjNHbzOTIMWKMZzcaLIHQqTnbxXDDzXdkKRdgL3WYnuediEBTMpA4BVuaF
NW6JH2QZBwBl2rTYVvG8sUMvsTm64rA2oDfYs3dgK+M0pLPFKs5sgz0IjWNmpE8Ggnb/lRlsxw7K
XlKu74oUOfoOr1rcNopWmCObfUT6BtWzuoTqzPSTeBjpdnyqjQPdhGPZgTYWbsxWOa88M3uLgQC0
j6jOXKM7MM2HvwqdZbg1XbkFdHnr7YNRpByHiEyiqyWJN75hCUBFXhmDgSmySt+kPDKnMXBX8pR2
DiRhPH+/gtA5sN2fTRIYZQVooRb9A66l7EfXZFhB1xK5NmzbbmI1z9itDjKoHitsvddYXpbk2kkc
pbbtbCoOHVMBGJFm7RYARGoSDMvccna35TqQsOIIB1EoD8qYxcjCaGnCWQKYklZg5+hPqN6F53XG
rhkswRB9Hd13rcahZHKQGT3cqQZdgm53Orx55fI9GIVBi27HfFYVRv4rWJribc7w1VGVUw5fgRyU
/skpBjPWITUy6bw3rFZVC5wAAbmNmp5AKGAdCJOva+mIZOeWs6miIG/0ckYba4a9dgcGiLFXE44B
D9/ThjcDq2FszjQxhK/pj78IRKcsbp1GeAWkkcRPjCLSnjPVpD8AzrB+iNRrk9Ci1dM5kkQDh8JZ
0xdRG8QrgQtMBadE0DOIkhxkPmkWzEt7amacx9rP2f+iOg1bRAAbvjTy8gU/cVfv8MM13SVOW8/e
B6vZZlHLA2J9XDLTBm2Y+tz2cWzm685ZhUGnOmGq9NxoZpHEwWSSot3SyLPTojUwmpaDLS7UJIM7
n81eBT29M11895SRSqLKcmyTyErYYn3gyh/WF5WYmb5o3JTgOcYChFP26Zbi+B77AMnbnBYKA/Np
tsnUJc7zQOOt5VlToYTprqZlQ3kDBR6p7fJYkXUj1oNJ5066SUzudJ6mYcZlURXBARawgMaUOMDH
2gI2EjJhCvamxBzdWMwI1+GCv9TMk32gmroOJaIIH9xikszvQJJvyzTEgjMfF23fIFB6TjTULCOZ
1wwLQoWd9mfPY+pREGbmTCjsZYyoG1NOVC6OvHDiqff2gmQf+mIdz9XOROvVCLkG7AO7M/slLOgz
QfCguLu7lLX2p0shKWSNpqBXNLEOGbEjkyH39br0lBTlXmke6pYSlcilwzI4WvR/E+pqh4QwcYpx
nnNkjvw+aCs74kdz+eFbae6zIt6dn1KqhNPdYLaB/k/2zmPJciPLtr/S1nPQ4AAcYtKDC+Cq0DLF
BBYZmQmtNebvy96PvYUkqyriZnSEsUbP2npSNBaT9Avl4py916bozHs5Heo0M5+BbjnPou5GUkLR
LJCjPlhKaV5wdoARA6aJwpODzBtSMjX+6DpMp6z6aRdwdFOg7vnlmNECOAzUS5HfT/QE/M6woitK
TIC+qaMQ9obFxIYxgaCmLx5njq8lRfKltfBfF+10G2jA+g/QHDtjx2qumtu4QT7gTyArIrfrJZ3d
lRGjnYsQCynMjD5SdzodxehqamLD8SPDqqvPGotica0rTq2Al0H64VK6oAqox2b9b5ij/1sm4Svn
87s65/8P7c8cqF8Iq36jF16URfej+BE25SsR8/ov/eV6Vv/QpYZWVEVEhnty9RX/KWIW9h80ixAO
S5t/ZhtrUtw/XM/6H1IiAlsFYSQcYo7+l+tZ4HpGCWyhSkOeKdS/JWLmz5+IwFa2LZJohIoGkljz
FF6oSEVbueRgndgmkttVNiwYbPRBB0fRhGNq6qrpq9HFneb3w0xdF+5wtvoLsi7cw2BOTL+aJ7oR
Of0wvwht87xtqfD55E93sbdgK+EstaRik5tr1hmUL8dtKVxlhGig9RgzmedejdXLNTqj+WEZk8YM
jHluC2pAerYVNOwHgwgXcB2Ow5VRAAiEGkEA5sYQyfxA7jmTdVyvVAOswdEOcBhnwAF8tGuMlf6Q
897X4DV62GjqsjBhzlPzdaYheGFwkoGa11r4EgzsXTgBsQ66ZEpxkjYquuNuliN5UyXIIIinEtgx
sUrqPtEV/abUDeOHybZfcYXRlCx8Spy4Cvui3FtI9fvSYXABjah3TNVBYlmVx0nfAPstZXWO4jE9
2mpVYbJjTrN3Ftaivd5kFPodEsPUvTFr4X3GTuQYszmnTQqpBUxMqueXKf00/Nrc7i+QD+WnlpNT
t5mpLJxZy0T/tyIcdCI/BueRj57CF6NWUUpPZrYSlZoD2zNGbbhGfAZ6kNrq8FBz/iE2LJxnsNTw
mSzg0W2CVsGyuYiKA9DPtJfGxSSn9AoohP6N0oPe7/Lclt3GLgnfYQeSO83FHObiqEEnS3i8PUFd
uchW5fZ0gwvU7v1imfKDlgq0bQM9fQVHDfqZopy2tUN9k+ccYRBS8FzU0Bmhw3Wq9PtA1dGi9yYk
ttghW63OOprguXRuLfCYj7zgCL/6wQxoiilwDH0lWAnbMAQrBxNS2jSXKTzD66VrljON9ubaQy6p
mjJV1/ZBsSrxSAANzEUMSKGfIcEGMSZr2oJh0IYsE0r4BCm/TzylHcWDYcLgIT/UWLx26gj0yOoQ
L1c6UBN0Zxlakk2pQ8sQ6UXzRcVnhnqq66eLMFVYf4FbssNLy7S7JTApuBiTWWUMgNscM+0op6bM
2n+gykN4VmytfeqIsHsi9+w+vW6dwqqoz07sa3iHSsO1EWbRddMaA3BTWCrNJgLyTv9HYSpZhVzm
pY38IcGUaXA0TYZS8atpHBoErir6CHLcysOiVsOFo7ThUTID7S1NSQgxKbs1iyRFPXQEQVMd2tKC
2ChzEpawiYV6gTBvgD6ACOxiJoTYC516urFQFgBuH1eM0BwbuXTzCMdiHkN1OUACm87h+nDCjcig
RxtXo2a4R1u7bhRhfv4la1+XjH9pl9tfho7nknNSHEbdyd/+1//MJUpIsYr0/3ubzaHNfvxH+RNG
R/Fylfrr3/tznVIwxwhS0x0CCtbFANTGPxYq/pGNCQHyrsp6xVNQGe0fdhvjD0OAvgaPpRuAjTRE
xn/xOaTxx1p0l+jfCRwHLC7+jt1mVZb/S8UvDUtVVQelu01ezQpHXzX3LzT1DZUVbelCJD5WEuy7
4AnpTEZPkEygrozlDSnL5FWRwbeaaT/Q88vXi+SvwfH62DprNblf2qnvQ9UUJ9dGne5gxUmh1wJr
2BcLwVKECYSHtlYz9BGj2R0B3w43CiA2l0KPQGI1tsfW1tPILeHTU3s0sCBSqczOsGpCdJfq52HO
Qy+Kolo94+5qXkV+Dq2KNLiORT49j2ifJiprnHBzZDd+2MjuU6Nq8byxOdChe4u177EYKLCW5KJG
W8Qb4cZQYq30yXSsoBs083kQRM5NPufx124hD5AmLFVYVDfj9GjqxtZUMvmkQDOl+qx3dPeBJjCX
OjUFjEazyp9zJ+SFLUfH+PPW/u9X+Z8OHwpbvve+yzMQ3sOrjeM//6W/No/iD1ZFB0MWiiyLvR5v
/V8OOPUPFR4H/ze+KYGt7dXmcXW66H9uKk0J3vofn6Sxbh6tNe9J0O83BF67v+GAA5Z8YlnQ+PTJ
o5SqSSUT9OupUSlLAqjsZlq4SFsbyHm4kclMDw81hTGEXNQpYVVHRU9vYi5VmtNt9mjJ6ntYZl+H
WT9Cb30CIeH45Pgu7CMryMvloNNaY1MA71G/mQb2oP0vL7TWPoXxNG5nhCalmGcMPCzvSj1ehQlY
FL0IHkdr8EITfEPR5jfEmcX7yKaLOIL7mEFjE6Egrmj/I00l34WG2rjyIeinxdpdMx5LW5CI0oTH
Rokeprj7of2ybXOsvoRNB/0LHr4X9K1FwxxvGY75niN+8E04Iy6f+hKW4flkpZ81S2A5zdd4nlr3
urw/iCoP/cFJzwN2225vVreaquW7ApU7jecp249LdglARjsESnZmWeW5PWPaxo12ETO59dAEigVZ
PpQiOGCc27d1mlwlypz5g06OD7D4a8IilKOBV71v5n0yoGvATVDsnCT37bTdWUTFs8i2yJdDmC6a
+di16mZpHJovUL7QXLqJA8di0vU7gswu62rAB1veqs7s1321R4QCnqA5xBPG+Eo/0PY5H1Qd/Gx/
vqoaAY/hi0BcmSfMc0l1n6UBf7K2Hpw2R3oAm2xG84jKV8VHYoqdk4OWhg4HbkTZd3hMLmbDyPxE
VXz2LbFP9ZtOXvicNpMbWcuuWm38aRFph6iuQAq0hG9EwV3eQGjI6ZaQsqvDZku9glTBjTQaP4kg
beToDWdKYVSdDtSJ9lpR72t2/nFmb8l/2xXsuuknp0Bc0/asqkkaBkDmEg7jbBQgNCiUy89CAOBI
C5wBnCRcxC9bkBE/6Hm0HBICn5AJWBO1DjsktqhR988Um8+TFVcgSE7YpOQ7VXm6M2qbP0fCt6rR
50aJuU/qIXHRMj9l6vzVGem12XW7nfvifMnyR6VNr3OzvwK44AEHvw9yg/J/RgxNQckVzoCG1BJa
9S6uEBbGCb7w0bC/1RD5kOwzr9PPclVRFC54G7CAfQnNVd0HorslNu+g6ua5Xk4HE5vKZgCmt0l7
Fcc5lMEt789jUFiX7FrBgvTmrbDX2PKxPEeOFJKmUO/RAyFHBQAzL0jI4l+Ih97xcjo9iK9zvzLC
u6pIt2TM+NYcfBrnJeRWdN9qFq9qiZ4NTXmcieg56qGBycZ4JlD4qWm7s1CLni2VPbIyyXutsbLn
3ozvwGhBsRPnupzP9TzeAJ7bayHSxXmuvVHGu4TueVNUOyudbhxlPZPMznmZTQ9RndyEtebTSrmr
tfCmEsotFAU22+huarT5jlncawnw1SAVW5bNnakiSDcy59OqQe8jHSpA8LTQ4XcXvb5p7NKrgu6i
Qx25JCzNaoKBgVMheqUBXojcB1X53eqyQ2J/1zJc52pb3qHZPUL0oHEB/sFrmn7Y2gWTRNp3ruxM
GKtjU7hmbjzbiHsOFqne22p61NXwLAhLjzMzDA0UqcSqa/f8Da283vJnYmbHRfvCKxrAn9Euc8sg
CbHmVCeYcGpFOYLr2CKcy65qUokPZiO3Ztnf10v7oI351YD0ym2mdpeWgkh0tcu9QKhyR08z3CxV
9IAbAFgEFdLU+YQF3rO18mLgdODZQ7ynFJ96jvnoFA+R/QAyARLu2iYV0ewpo34zxBhY6aFfrKCa
fNIeOYYhRA281p6fSzAT6CFIKZprCuuwOPdtN2m+yEx33evJKb5UkwmAt0GTm7rVGfWUi5zTaNnT
GNf5dDfJuHjsmx6kVVxbko+tXxK+Eo39zRxgjtVaVCt9/wUi+y1h9iCG8j0WvGsI5J8Q8fReoENR
CkJkHtDLD4CrLqNZT9xqGb63pU72QZjrtHqTm34avuZluObCgp5pGvuhGQtMUpRk56CUrinzpzGK
ddDizU1Zq9scExJCTKZc2k6fxp6/a42QRIiijKEuOJA9ClhIk34c1eKaqQAhmzJ+MlOx3A1T9Nga
xTekweeII5+pJ16HefaZ6fzQBOohG5wFSWW6gfKMlaLfaz0yboK7DzAT+Jpjbjd+g21Wzf2GtQNM
g0lftCYc10UEdgRa8k0xcRvg+gZlZI0ePpSLWbOfV/q/N1BK9p1GfyzM3IKdSrhCgHZwGg1WJs6j
InR+jjh7t4jgemZ5ASG8QNqYWOZwXtbh1wlPjp1kx8WADkrPZsPiRhKPYz1TnTgDh38V62Q/LKsB
qBqmCrAW9QsrLD4VIqm3Zhhfx/r8mKvKj0FEcLfG7mDM4rZb+aaNaaGdsojKTC+MsrvO0avBQ7ul
OWdtbHu4pNbldnrcYy6YzpBvx6jKrH05chBWgGL4+eTsOwsgWk81ZIyxYiS69t1KtGse5wMTV3Oe
ptU+RecEmA5/HkWaW2tENGsryNKx4QP3N2HU9tMP2OR3aEZLFyTvGYLIS5aOFKcZ4qM5UP2GYNy8
awFPaOU2VuabjC71ZiT9bWuU6bWwjWNe2TdxmRLBsPTEIQ8AshaDg0Y8ht/aiWby4NBBNdLnVrOP
kRPQxsbecsGOhuaXA/qfuuOnkdhTt1taWs3j7JOAHON1KW/jKv8sEGqyuJNTMZCcjSOv8ike+bYY
LvN129X151pGWxQcj+Lo+3IhxyEq9J8U432lsc8GO1oOeZXzbeEHNIxh8PSQNLpe68VFXH0xqWn3
C6gQE79OOhw6qV6mnbOLurEmE57ClSUWpod2O+bzNpsty42c7iCRdrgiXb7Gpv1tFqikrbC3UXGq
V7OV7Jxq+VIGPCdTgJqHM47ZMeGRpE+tZkRn+jydAWTEVuIMtzrlHOr9+Q7zHSqWueV1Lsi6b3PD
NZRKR87bE1pR5sOuQFODdFE+6fqSeV08XmApJPjclGRL6HgYbeBzxoDKGGXHg7Tzw1wXz/UAHgQH
xQUlHhqq+YiWt4sh6RbjVnQRsHWZ3iuxeq7JINkxkfU+gQpoC6e49sMS816kNlgRwizZNghXabXA
Oe6kcU4fnm5fy6yRiOM8NAFugvDTONX9dplrfafLDguytnrxUGVtIwnsRIajtimj2iWyGsFygvoF
tk9haU+iKmDksRZs27m7ZJ47G/ThnJl8ZkqML8iYfIJFHFJwQ5FNfUZxwUrQmcFOqYa4EroOMkxK
AnSaTNKHzHBlon/1M2k/dNp8a/bxl3GZL7Q8psqbPFm91W0ai4YMutnB16I63cgOW8fsIGE364qt
QJDB0SrWulNo/aj03vSZF2OwGTMKBYqsdbLvjfqirgJ10w7jlaLplA1r/aabmJgFRJ6xmZDNQRGz
J9pIvaLcodjbzVN3lmv6MSxXgWavf6/I5zmzpvFuqewHbHF+o9g4Jw3HRQdMq7DadmWwjcwq9RaZ
l1sYIXxaiuVn5Fbj4C11dyzSCcmZhdNDpXvrzOOXuQvdnuiLTeSM53OjBgSqMON35GDH5hwckiy4
HVEVsElOAOo0yVM69edCwK/ThT169JAuTeou9G8Tw9WjFcIVFntinVm/6/6Gtw/FUaB97+ryIQgK
OrTwynLdxy3Suca83FMTCQCc1fd4FavV/3TWavNnzHIcfrB4bSD83GtBcz4l+j0N4SsksLdt0Z/x
Duc81vFe2CsZUMhvrTNcdGqC/UqZjnqS7Wc5nhmRfgipuWyGLmHHZUl/TthQGWV/PWQWgoVcgSVe
I/RlM7xUGUrpxLkKZZcj6h3OxqJMXW3hhZzbzKNMLT2qCZ2bpsFeKs41wjhkI+HPAPXKTtJuzVhV
0HAVYJpLeazz8VNqU7zJwvxrr6S+bJwDdkT7XLUJ+ULl1B/TyLw0nCTzuXsb5qJtmCYXlK3BDzo+
dpPPpTUx66hVf6AV3+2xhwzUNNR+X1cOihk1kodIMl1juer3cw8AE4didpyjToUGnY1HvSmOi5we
ghqvuQ62qY6dp4EYBZJWOja4TutZljxW6I429LOVLbTpjG2KOm9kDKUT/1BDiItznPBnbPFPkW47
zp/brNI4GsvrCJ8WIPjEX/OqcIK2n/QuP6e+u8Z1nsWBrftBqVt+ZaZPAOwT7r5lu9hstlODNQY6
JNvAAdW+XjQI4AB7Kgkx9nVDGgIiBGDXCNTEWCNbjJJvQouWM+wex1wiwBpqpsRJV3Ykjzc7lag6
NzA5jmK8vERBcB1F8qmThMlRY77sFJgKdVNu1w4w4jLKWtTW0FSmi02QR8t+q+M/YvBaKDXOcqJi
BeJNYDEIoyOwUYl0CnbP81dzwGucxw98rs9Qd6/AuXK+aFBK2HPz3aniylUWgkGK51nPPpl6k28b
Pd8a7K05weIcmFcFUEfjc5umi/gaCfz4dlShYkJtwouoAHlNq+xcc8STwF7hBoJ/K0fqQd0luutW
GCHk4gUlhu1RclM9dEAcIBz4dYmgGRx7lXkOBfdzEt3kbAS7TNB5FnLTxsX90q3qpgjOGaYiPbQ2
Yo2rj4fvdukvM53vgS2Ijl28u65IsUE3vREYvvbRkN6a+pVTJAjkVrG7ZjVePreHqkIYUeKmU+kR
KLbcxsRneCjgzhwVVqXQms9FiF2JCgGTYm/OvgkegBXduOnUz9NYBwetMsgh1d0l1w9m0QPnt+tP
5IbE+HeWx9oy2cXMFwGzdzCS7YD2aRtY+pVG5R3T1w7hNZSw8aZISVUiUecSg/4ZXr4Lar8XHVuw
yMSuVDb3CMPunLR8FKPYtxFuLila1EIGgajzPWUEOv5Oew3xXrAzQfteaiNiEO1LUHZiA0ai4bDb
f06SS6CjD01OBn0YteleM+fvzQJDsOVoarADC8b1GI9kPK36fqPKSLjBYmqurCY3I+iPg3FxHJwE
uD/tjjXPGLFAEB/R28Mif9a1TyMT4rDUN/EwR7shzD6f5aZzUVb5xTCIozqB8VWH4CpqhuyAy+tY
ME6Tz7qLd/YHsRLnlWqj38l3ykrtUyXMNRSigBlIaYo/L/lTDX+xeqJq7uK+KpAFDlvE6XsmUdXt
W6KuYhEc8g4Abw85Iihvp74nfy2mpUmb/m7WLeVMHfsOfTIhrvUwsNe31MvZMu7hfcBCg0uW8wc2
xIOL/epdQDmT6eV3ueDeJFT1soktd9H6cdc31V41xWVF/I4Ihj2K8XvIus22mJ9kIp+s2rIO6fQz
yaZDQiUhL9TVYLhcSiy5fal8F/yiTwZJcKpqfy7qpdz3Xfq9DLgKe5iHy5me1YZSvquZER78GrNU
Fyean60ZRJUTkKmZ5l4IApVjFkYq0zTcseyVnaDOpwOccwE+0DQsYu1nswoKp46NjqF1wU7DW3FB
wpxyxMednJmdTtgEaWvoidLUMwIkZ20v734VU/+3tvyfFlHpqzzApvKLp5fOy7t15v/7f9Z0xf+g
DcRf2pctoDf/Q/+sPUMdA8yFuWgFj+kM8ZdwwaFVhKABNBTILsMxIbb91Q4y1VW4ANrJMQ0hBA2L
f9aepfOHvUal0tXWpQndSv87tedTOA/8KMrfjA8c3nKERo37ZTvIaHD1xAOST0QueEWQqlE5MI91
0gwUC8jzelGXf4N79NZw1Lm50zDShFxv98vhOhNei3Qikhg4bvlVyYo6dHB+G1CjFOA064OO0/rf
+1e3i14Xl7fKRXS0ISua52S8tAVeV8s1Hk/hf8ZRdBdyzvprNYPmOLdtBtO6nLuDE2Xh1uHYu3//
ek8JVuv4DuMaFr8AWv9a93/RbUtzuld2lbNkRpV5qKGW0OqS2e79UU66B+tVaiBtiO20VJj4v41C
ioTQ1nwLrRoLDHVtuUVwXOF6i2f//aHeuKHss2xeGbaYaw/x9QU1FR4KvZoXwiihP3eOAjNB1g57
kTLbC2gkLgAq6XejsqCPHssPrlS8NT59GjTDumNKedooMewSgZ2kVFUv9UKqkJkJ4K02suK052Pb
RDJvdnXTo01R6yq5yJE8sxco0b8jp6ujO6yyes+m2kgx/5Pl5oYDeh0v7xUSRDRj/h4HvfWMKDb+
6F0Ubz0mqO2aRo+H7pGgMfzyZUgcJJNA9Xj5Id8QxoJfo+6JwnUSW7nOJzqwk6pcBEUg6GMmzcZE
CnDg5S72balkV3w38R6kUwbDMPgIY3XCsPr1CoEuhFRHsVrlxr7+bVNsd0UVgCFTBGeDkdSxXdi3
SF6DwY1btl51bAUeboTpAyrZGzMCGlEpkOEAqEQ69XrgEpVGMFv64iGv7LdWRxR4PYxggYbpuzq0
fy5lr7QLL/mMvz0Crg0ImsZH6azNdLp9Lx9Bm5ejo6STgcFwlLhUGueakx6sc41y3vtfym+f/jqU
gQBakgmu0dN7PRTe+LYWLUkCsqXWmylJuK8cNXx4f5T1B7+a4BhFg10H2dNCJbwmjLy8IHxnhtlE
geEBiwg2s+hqPzE4FsgmBq7dLC5S/L+X486kuo5p0ERlJlAtWqSvx1RED0auSaQ3lMF4PRZZfTEY
QUTkYRN6diHa+/evUbAO/n6RiDNA41pEk6/r5MuLzNN+MmqTAWNCcqgIEvHV5GHsCcOOvW5Ov7QE
IJ71Zt3d5XxV+5zOlY8DN/1gNn/7h/D2WFjhTNQ+J6slR998ntBTeVgxlj11ivoizDiKjxhHsCJX
OV1bBcptC+GDY3B9aNKxQO7HqvrBLfnts1mfAfsDFZ0JXeNfDeUXC4tZ6LRbaCqTLUrXA+IdEWeo
71X6q66ZkTmkA9vZWfZ6hrGy4Ay2GlEQ6azthrFWPeTauM7r5oxjvU7YmOw+eGa/v5d07cEAUBKx
pRCn6EazqqqozlPpVXW+GhZVEq2MzrcNtFtOrFabFKrGB4vDG2OCFzRtw0Rew3Zr/ecv7klfG4VJ
3KTqYfy+Nc1suSEJL78lfPBL2cXUcevMjj64zt/WIxO+FrMnKmG8r5o8+f4MMw4DWxVYBtK6Phta
nEhIpGMPVlRwj2vkuVRWZTyUx21olPkHc8yvz/v158/w6wzDncbN+WvJeXHJplZGc9HaPFC1tfbD
aNcPIGihKeSG4bWZ3m/jTMG2DaLGC0AzeB3swN2sYqPk1CF9ObXatq9yfM8jC3haVr1vOjQQKN/n
3vvv7Ju3imWP7wbKmC6N149nnsuKEs8CWFPHEJrjAeHgTE1WDEPlpWV8qEN7taH9YIuYnr0/9voY
frtPFjtsRBtskeyTVwOzTxyPC49JYkI7TwNcuKmGsMDONYKoIX6GrH/3RZ9+RKD9fcHhAcFIZrPL
y2Guiq+X72RL10jrapN3Ela7b+vsyvpiSHyFw+b7l/jW7WVtQz1isNtEYvV6JGc0nQ6DJCgdW893
wqisfREUz4tqXJtUdGncUIyc8NWeLVH1wSL+1pf3Ymx71X29eA1r4seoGTE24PPOr5uKHcyEuScU
ItoBgCZ4QluMD17+36dAVnHdVjlVIcbhPPR6UECXbZIGfO5lRTh6zWx2LldFZFoYw7bAbPPBO/TW
o4SRDcoUBihb+pNPnV4ItkZk7p6R4+lCWJbugtT8ZrFT/eDU8sY6w6Wth0Lw2xqf98nrqijk7DYs
+l6R550Xp+FA7vlAU6ilC+jMEPtrs7TQJgyFNymrB8+hg12o5AK8/1KJ9aM8/XAkKWMmQGkEjfrJ
LkYaKl3iCEATRuVmow80IqAnETBTpJlvlZV9pfQDrJa8N/yloKhPBxqRytxGV3qKUomqxXQsOSAf
Pvhh61J7+sNMvmfNWJ2V7ApeP/1o7g2cLDo0M0nfO0LN0tjVDeoiDaPdgohjzsdDpOG4tGQQuBhp
G5oKzICF0Ef//R/z1ptoWpJ5Rax7aOvkcelZ06AD74WH9TlwydiLt8ESsoGXGH1FZSYP74/31uf2
cryTa++WRK2NZiRYPEsgchaVQQW2ivfJrFg3NhrUy9GhC/j+oG/NL0z9prHCxZm9TzZhmNAiyxqE
8ADpcnBBf743c8KmOwfXjZrFfiGJOekb0KfYftLd+6OLt+4xkAz6cDCmmUlPXkRiZDn52Hx9oFjM
AxrT6lyoirk1RuIFlCCjmEbDHcE3R8HQGhvCgoLpkj+2YDxwaGPqpDYPVWYezNao6LTjunr/J771
C9Hvkr7H9MD9OdkcapZptlmq89GKVP4YnEwl4jvr3Bp53HbGMfzBW/f7moa2TZqIjfkyKRatv+fF
pDtS0ppT0xLeBJ3LzWjbuGpTTFBdiS3RanGBGAdsjggf37/O36cExl13BxIBJGe2kydhBBqhpcCP
oHJr8W24Er4GG/Pz+6P8/roxCopNA964s+qFX1+dBudCGgHQYDgR1rVdmZbr6H3qRpnRHYJ0RgdQ
Rvm+ksF3e7LtD+b635/lOjrbfDZ3677q5FliuMxH4n2F5yiRw24ZrkxEd+0hQ7HnhXWifDDj//5F
ayhQLW4mRRxTaicfF3Ej0qkiIgbJeov8usbMKZeCTnuWk4Iu6TItbWzs37/Fbz1Iqo7rNp0zFSWJ
17dYD7QmT9ZB1cIYL0J2bl6LA/ODz2J9HV5P1HyvQuW8yLfB0nmyN+hpndl0UYly40Tiw3VCalXP
Pf1ee/Hev6C3h7I0PN6/NgUnOwJMEITN1lwQ9srZEzn5VNjOO68v/34hk9WZCq0UOhIYoDfrvX3x
8bV4miMjI/NuwAi1HbP0WzQEIZ3sjuLXDFHg37gyh70rJVpqzaun4OVwixksHYBCBAxJm7gESi97
zcG6rqX8z/tDvbH50DhR8rhMCyyRdvp9a0pVs3qUxO2R+uwNdmW72Pbyrd6ps2srBbSZECUeC0X8
2WaJ9qp8Qo7aNPKDX/LWFGBKg/l+LaBADXt90dpSgziVAOsBsaTbMSgHn1l89GAfPs1jTg6S7VjX
s6zHbRcpav5vfJPggyi+U2BhAjoZHqhAhMwjJXR80pK9neDV00j2ohUpxQDRK0RK9/6tf2vWYYWl
rsBxgSn9ZBZQQoE/nSKZVyEW99PE1PxWt6EEV9FdkCqx//5wb006tMkB2lOIp5JwMsnZc0rrCHO2
189xfNDVCVd8FvRu3hc3co3xws4UfXBT31q0uJcmpTGVjfTpJjo2BcrjwFgXD8jRSqkAKNGiYYcD
sLmhGTFsaAyoO7O27Q9GfvPmmta6oqicQU83jHWk9wZWa81LKqQDJeJuPx9FgSi1jHwe5kff0VuT
0eo3EPgLDJtV7PXbO3ZTYowKd1fH/OfreU+nWhaway0+rfcfpP7Gk+SkwC4AITuFiNM2hx6oGhLI
mE+2VaaLqiOBWl0pGk2MjLhe818QMmVzAeVfOOjdVOe80cBH2xXIBElYFYcb+8YMR2MTsexBncDl
vQDY15cp2Y/sancky5geFLsHNQjJq6TH/KChOziLqy7dyg6zeKHa4y4gqxR7pUNvoKUepczzeIiT
yDrAMm/OQCgia7VQ9IW66Lfv3wXx5l3QNUy4AP45GJxMkmkM5S+MNI4Era6c587cuwuyOKqGZn2Y
kL96ztJ2cDEUYxugVt0ObQiBK0mRF7d1vUlqTJigVhpwrUNxVs9R70cI1j74nW+8GIJMk3/+zJOl
A+2gli4Tn0A05qlnVlp7QxWmZKhw+eALf+OdZyhSnHTuCWXokzsSrKG4VcUhaeQ9PRLqdY97E6At
zTIfNANMzvcfwZvj2SoLPWcyKm0nBxMY5Cjg102b0w/BDf34bt8Cct42fa5vjXpMP7i+N28lTSgy
N9jBkL/w+htTQpB/nakIr21EeJHMGVoYasj+QPbiB9/YW0Ox3VXZ3uNfoyn7eqiFJcLqa9ggOayS
Q4cSbaf3xO4sq6Ps/bv4a+d+smXCUmSolsqAlpDrbX65uWgBC9GgoGiE1Wxwo0VXbieJDM0VSxI/
xoYGateM9sJIbmGFwclO0xguoELaQAawoBLElNbaj6RvxUUzOQQY5q2ByiCqspx3H2yFfqyqCehU
UEbU3qqONFa18ZQJYIg7WmKCu5JP9H+CoBqlO5nBQPiyUiyFW9eV9UhGJVT4OgrkMVDqycKNktvY
KJZ2vJ7gYx+djMApOlh6f1dbFGQ21GSty5Ad/yq9yaKrLAPdv8lCzXySmT5hJZc68KNRlhlseqso
5DayCFwGXiYQs0qs0EgirRSmSZClP8Em9TQ9SErc1TAcPimRbn+yx27EPKX1l/CN5885JORhw4TZ
bCswXRqbl077lHOmyrbOKJueqblqdZL5ku7riNL/Tp2l2GJy4l+DG29cVniDvziwTG67fgUYgZL2
KTkhcy3ENBduZ+oEAMAMbr+Hssf1RyMgUF3DgK7qWkPZfrItuP2u3bTDw/svyVvvo0GqG8c/1m4q
qq/fkRBCgZ1L3kc9X8YDklVistto9tspbT949X+JAH57HzkE0e0xHWotJ9NIjjumrkQADhVEBuqt
YSUoIxB2WD1HIT6nHMwMcEs67W0yAJPLSNeRPlO2iT8XKMp+IpnPz9NxMb/bqK5vlgn2NYFP7ReC
IpwbLCzgQAOWn2+10loPE7Ti770+N+YH+6u3FggmJlQO64mZOvDreyYBrdna0K18H6bDolJb8mth
jU/SvpJGp5wvC8///ef05qrEMQE1F0ILdh4n0722wvL6aiDCw0ktT3c6eabmkbbHRneO/7snmxVb
F/qpeuvMofAbfXZchI/yiKSOz418pE1GdsbqpJLbcZEdaaC9s3v/Z751ayRHi1UnwYYbj/GrKQcY
5QSCbFK9IMxLxOdN5lLHNwEUYSNPIJ+fD4n1weN4o7iorcIXlRM8OyXttIk19oY2WUMrvAL5bUIi
iq74JHuDtS6G6jlfGVmbCmQU6vGwj7CDTOEDrPDpkXic4G6skcduyFFVrtRBVB/1b9eX4eSl1+g4
whuTVCB0/eSOoHIj7SOfqHfBhNpa8fy1rXrDnWwVWFcrtb//ADSNLpJhUMt0rNONMb9MBHg3uRet
ik7cmmpU/BAhzSAyr9MUCrtW8Hm//9TfmESIcKSsy4tJIeD0BNAs9lAXVseBo45DarVl6y7oS+Dn
GPUHQ/0qmZzeT53qBgIoduH89fUbhvYVkkjMBaKCyVC/oTiE0bQy8BE76ooWeFbZBr4zEte35PYZ
xpdiq9Rz8tUideSDV++No+WvQx3nOkTMv/XNknYEBCUz9mCFU/Nl4t8Z8mg5QnSF6KyOBV4NhKfo
9xC3yuSjWurvUhCgp+v6zp1A/MCc9PpmjFYitS6imKpjwfmeQ2W6W4yF1CWylzB0Sv0m7WzK2ine
TttO+/9H3Zks140safpdeo82zMOiNmckD0lJ1ECltIExb0qYgQAiMD59fUGyrUXoFI8pd7W4N02Z
IgHE4OHh/g+fxCI6PH+RkXNSLC2EqpF+zHwuMtKcL4SscysflYEnhA0IhvVSXJDthIZDycuoWuso
zPzO7aajjcLgqUwQ+H57Da6Vc4ATAIrhkkRixW07slcBEvqqY4YzpZRJxmJHrwyHDrG0R3TSaFln
zriza0Ric1c9dAYQSOkOF7oc+gmrpQksh5qtTYWFYtWqbmR7sIohCNi7RG/ubES9BUFX++rtDz2z
5hzyfgbUo0VgO3rYf8nq/KAcLFmONi70vnXfzPYMjQVSWTmo6QDCq94V5tBd126WXPftWF44xc/V
dShmeHQj6ecQbVfPp0OUlgMEmd0yUIiLl2nZ1WaDAHtcFQd3KL1dY/bJoUzbv+Ag0ytU/T/KMuwL
W+/c2ncYBm5oDu07TpHX45CWRWBmPVW6DJAy6oelf9ObQ7SbQ6s6qCGcr3SZnlLkFKK8MGEdHuQl
wkVcMfPR18IUJTDZzPsYilFcGKQzxyBXCZseCZVt7jGrfZlFwwK637F3cwAvJV1s60PHyX7tSPpK
hQNDYUbk/MKInHsobQ2Aj+wByr+ryIjHORAoP2X5zfseq5R3Tl8vhyyAdY/XQ3Azqwvr/Qlptl7w
JKEEPp0OgV94PQU56u9QBXkioqYQbgHZH2zg9Luxwi07DVJH9xf7jQ2t4bjgGK2ZKtPnIuoeS40i
NxCvvTDwZ2KO41kataGVSaw1OKBEnadvsBoH/5x1n4zA749IdH6RovOPGCJcsgM+c/BxLcYtlVsj
I7CGihTIBsZOWTu7zPIg+QqPG0xPGuZH2OK8ve3PxjdwupRnkCEDoLlOJNh4ZRKVzo7+sbrJPDKV
IVX5dkSIGra2lmQdpbfFM4lKdYWIv4A/cLjwEmc/GFkadhyAEcpEr2e86dysK6yY8S0w52tLqIsO
njWnLmrEKWxhIExeW6Pvn1I3imHCHRZgZZtE1R10D4QlzBwFvhGmMMwm3vvt1zu3AygJhmHE/IPT
Xb1dXqPumfcM0SLG9qAWb9lNlXb1sCqYHYYNAzj69i8eCTxJw2bY765+pV+icW5lzTS5E9F4SdW7
2hpLUq0O4EsCJ50hxKdPIaZ/4UPPLXOOfAIfxz/g89VaUOUSuhJ+zw4KLnCQqKyuAhFPm5nq/t7N
p+jCTj837dTxESKi+0J7aVWE9MTY4/SUgXcEFLjE+I+CTUM7PkDp/c/Hk2wKFCd3RM6Y1ZOSSGZZ
BhZu1xpJcBvgp0JRdQmOykWlsoXJepM4mfMvHgpmhoaIBkG56yM1BwOcocfp7iC6jft5So5okiF0
bFk2gIXmM5Ccz29/5rkBBWCGYgglNVDIqwmcULTN6y6n4Z4EJXooLipnEl3VQqJH/fajzoC7QMaS
jpCQ0IMI13lY5qQYeXcj9seF6Xz3E1QCUDS86fOk30YCi8KxirJ9yo3oiLSDjQfnMt3W9WweQiTM
b9wcpT8Q5+JakEaiFYd2XD1QDJ6b9EKMO5fakL4BcY9gzhDkVpspkRjXSoWkgYFiv90mj/hldqe0
Q3EwHori1Huo/1tNau1BoV3KKPShvD7NAKNGLopWHGrrUkjdIGqQNEhfJOE8HErVAEOQ5gCFSIqj
z233DvPfz344zddvz9C5xRCBNmQJQiMBn/r6s9ORmo8Xlzw49bi4m2ECbRaRB9J09W8eFWqJMASJ
SAb1q/wSrtwGG03MpQD1xXW3Dc2h2pSpPe/DtlL7t7/q6bV/G88IaQp6jRALfD3bvzwrDUvoBBPl
NUxx5DtL9HgDZghRRob1dxrW7d2URvkJN+f/0CC1SRUwCvOWaDqWiw2Ar9+bjWEeIynhs9YOmTsB
zsKed+NzeQaJU443CQfQMfErE/Z1jBmO0boXvuLckRIBhYMrQ1Cinfn6I2aUXhcUNl3d3J4OKQI0
e6fG+aYNWowfE4l4PZLel7asXuiroSObQsPNoi5Hnr0KD44x90UtR4au7bObgsi1qWKAGVPQZLuO
BurOKd2HvvKTY9Oo8mZoMGt+e/rOLEqCE4A47bVtcuK//vCU9lJcBKwUYSDQYAG/fS/C4Fs2QTV/
+0nnMhsXsAuBkM4T4PPVoySSq1Me2+7OSgZAropOuPCmnwVWiAe/aNQRSaZ+a1ZI2ztaS37igLqw
L87davRFmlzdpw8AAvf15xZpH4xmZVELjodYeyEl29FG7rSO8ezzhgE9K875/UgN7rp0cIAQCIVt
e+r5fw4Z4UXA+XOfdX+PgZm1xIYyTXdX5GF/U0SJe10s+FoItCqwga4v1afOzTOwCt1o4Yr+W8UO
yXkPB46Ks49a5ya0jeIax24uStxxL2SPZx9FE0n3kmzUCVd7SSbBXI/oYe5g7bNj8V+5CbwB7djW
uDSfOmSuN5AmvL08an2S1GM505Ng9eZNlG5MiL97W6J+cWHlOuceo4sNGsYBrWC1aoIwDiRqJqgl
1bN69KlxbMGwFBsJ0PtaDgUhyULix0SS8xiikLGJDMqOWQ+IUCoc3VEOzS/FDh0bfvt0F7VrWsZU
Rf3V3ROHAdlO+jTx6VCAZwWgljqCi7DdtQfbr7r/ZDFGeWqpl7uxEc112sn0iPObvb8wOuffhBMA
Ugm5zjqKIa449MgMuahHLOFV1swWQr5NuBm8EXqgjJYPeE8bt42iKVRlXgRMNYpP2K44FxbemXQZ
Bo0PhYCuPdfC1QHrzYCWuobNneYC8nLV5ndOjw1VyqnOyVF4F9Llc0VKzljqgcgFcgldV4KE4+Hp
M0HawZnDdfCc9urpe2KM3rGHqks1XGsYt14R7rMkb+/GLo0OODEWDzg/pe/fnoazHw/hBSSOLpKv
dx2iM165NJKtsKAkGcX+cpRl2+5aGTQHBPf78sIKPHNk0qGgHK8B+sRU+3UoFbnyStWitMfVz9zU
IwJBEl39rdE030SNWq9KkX9++yOfYBfrVU9MQbiDUQf0vJriwF2S0bBwOE6of+5NGDZ0KeW0J7x1
G241CN9EEKujQkU7BErsbdlX1rbus+pmqVM8R5UQ12ifVbehC8cP24D5oBXw8VfEvHxw7fpqTL15
YyeYCM5u2RwxAUu39eSEh9QI2vc4NveHNKtt4BnBpXrSuchJYRF9cUqL7NtVYmzMQyPQrnR2ppMk
p6qsxx181G4bZO2l3ONMFoyOpeYy6yb1bxewxUVXrncXBwhhle1sqrg7O039I2pjndakooJbpPN1
1y/qQjQ9t1BJvCF24pkB7Gs1hfCOIpzU0O7pw0AeEfuQHxLf0LJGecxVxDT/xcZwI5D2Du0qmFir
46gYcJqx3ZaoIIMZX58JcbImATEp0BpvMse/enuNnhvZX57nribREebipaCGIfVgwamGztkjbHkL
1EVdS3cscPF00D635u7d2w/WH7LeG7pCxf/grdCleb0hUw/Pb4S7wHn7bfEz9OoQ63PS13CZEddK
ouKuYuFuszZIDmMeXUJMncFc265mhBISKVn/Rl7JMUrrXXziqB6AgMMT6B9narlzBJ48thpFLQLM
cuMZoUoEvOxDiGkYt8vSvJW2321G1KfuxlY478zER9ienPXT2wN0NvuD+gEEmqDNC65GyJJGayEP
aO9qFONrlE5Ld99UCPkuznwYO7Ggm9qGX8uk8A+OQemSJLJ8b8Zpd+HMPDdVcBMjGr0kFPCxXk8V
zmwWMkuwmVyLGzBSWwUmEYV7HS5xcvJ73z/2g/ttIUE8ZDhIFBfC6Lk48+vj9Rb95cpWpV43JxEA
sGmS7peYCz9sDCpbKJuYXy6M+bntDr5WA4qAZLAFXz/L6DqjKrg87pa8jzDXarJvMTexU1NG0zVu
8eMWQc7lg1YAOI4u3kEt1JXH2EUIR1YRTnve0NNfkcF2HLvy3ZAV9YUNew4Pp4sBvBx8DBc48OtX
zIbcjLy0AfdU4Cw22nO170cT/rLrNdc9rJCPSWjLW8TOahKtfD4mZp1i+MxhN9Wx95G7yz+VnX+K
uDyegEJ6sA4m98Yd0+6WW9/8aJQ+APTcxzfNdTAAHQt1i6i89Q2FWby8zQGduCYgffCK5jhFAygV
O6lvY5qOB2QH8NGrK+fWo8N78nq7PfSl3e9xvxwvXAbPQTeYYrosVA1o/qzzaYbBra0eFCJnYn+f
prBmo8wKwPbiTgbP37kdRB+c7Gpu7/JhEQeUgcabJUN5P3Pc5X0T5MOeho32vAyCXY8OykM7+vb7
pBf1EdOcGg/JfP6xFIBVvSG41Ko4t7ChVFg6C4L5u4ZsUHQasb5GI1PFvPpcpd2RikVxpInQXThW
zqU/EEjovwCCAOC12kOemw1hP9CXmquiONA1wbcO/6B3QmD6FUx9vZsh2969vZvOfh/xy6LUhxr/
ugwN6Z+7a0/fwwvK/uAMXvUwjsGjBTzqwm393JNAM+g5dbmsr6nvVoVJl2nwpK5DAhIE+CmOBvtD
ETiX8oGzT6J9TJMRcBVghte7D+pIC/OVY2NUpbi2qxqlp8GK93YwGhfW99kjKoJ4S85D8RG9lNfP
YsVjDldg/EawC69pWonNmPw1+ajNxmEjjlQBfmR+MZ2Ckf6W5cX3BtnTl7ii7yWGsL5Da3rEnyPZ
gIQYr/98cgHta5EZCsZswNcvt7RUDYG1saLcBjAcBieHQJKcYTvXXri5nFm8pJn0VInMHsoGqxys
mj2Krbj57TqZqGuVOMnRs5puCwoWfndBA3U2Lra2zkw03ESInxBWKHysCSSRK5OwFpG988cw2uOM
VQJc8iZcC6NLFeZzEw10hA4RTUI34ub+eiwtYWfPoAR4Oc1VBhlgI7DXuMWmKzkNGGju7B7H9UAi
DNkWM8rDk1nc4vLebGORVztzzNWuq0bnTg416qWR3zy8Pdt6iFfZms5AuKl69Pqovr1+Q67Mluaj
AsKeAfK6wdSd8tSM/3wbv3rKaqKRCs5HDAbxuW5S45SmKHO5EP6vihRJvbc/6Fx9j8I2XO0QoRUa
4quTvhy53CsKrEAEULRKgmJAgrb/YFeWf4TA3G8EF8VbktT8Y1RjZwKwtLqwrp/qd+tRZXfTlKfF
Qzq6+l6JiEwUz3TMhqirj7MPtHVAsnY3ustyVRqNhRCt0+0nyP8Hw+jG73laY3cYaj2KEBFzOEny
aJQNjYgoAVmKHsyOdNc7LK0R3oLZDO9xXM7AwzvND2Gr5GYp4/pYDE1yzKT4/vaQntkxVJzoOKOg
w9m1HlGzn+lJz0guTF2XMYVZjrCv+o8xdvL4L57E1QGVKBqATOHr1WgpBxyJBvGkTdJ8QhNxPHZ9
SiXfccbndfJH+mD/2+zI9O78n41ejt2PH7UW+fpV40v/yIvHi2Xh1gLzOKLuSk71xA981vQyAvv/
QlPlNNIUHhvaEmnEi6hXiBsZTQGK5SEaEFCs+E+y6VX6X/8HUS+gvBbhTd+f0XP5E02v13cRYjFV
aArN+qAHvWitz4LGVzNtxXy8a6e+hXjXh9p41MWPhPqGLROHhY+FCcoUmxLeR3w9Vo7fPsQh1mMX
brAriKd+FzoQAf1WaDC09tctMjZaLnX6c0f+69s5knxmqk5I/o7GFzyKhH8HTVyS2o0Kg+nymMwI
+X/FLjtEpTXM6MerqmiujRCjqmM0ZE54L406Wy6c1L8NmSbo+LqHCFVHK6+93i3DZAbx5DnlnWGb
JWYDUQ+PZiKojV/pLmbzrrIo+B3HzobWPVh+2kG1ocP89ZdV9uE5rP0qT3TuNYAmM3OmXkPrmXPm
tkFfpizvKrwV6787Z8CIxnaqHH9dGObBoYdW5He7rk5EdJObQ6lOiZqa8O+332MV+bW6D4pFdBnp
IEE1A3/3ejziXOEbjsHcqUJaJrVOfqMKtfEVrmTmjciSxf6ssmJERaSdDag/dVqI69zmPjTFtTlf
OPPOvQ4ZFH1w6vX0P9eH/xR5SYytaHASlR3U933ipDjNgtgEpYFunazdQ7Jw19N1emTLpp03uIak
41wgB37fIMA0X709QnoA/v+xhJYHByN4A3jm1C0pRK1qQqUzZ+MUO8F1D+m7mXdN0nbJMVcJXN2N
THABwa+3LGdpb6Peq/KfnuoM9E3ffosn5P2r16A0TNkU1Az1D+c37KRyjKUD27tcx3OU1vH3AA+S
TOtgyAhDyzQ2MoHNAWoBRfYu6HFpRxXbhWnsossZCBSjin5s85+mO3nmtp7xN563o0HB194ORoKF
3d6e4HDdJCow/Ed8DEO572DFUlAdVNAWj1XucGXaRpHRFI+0DPh/1YtEhbu3v3S9BKh+UR+moUgR
FaVG2F2vV6Th5QBFszE+UGuwIGsFFWDG5trxZMFbVtKqjXK7JO2g/1s5lE696VvVlnglZ12EI6rd
dVoi6+3XWi0DiEBg12HckXkT4n7j/AvPyWaYJcOhUjk8OAOtF3EyrCUptypN/HdTyu7duElqhEc8
S+rk0s54nVB4vAB8Jq4WNhVmOGXuali8MR7xKUC81KISpu6mcKEEV6FA+o9rj2Z5h5SwVB/w5eFf
Y+ehHtKkEOiD1yXacgrg8XibcCURR5PAN+e70pyWb4sssZ94e6T07fmXlQo/i+sJDAiXDcyFaN2P
D9BpB949I44lcLo/IHVqpyBFUinv6kqVn2Da4MT89jN/WzT0hLmAcsvCyImL2BoZoiAWGcGY9gdc
7M3wHVztzP8S5xR03rupHFEQt/om+cS9322vcOyNy7u281yJ+19FJn9hsazECwmmPuFUo6NAOnrc
9fUY/VKli+18LEanlIcFNu57jB4Ha99bGU4UkK1ws0mmdLj3xdIhYZa2GGIjf39f5Z2k4xUGyzf4
grH/AydE/86WmH/vyfwpNNp+4UDcHIWD5jq5LRbQSaaMPzub9MtThYH9w/0SvtH6Vm/hLDLi9dwd
irgPh/tinPIg3qpsco7eMin7YZn9ZXo/iCVrfo5Dh1OnW4TejwtTav+2joAucyEghwK2561Le4C9
TKNln9N2Q1ZoKhzrvh8pRWAijzl0tckS6Gv7kkKIuC0zlSc3OBglUD+neJqOVWvE7s8Sm6exuRSh
1luRAQLCaJL1UQEmXOk3/2V208jtczvyxSG1qXCehKSQs01KPKi5cKSi2uGkMztH7N4hjhdx2reI
GXvwLrDeLoPPrtvEE65PySw+lU1ZeO8pDnnFe1Z2JS/cqp7e5fVupJsKu4UiKfRJe32gQn7GPUKF
/UFIHJhVADZ8jx3JgNelJUVxqiwLQxeyVfxIkOnHIsafLTyfBJTHr8HsoEpUxU61RXR6RNxEeukh
GC2sspPYQvfZbenNbabckNcqXoJH5Dqy6TQhyPBxDMwW5fCMDjrmqIN/yrJauc1mEJOR39H1SSTO
3FPSfgqcEd94X7g8IagbfsrCWVw9vr2gXhdOnvYkt1v6B7rFwabUEf6XWUvIXzoRevIwWcuc3Zsg
9LHmVl3rfXCYvPY6W7zsNjCN6su/eDD4KIroWt5gXS5QYZNAT0ShDU/QgragJ9ujhxxfejCruu1P
Lpp5JQm6pdSFQucqy9Q7GS1alioFszO9iqBGSRqT0v4A48WbPlW5F3yNpq76sVS1ir4Fc0DRXE0C
6QOswAMY23EH5P6PP590RVslPxnyrSXDGqdMXAPC5qHMTJy62n7CrdHwLPxfBK6x4z2OA+EOl5Lk
z+D2TzMOSIcoplNJxn51ZFrtJMYwFOoACqX3D+0QV/FPyZ5G6BSnWszJQ0s2e3BC3aXz6DWw4vnR
YL4YdE5AihqrA6Apir6eMEE4BF6PKDBdsUnff6zo1IkeZS/TyGmrUO5sDokVxOVRDgYiPhyWsbxp
TJPB+fNZADBJt5iaISntKo3NJRLvdTpK4kBTe7dFGIkfZVhFt61tGOLH0E3+CX9f6gZvP3edN4Eh
Qu4VKVxNpwaZvBqIRdSm6DxOQs8tEa+fpzr83MGE/zyK1sCOha5hue0Sm7Jp0vtGvn/78etrKVuA
Uji4TZJJl678WgwCGlrW2YuQh2JWZdSjodUO+wGWXbBzc7pAYIFMNNdzW4BtbEPPeN+A8rhpRrVg
ckEcej8gX0/vs2g7ubFmeVEl4Pe4pIcHMqALIUJzAl/Hpb4Le2HEKW+Y0TDcFYUfzn8tk2VcRyjI
y7+MsXCyHR5Nl5gY58aGqzoINq1XTQVjtSbcCmgJGnOQpp2x/dwnCgeynM0Ub32r8sEQu/X0tYiU
IzcQcyDvoDN161uJfW9W/gJje7aAiN16TZE+2ugAhBcOrzNZHYp/IKKpg0KrwDHz9dCIdFgWd4wh
CmRL8Z/BSdFK9uYal4vZrkwaV56df8uY+I/ObOXXJUXqYetY1XIJRvZ7ICWQwFO2tEIUIXz1IngP
DkKIqjskkZ8arOUqzLpN2djGdW03Fv2q0dMuFYj2jOKU2DFCfS6Yso8XVjOFqFVuTUZJx4p7qF4t
67ASoXaEBrdBG9FvFtD2Re9gGz/A4tsgBDeEu0DGw99NO1bBxsDH4VtdkAcd5rKs74opWPIja77+
MlZW0F8KeXoMXmcakFl15R5IFaXi9bulTdW3uEqCYEOKCtWJAf1NwwQq0Zraj2/0qi+9yusvRhPO
YucZqrM3Se7VR6sZqx9d1mIwemG4fgs+XJho1NMbpg9GOW4VfCYTUM40MFzhKB1gClh1fIkjiR8k
LVSUjZYpdI996Wd/h2M53cFSqyCH+CbX9xp9rpAUTjF8A8G53TZTkHHDq/N5rwrcwjAVqcxD39tR
fOm9fzs9tNRv8DTTkGV+g0qhbYjuMt7yaN750KJ3QUWB/ksPcSmFUyjn4KOaJjH9o5ykLh67MQ/T
D5Tlp+6bV1jK2NgV+OSX4u//qKi9gmBwptGXpdhJG0jX9+jQvN6NLkZZhuNX2QGnpwbDj0mWPfds
w27D7L0dl6F/6ntpGJzuM3nhQ9kswfBxGfvY93AVbZZcHSbXrZtPb0+zrePUq5VHQZWTFmInsw0A
YRXHaj9dBtpy8d4z6g7rMocbHZVPJwHeWWwgnnvuVWPP6YLLXwAk47E27ZHqAUoTvkQU1+Nf5aag
opEXJqS8ZJi8K5D9nroV2Ti6pxmiVedtYgNtmSs3krn5j++H4F02rQwno7pwaP12ItDEp8bAgUlF
H22u1UDPC/gOmZjRHrJ+OB2wYDKbG0PVcbcvwrHLMO+K0Tzc9sHS1BfAzaAmXo8mAHpE1Yi3gHNZ
epzer6cZrbjJIZjkx1m0E75VyEwsDFY0GhP/QHM8aQB4G9E4TN8zZ3CD4brgOMBYcl7y+r0PaEB9
G59qRrkjqTml7jCyTqw+1UUyGjHNFG4Nc0rM/MoUKpn6I/LjeD1e2QWx+2Gqpyb/6QTCKD8nZrN4
3/KW8zjeUCX1P+EHiQ0AL2C2c7i1Kq5iWNouQxyrLapA9fLgzDwBaldRukyNXPIojvZV3nQmm7tQ
/Fpc4LrcUNsMhAd/ZawasxUHs+zbMjqafV7w4/PcwcwGklnoR8ceSIkQzfM2luGuCnC2wIGIe1Uf
7bOo1EsnrWrqUyINdU0MSShc1pAdSaTMjkluIM6zoYJf+9PHagj8cdoJmCvz977Cdu6r1SSzVZ9c
n+ISQXyo+fN+Mv02do7xYBj5tE3CyK5g0Za1i4lMimxiua3aGmka0JpGIfONV8SM3K4fIv3fROFL
/13nZan+d1zvLO8qrKoIE+DCVQtAsoDBnsr3RuX72I7iY5jY5jFvFfrN18J34zhvNwZKWp6en4yb
3c1o2OywD6Y1kD2/e3lbAI60BA7LMgXU4PKp9zz8Fbl346S74EK7PMQzpZYAMFtqGd4mrz3J7oyB
+/LJLKNybG7MSVJj9KDlYrAXezZX00PS51bSn6ymd1h4KVVRhn5ycpMxNw03Z2BTe1p6bvwdrldP
XEswK0si2eGFL/KfUZLnzJN42fvNmDLphayQsdvFNcBrzCSe/9TMABe8K8QfKr7et9uoebAReYV7
LJ1yeRhE3al3kR8nP31aA/ILmoajeMyG2pxuhTXhKrHhKtkjndJaizYvy8YoZS77wtAPhUjDMQXx
sA4e3dZrjXtrznQFE5idnq0ONkkBGKQ2vS++TeH1ILJ5GHc9UhD9g4/8K69cPr9r6lK/fQyauMa7
tcsLUo57YY9GER0VmAeJ9V2/NAJdRJSZ2RUKtjdL2FUJhaNNGCat/y6Klixyru1x1hXTYoQJHZ1M
t45UeWc3Uexs4szr5LypqrJsICZbfpPRjw1G+WHw8sGHQZqZCom8BCb1dNsOhsJzj8rf0ua7NvKM
4Zh0nkNUSKEmR94Wu4DA+zzOVYdNVmfh3JqphgiEd5gqJgwv7aVxvi+NoV85Zy+R9E6NvxTLNhfD
WPXIxzV84yFos4atBenSGz6apUiI8bXXFsuDQNqbscYZPF8ewD/rv+a2LB4qNeDBLPEhtLKFJViC
LOJfWjROhbNHyrHwjXclXtvZx0XE+gjJapiBV3mcKBZb4EH1yY5ePOh/FMNUM5wSV9D85/Muc4CK
8kMul2f2rb1E+YDMg4N9cbSh2CiKxx79Td7TS7OZvUKI0ZOeufBQCWtNx1rNu9zJ/7KMGJ/oaHHd
4ftA6HOQSEGvPbrK3SmLP9aDrV0PCk68EXsEpFZ+mBPmIayjJNH7YvIEsTOhkYBwT1Yof7C3ohr0
aTcmoRFu+5wa4n2E7U/2IOzeLI5WS9E43GCMY+G54DrNnH8iAg7RR2t2Fv5LUDgLoi0p6W5zG7fc
gdrtyzyhHEc7ZsPfNgnt1TRw4D9/cJZiWjCgXGGN0V0/q5b+X+mK/j+BmpL+K6bMGaKrnjPSGISo
Wk/mJmwbYHp7axS92LsJa+ifprNa487qurqoD7QNw+5eyQgQhC8mH+h6avQohsh+MW4K1SdDugvL
3KmuhoS22buOsiu9rDguVL7vSsMYMQIVWZw8YFdr88JxXlGofdkSTuwxUS89DcYPJ/CNVdvJ9CVb
ggbrkAXgTVPs7LnT+2hU/TLftFGr+EPcJLrn0yeBPirDIbTmGxVAxH6E96mXIcKWrXeNX7oHcRFT
lyr6qFpX8qO0XibmlCq97muMY4yl2abyFJyAbVxTMu4JLIvyKSUjrHLr9EOW3bJgazwn4LVZG8sq
qdxIlkkYngLoK2xod8zp+sKeyHSME1LZHHMOZ5Fh7GrQPCVV1OeDjeTCm4ZjKhyZSMqUnZV+KGGn
jH8vi9Tn9Uuu5FqxDtcvZ3lR5jEJZm2Meh+l8+zw+9n7ukP0cvzmGo7AmzwfaTa4ErZmZ7k6XXpO
vDzl6/NqwOGCHwuUr4N41Td6T5iLpc/ivM30oVqPUp+fNchApqvEO1gPlRvorf9y6gGUwc9nS383
zuz/16vDrVnHzcDHExKDOqhNwdZk1PHX9Z6bROD0n36zwgASdFgz6fWQeLNuPNUhskzGNi9NkhhV
jQm/Cvtp5mnb+TlbFku8VCYfZzNeyu5LbsSt4W9Hs2jaA96LhSA6u3JkV7ahkRBt3ee8lP44MoAU
PcaonneSPRg6pzzmz82NUm1HgJgMt+EHAloGnCGm8mh6bc1Y6pzCej76iqDS64a8Rm+9rHZ9Y9oP
IP91BHp+QlCAakUWfaboYO6rrNQHqIe8WgFp05lEws3QB1ykSCQ8v1VfCrszRPnQgR9hGKI4M8z8
e2rHetTbJegIl9t+KuOm4h4ONL2z3vWVHXbExkHpZe40lj6WZY37ojg0Tl3xV+ahsJh0s4j0V5BR
lwykYEm7V8IcnMX6YLdlhQ0shk9OZ71Paq9gKJps8IDEb4bR4LfXGyDV5H4Z/oHD00jVaaCfnwLi
ib9nhi/b8uElLbCyIlN/CzmH/ZfZcBw2I7Y1SheqS66kW7dSOgxnaQDlaecIV+eEjkZIKJSAXIce
KlKWHPtZDxGou8JCu2A6XnKPzO5wadq2lqs/skojMuJPY9f6w8cuxNrCwYGxqmMYRaX+hah093yO
1/cNmwg0gTGRWm1gzdr4VW4IGA0qckhwRHpVeGatm5dZ6+hXe/kVQUWy21x3QjW8mudIxd+cU1mx
RbC6avg1VpOBw9ZE3rYb7nDb0Ou5lo2eOpS79S56AYSItPJ5LadyyAOcbHh6HGgIfmVB6YN2idc2
df4TzhkuUDsyfNj9eoXoz8zLTmHCiYZDYd+UZSIzaOZmVpjV3nCMIHlH3o9HazAYXf1XlMZh+yOI
eN62x5bYVccokKL+yxWlSV+/zVHa1uaKVSeGK2vCKRfbjtLDkbtzyTx3Oa2e4ivYuhYCL7TWBYxL
2lLmbDaZlFH/oSmWZf7a1o1ToVDXpQtmdnVX2KRhQ8vMOHepggsjN0XkNVmxWRo0TjCazsYwLb9M
yWzzj2rpqtbf4p5a9hMQyngKok3bD9W0byeaTNEGaGeJp0ZRsqA+8Hs9ShcpZIT6H2Q0BoVIfmov
cbthbIrAukXapsnFxxBQjokAoVkOnnrvRsjc9EeBlRIkO5Ul3r1lUbBSV0Uk9fOhToRTvm+NRv/J
LS3hXiF/XlTGvrLtvnov5JCZ4dXUIhi1nMJgVrVDP35JsYZcZFdkMWL92KBbB3qD8cwZWedNfjXJ
xuTd0rYGmZBtommx6P5UTlobHZqRtV4oI8tbRzyg7MPH+DlrfgnZIrMjYDHkNkZJJPZ9HeNp50QW
XrNhPuePUgovxZQzRh7B2iuuQ9WnvEJ7NiU4l4mHVRtsy6+5XYTM7Ig8pK82fbRYmAooqxz9jWcE
2BAjLSk8YW7DIBsVGo+Lxbrxs7iTNo11K/PubK/X6WrVdPra5jwfcvnEOVNu7Xye+QTn+a/UZuKG
sDyrxVDljlasvpRxAZGEjOe7qdfV+ne5qGrNN13tsXtzuGLL9CGOJ1ceWLQRRzoLhWRyebqe5FH+
dC6U/MxNLxx91jszZREHG1l907XdRJ/esEyHHvj9bMfNdKDwG+fZu5dwAQij5kTohdBRn8Qv7qxp
29DFhHEgK4nL7EfuifFgbfzCRYFiW1iZvq90waBD+ywNnWPmYaUPYByt2anEq4DIjkqBHavvKAwh
P7Pzm+IpJ40B/LebF7yECVyanCRBDhjZv7EPODPkYPKFyEwMjKldCw0WyStD1MOh6N28K658X6Rz
eIxAlU17FBXr9t5RTmsz1z3DRtRg1XhmXNicq5aYNCXm+Riv/XwiRs6e/zQuz9cYQ8rEakFJ+7Le
dTIc0i0dIkVkM5eIVbZd0mjhp5wGENcVpGAdRTPyVi5Iz4mzSiJKNp3haEBOjVIFf6F6DnkqhZwC
evX5cI2FkTEhRWgYZbapk4qKyqaJw4U1LJ4zn0zFOuY5s6lTBTtMdFBVz+l6Elf6OtjQrdEXihnn
Zvr1ji41WNN/U3dmu3EjW7p+lY2+p8F5ALr7gsxJc0pKS7JuCMmSOQeH4BDk0/dHWXvD5e7aA3DQ
6AMUquzSkJlkMGKtf/2DWk86f8gGDghfGmuhpbd4H9fbMtOC9GJq5ng2n2ctUNOyx/V/UBic2fTx
97rd9nWyEZhsJO9YFPTxfTDObXFYslSLl2jMtdHCIJv1U9mhnbb2HCVAFEZHLKBf+O/ABPqpreNW
PacTPldqkybcxr1djRlE/DGJ54cmLqoJl7/FWvZJ01vLiXuytNpe1oGjsvMZoLnFq6Col+JBkXSg
fzPjyhBbc0Q3owEuBxOBK4kxyK4JsfQd6rusahc3D7PSyvwDuLeWcZAt81xse2QzL0ZcKvNME32b
v+Y9/sw58TbeXlgqaMU5njije7b0ozbeV0zk4psxydbnUook56KrlgLvR7yMeRJsXIkj+8aGsuLS
s2Ai4Rzmmh2r38iq0fFz4pi04+xqbc3wrDZULwQYGVeO4hH/ALmzmDca5aWTtnJ5/ey4PqtsyoC1
6vkJEvzsVzRikllM9pDSVSZBQwHvYXaqkWBcDxDo0KoKj0UpfzbqCZ+33vxc/2gQ1t9m/nyq1LwA
N06gRyyPDPJl8fKz5S7iZS01P+vcz0cCdf1aVrd6tVbhmtW3+jdgg+a1HefMY8Jir/d9t1hYoOG9
4Q1VYyJCiqeRTdv0WWGbtB8/y5G1tM7ydt0tZLF0+WUPRJbf1KafopaoNL2uzr1xcQt3Mydq3TLA
dNc+SKNB4OUDu1E8/EVdYeUSgmXQSjZtYbSUoIMRFJAjY+5wjX1ZQ+LnpsgGI/nBvlSydS3NbATb
olWZyiK6sqk88Ui56RrfMXf6FEoHpgjx38T1XHMDm+k6KWofY7hMtxbS1IiMxW4X9qWS7yT5DvKd
WmLIMSJBuPVABJDOMpTd3Oevfa5h4xT2HtyegvPC7ewBpwd97aeyeVp5T2jnxfxMttkKfylRN+57
DoUky/exrEa+z571dRPUE7Xu3zW+rQar/AM88pjl1x3UKRiOeVhozXo5RKt0NtKOioHaqM0c/jJK
v3OvyZ9ZTwJlmGTN7D73MJ44H3gilSMR73pmtEaB2aoTB3loOFiWVMeWUSQ3zP15Dg26VfF2yp/l
fKdba7dBXua6fQXGQi3qaCYPBXZEsrIJ0fw8pFfQicteF+saKAwHGMSdzMHt9rOjQ10ENPUb81I4
9br4slavud9Y1I/caFNaK6DRuo2UvBiTPcjzyrNGFOCuo2IWpvokDwIClwGYR0UQzabGYCgIQnMI
CtQY808MoNIFiAlpxjTRGEXz/MQCxZ4bBUZP7q7fj6P+uDQZiDtEy8a99rLG5LJh/JdMp8Q2hvH0
eabqovkATyeInvM29uJmfo3tpDWGrQWZa71o2ClyrSfmInxsSu71MsWp0tiZNZ2nvA75UdlEHIHr
qdkZ5txzalo2YHDkaWbFxdCzzpB9iP1gOYitCrDVxoaywZJvuviEARjGrpUGAETB5tB9YnngsFQO
fe+tj/1ns5iMsaSlqAa3WqCVYIyiSLFsR8UC7sfZnfdea40+ZfI8400cddKZVnQokSBih4w8X+4L
XH4Xp1ugUR8PxAK/J/4jUDchSTNUi8KPNZRW3LoOAgcfIdHctcCvMsF9z2pr/YuWCocWIPOyserb
aP6JqGXF6FmXXPe6uS578L73JSsTndrLUMu1nZrTmEdW4E/K/Ekn+5dEA6e64p9/X3/mO8gjjWLa
/+e//+Fv+/f6+qV6l3/3m66y7zC26h/979/1h98s//Pjy8l7vXnpX/7wl63os36+Hd67+e5dDuXP
d/H5nf/sF//y/vFbTnPz/h//9r0eRL/+tiSrxa8qAjDEX+ZY6zv5/Ln1Y/7Hv92/QHf6yzF777r3
v6xh41dZO7yX/8Pv+JQiOO4X3CHslcuAgpBJK0PqTykCX4KpR+ggzopYEMBX+xQi2N6XFV3Fv8xn
gE3UHAPlTyGC7X5hkufBTfRRQvLj5r+iRECl+cexEVN6OEb4iMDzMCC2/z4it7XBQqI+pvt0seTB
m7JHXnPXyurSy/oWXBFX9XwhCqQ0+jTy0jtQX4wdYn/nj/k+LfkKZLX04OQVhnyG9exMmRsOeru1
hY9DJTYQdrWcA5Ps9Fq/H+ryGVHxD7uxo9nxLuCOnLOV0/ehbgozlb8xGDqbAvvBT1GQGbHqt+ZQ
05NS6xpNEK1/yBOn2Mg8bSJbJa8VMoRD5hE2DZcO8ZHlvS6GfK+KQNvGK7rSjr62LfSk3FA63fKB
ry1bPGe6eagxbkM7RS6QdDLcfHEfSm0ZRKVY6o1OCsTVgp3ogTqGjstOw4AJWxRk+Q8f9Bb2ZMej
7LRPZVM9B3WF53x83g/QLqY8Pp9Hb2ekvHzVF6+60wV7CHnJdjQEvsrr28qkWYbQ2PbliAM9sRxf
A+1GNdZxWXy8+fz6eZrd6zQBYpV99kZTznbLO1lWI1BB6jRIvP5QpWNztPFNZ+bDnqomKmXTGzaE
3L1BV8yjungli7cCCbCpPZrh2q6Nx0pqdMzT8+jODxK/QzBnF5PDKn2dFu9s8fMmYqDYQDnMmkjG
7rVccOFMu35bifKoBcvjMnGdTId7BAk0BCW5HfrmWEAVi/KZz1MESxBNvmPtCZZkiGRcdmroz0Ew
5xYLycrzn2CKRnU54Ag3ugy/s4FJ7aJHyv7m6SO203g+M1lJQ6vOXmOp5gtfK5ttMpjaNpjt4jyt
OYcQ7SbhMtu3LnLg3B2HKDM0OjSpyrMM8OjOzq1+R4cIVOlY6ryM6V5lAboo8UsqUldt5wVcTCje
glat/rHs6IUI5kgLhn7r6IM80ZspKgkLbn3f5REPcxYBhdShsOPzvNMZpyh7r8iRCTPbQs02WqFb
9dez1/cMD1iaJWhYmC4sdtcZQq8xtpNlRFYenEHpwJNAPC9MSzb0szuIxeeGXdyVeXf0dO5+2vbH
CjwuwQS2Lf6B4G3lUvw6hEf+6+r6Kqxx6E+d30XVLg7DdjJ4yR5TOYj5tbOfc/fA3NBiQZX/iA3/
+8j/49Ugd8Ht4VWxNP/jkHocDEPT0jgh+Bj6sZsEGCNiJFuLJ6RHS1xcT87ECT0CFBXy6Zd9+vjz
M/2q3flvRIiPF2dTdQluclAr/sYGEpVh1QjucHYrilc0ovXG1bAnwTyKaSN7zceNwNKa/IpLnzwE
bfF2f/8t/M4QWN+BATX6Q34KVfu3Gf1KPASQMxKGUeOVbVaXSeqetW21+t5s67j4B5fb45j4/eYi
ceO8gBiOkut3TYawdNkx/Ev2MS058who6vNDV9z0DY88KvMVzgxOdtEGUepMDzjIXvXNq9ky13CS
qOhV6MfZzukFHG37Iai1TTVctPn44Nf+bjCLg9W011XQ7pc38BqyEAAwvLnZYrXmh2KwbsVMTNQy
eWdNnb3kkzzTEnkRt+mW3Wir++m72yoayaF8VqXmhyThXCKx6iLeOIT5sd/mJLjEPmBlmk4vrRWc
Kqa7IXab3YXZLVo0Tvab13ZPOX1niLmO3DeDcZvaSATKAIC7TIDzmRI/wHY54SnxUMz+KV30h5lx
ZJh1/jUWpHNUY50usmFXN9qhwX/gJzPo/3Ut9adl0j9Vcf0frKVWn+A/F3FGtaS4usu+wwj/WZqd
vaG05Gc+Syff/AKJim3JxbUF/foa8fBZOvneF1Rm7FcWAZr42fytdEL5yQ+g8KSaIfEH/vbfSifn
ix342CvD/0ek7sEk/6hlqSI/dw8K0D+nVf3Gm8MGDvWdQ7AR1RjOAb9r67VqGRDkBOTe1a5hhj6W
IltGvt251tPJRwEI1KZNS/O6Y4yz1TQ33ZS1raETzOvXopPNt1+u3T+xvSHiRGyByRO1JnYL6J7+
uLcucBztYvQ9bHZ945RK3zrrXEk4ptFMR8H8cT+6WXBZm0woW4ZfjwIHp1uRdcvp778T93cuEvQj
IusIeXfgnnHJf9cSgVaWklMLpDHgtFv8igGuGuszQX7KBZTjt7QrVYTEGj2Fj3Bhr1QtL/x09Lbw
UfXLxRHG0YkJKp4Xy3oyY83Zt52qdktmhPMgyt2Q9gDEGcSYq95L1E66sx52i37XOv33mJHJti7H
4dLG6/GKSU56XctZP0cr3EfSsio/rLusO8pBaXdeWotrs/Kci2Bo6OKMBn5GGbjmD0vZ7r4qhvii
BK+6slkTUT2UK8tY7id9qUkmqob9ZNnfae5gstTFM2/EOpD4PL+NGAFGSmpL1EjbihIvubPL8kJh
PPlQgprsMqtSL4VhpzuVXpelTxKtbn33tOKbm5MQnDZfJzR8uxbaGT6t2RXsxfKJ0qyL8H9NbxPU
/NiecIEDaTiXHbzVUDewf5pkJ6+WFo9ua4rVrgDH/yomAeISCHlG7QN5ozSsMzjEsDmUPTOiNZsC
MaZ1A6Zqf6fpz7YOo/ohnPPvVeurJiTrRr+JB226nYycrbq2YozRAVffxZIk4VTpaRnWY2GiOHIk
4Uop6M5LObVZec7SvdSMNIsPXWDAWlkuXbc+wM7UI218aBz9yfW4fU3SEjufSswf3OpVw/ycwKQf
ZDE+123ab4sSE68ABPWQ9CRTjU3dobCV7mEefFK23fJ74Mf5BttAqsJ6OmtmNTPTd/orYVv9fnDI
MBpnG8KVM13oeZB+NTO/gFPWa9DFOLnGxYjS2noFa9hJRSI2OqFqg1ALEoZllicvoLMpUgz4y7Q5
aM38lleJu22m0Q7VpGF8o006M+b03cibQz2LJyh4RojJWn9gbgCUVuQ9syHnHpBowIQDSZsGk2bx
/IoC0buxlprDTfP99kzHiGpbqOYuHjpzClEARxZMuCOztlntBj8Odgmix2MSJ/OBvPHgKyUPt3T1
TFiaNVuwlTGp7mCpNzX2KsfMQsYS+bPXXBiddI+iFOOl6Cd8DSa9m+xt4xWOEw0m6Npm0CDwRIGc
0otV77yBaEJtCrxTgh7NL5muF7dai8eEs67BpbA174ohNwOtySvc+MLFUCm9qUd3yiPC/UA7MCoU
5hLGEJdUqGzoyGEKT9G41WtHLQe4NHON6AKLzb09NWUeDn5xg5hUOUnxRDd2Rn950rPG2fSgz1Ef
D0SG9yWoJ40ISYiLzremzbllT87dnC8APJAsqZep6UOt7WgVa/MFrpDxwoZXHDsHXkwY47lzNtJt
M8ooZue5smPtXYdefxv4g37SSJ28suKqpzOJvfZNqwH5a7NodxrNe1h28xh2ZH8yDpu6sFXKpIEm
Iif39fosjrN0Q7z0sremshoiR6XZwQ/y5XGueLAmpcuvMwExez8YD6Yhp4M5Zd6Pouf42OjGJL/V
2HLdp4LmL+rGChpf14DbL40xXcNUSvcjscwFzE6CMAiunMl3rAVovDVGzsxC68xugp3jquJOsMLY
01iuxwoTtIe0kFoZLiOd/25wtPwM0VxcPCzB5PqnHCa+v1eG3/VL6DM0bd4XH2pJCG/NiK8z2853
QSBnXrrP3a3F2mSMJxrnCtFIEBGW1bsPHqOxU+yJS3OO7RtmnOLoO1OHcizJfTpn23iazWWbMUSf
ok50w/epRF+E0Z11llu4ME65jiWC0ZM82gQNeRdzPm1y5UzbfJAGBtsZoR+NB68L48uK1a7qXRvE
6nyIrUWEE2nvp5XxEIctYYMyZMiNJlrvlDomTvJsqTgQUTf7C/uEiC/bwisJ8hljQPBsMK1IILX+
PnvOPeJk16OG9dURgE4dWTLq6PVpcAk6nYI9i1TDdFY2xokMLeOkZXxT4JfO2RRLRswjG4ae5Igt
k2K4T/1uOsCHru6TuSrvoRIced6ns5TrfzXYwwxhIta7qwTrMRACzaDf1Uj8y8vykFUDpuK5SF6c
esj2igzMnTku1R3D3XFjtaAaYV56/mWQW2fNZNEQWwggTkyPrG8MwSySYxWw7n2mtXbUG3OyS+oR
6wJ02C7B3bWPBbjV2c2Vl9ruIzS1VoWkfuRXIMtVpCWEC4XCc+Sp7atk3OCgHd/xp3aPzWoFl6UI
LvG9LW4tAZndg4GEDf7UubcwvZEplr220gFa4W+TtlluhNsSZDrSLxsuI8EtBLfyThPJ1vSb4qtT
V05ycOaabYA4u1M1e5fKHq0di1A/mzMfqHgZqy2BqTHPyziRQKRhIn2aoVYek7xbbsVYW4y5LH2P
Kma5rIxGe5BNVUawJvbITHueYPIRjWmZtglN0LdyYWQyx7X1zezrKWL4FBxq4hPZHFJxkl3efkta
3b1KK705zn45XudaF+zcxB72bMsB15TnLoGNv5s5NkgEA5Q3oa3gODgbw5WIcyxO+yx/6tyguBtS
asJan7ptsnTxxVL4/T2gE4ZB7qAzhW9KzTpLodHO2yEfJqAvT7YhtgdEHkoFFXdqT7rIobPazIna
lf7Aw+Aj5jQ56rS8To9jQZG6iW3Z7pSelYd5SpOvriGIRy6E6d5ajCHw7S3n6jFHu5RGblk5504K
32yEqx5B0K85+93eJ2UEDCjmQE27c0cCkm4sack3aIHJBsLitvUIdrC1PD52WJ3upsaRET7S4hYi
RXO1Oga8pUBy+ubjGTSXksWSCpdhv+0I8jVScDaOq4s8ZozhJ7N+MIkeiqzWUJs5HctzlQXNt48N
Ismy4TJHZvVtWcVpZR/E143RVhYVnM6TFhciO5sNLbUjVla9jUFR3BCveT05XyZrsK/0ujRPXV/R
e46ZeSoHaWdZyJXFlDXIfau/j+ll37JxZCuAZ8024/fquJBYkH1Nm9mVVCIpgxPkHjxrVoLCo/I7
FjyTOLWXiNPTnStMdfw4lltTlhVjpzb4IVJiBYPal29C6sGAbR8zlFOR61xbA+ssxsddZzDY9owx
DqEpxiJC7p+rXZUk87GTDF4b35ieAhrXSGdkfIQYVAUhlO3g0rH65ptVL/IqDgw8Du3WVseP/0ml
wYLMHYt/u3FjWTwtU/MtDRg6ELfo+Bn5hQ4foLZn9jcGv/j8qsb9njpV8cO1sMpU5PFYMAMrXDOr
RCVbAnLUUdfc5ptfzM0TIx7WZ+DlZMgZvcuX3LH5BkNbP45U/vsGO3J4YKXfRv3QBkYoIUFr99VY
TRcd2XNya+tsTMyI+L++PSTHAGn9z8sPXTm4sZ32Z6vyv9aY/x/suT0a1T/vubflX+5fyvEFCu6v
Tff6Q39tur0vkIAQ8GOhYjFmWD0ZPpvuQP9C2CJtHXpUyyGm7Je22/6yzjhwTnD5ik/v97e227C+
rIschY9OlNU6gfitzf67bffaxf6CV64hMh85p6vyERhtfZ1f5eCmwOzHgWK4G9PgukkYprUugRY9
kvjMPHfJfGdnK1AE+JyfninDBknvruhOCNQfCwFzwoVGcvzlGv4PvTey1P/2trCWXZVfZFngTuQD
Yvz6tnDJVrCuXWeXj/FpQBh5XyitfjE7dzn0cF3LnR47/XYIGp5z2a0HwQjd+LIzqu7YJzUSl8zH
AgRMnGdEmmRrAS4787fakPMFTB42GOEm6ibxvTiNdOnIMyPo1UZkhqD2L7Pn2LXEnXQtQqMTrFVv
If7REgdGcdHUVXrwkoSkb8fEjLlSjE68rq2xova8164P8o3pQNPbiHl08y1q8m474M1Ag5vo1mOa
aZZH21TMTyKXKBSAzfWrNJaYWbdLpd3mjPdvK6Ny3shnxPcZcpvZkPHSxijtuswmfmc0W9hjGBLm
oINlfbBKmqso5nN4m9JB0XPI2U36sK1MtwkNxVnb1d5yqUyj2LXYzTxnPfBOBNkY8/8SM4Y8omQP
HpspsV+KypnP4xLJdumL6ZkmJQ7gT1tIOwlgyF2q9Vn6zZsmSjx3HdhfvKXGdsoNN6DaYgXT35Qm
NnUxKqorQ+lpvhXwbc+nZtyLqT+ntnE3i+v/0BOnPyUo9fKwlwGudzAZEw5fM88jMjCqK6PU8mvR
VEcb2tRb7aZEJ+cQj4n6CWq2ZK+STGMcrdS/kpnqkqrZDPUL6mXd2phjkB5Ijmye9Ll/UkXbUN4L
7VBWRRPio76+5tRt4tz8VtmoCDfYGWls6tp17GhwKMdxhImD1HNfaIAYbW58LYzuWtJNXnXxYG36
LrCfxy59LtJpiXpHyzyqeDBZDz4qFpslzuctCYhDS2VtZQ2unFIwrxf9FQXN1ewO14kktcgrKtuN
Kl9JLopXHPBhI0SDof58G68VUiHwLkv8TJ4Wryq+Ez+foQBGDbl3mh5/8yL1/cdlMSzQqZyisJlP
C8Tznbl21r2FJ0VYCd8QoWU2NeMv/OaTrqf/z1OcAbsyvx+9rNgr34kSKJEhvP9yW1nihzsNKRHH
5rhNIM2/O4bUETwOL51ACoGe5mky59uytpxIh6AXCgOQaGUY17mWh2Y6PLuYYNCmQnEThvXauh1u
GanLjMkMNMxBAahaWnWEZb7GXHCYzxIcEEIDS/ydCGSHq713UH1wK+OC788NcQJdfwegofmuTWyO
6+7YOH2xqalYQhx3glAzNPwoO69e7pYewi3G1B6B3PjHaNvGNtQBPkX2XAe6/tTZ5rJLzGmiqoTB
uMfUtwBIMG9r6Oskp+T1xu+NbGsqfbrpSfbalZX7wEgLu6NaWa+MCVwnHA1pPdG8OiyguMPDY/aL
JmoFXB2aPDJLK9M4doPD01RoNmsVi9LZWfM+NJ8GnFy+yGidEahjHqPF18zzpPPTNXgbRX5DBq8l
zODOA7oIoRUTvDTbAVBZByMXZtgOJm1NCAzinTikvQ0eTLUCRH4zswHpy7glZMO3COJp45MdVJg7
L9iRJNc6s82dPTsLhKvMkpsBQa29OkT7jRf3R/r/9jxoW/mIf2N8r+Z5so91ACwLhzOLyM17LWxG
cZM+F+jXJnUsCTC+h2fh5BtrolAqstTNN4kxG4cFas09YpT41I/ecrCLnkYdnvCmsL3i3NcbucnZ
NXYuoFBUzcCIYHVFgaSmWog3s3OXQaIxYtklgv245OpmpFq6rFXZ4FdQ0ivwZbF3JoVYq4H3FuL0
EZ+D8KrjnOcunRwl0bszrE+YktT4gkFmFOB+/QNeW1Mc48RvH7tKNTzBbuPei9aTxmXpwV/6Ob34
U6j7Y0z0+5lLtsc6HaSDtT/SKn+xYLFyvHPTOXN2AynuSDjjR6ecHpYaCnAD4/1sNJYT5iw8X+K7
xW0P27KWZG5ppyJzr4HwKcnrnNJS4Akb1MHGdqoqRIZ2ssqV6yiHH1WNk4SU+fl6m/7+4fybM+1H
7pxB2pNnMHKE6vA7xcHtIK8n2Jsj+p7FPmjT82mWV4gRXj7G+GUTn9ygRj4jFZrDbI9yxAZvUiFm
+tsBL2tIQtUBc45/YC392zTwo5TB7lmHF8Ikg4TtP9YMtgaM3ju6s/PKBqlhIx7KtLLC3qFZTjyQ
lX48fFyK/7Vy9//XOVQA6+XPa+L98NK/Vy/lH8ZQ64/8tSL2GSlRW+A9ToELgYfi7q8VsfnFpE7G
v51/Y0y5fumTw2N4X8hp0Z01y9DB9WE1CPnk8FARY3II2QYjS5KoXCLA/oWSGP+qPxafWDtjEQVb
m/dGOjl8iz8upGKqCvQ4otjb0Di34uNgWY8Yju2jnkFe69fjp8iTH/56IOlep+2g894qzioMBbuN
uR5fthIJQ1tzPoudIjkzC49zzufEi4t0P8F+gNaakP5Scy6ai4LTZjcUefP0XOdoNLAhgb3pDJd+
ZnPYa54T2ZZ+W/jjk6hAH4N4emESBVWioEjxlD9u23lOIyT9PxxKwm0C6zSESRctXlPsiRjGck5z
dnilc8DLYVbbzpeElqSDKUL5USMYa7kgJKHI/aSfkrWUsIjl3ZRredEHrd5vcDESjIG7HDDMM4rv
c9/0lzMSyR1fxqZtVPNtkyOHDC2Zl4d4PVj8j+pmitmShgxfxsa4VmsJhB2FwK2wOR8/yiMfmQ06
ADCGtXZCEikvAFOpqETa1nvIRM5zuxZd3Vp+5dRhDfWYHht5iJTL3S9CS36glqRua4Lguk7SJBrm
xk5AIEw66lJuDJwxw2It/rK1DJzWgrBIpqekyq5s2S07u7Kdr2ifvzpYcx7aSU+uRDpUZ1L45kvd
iTLZtDNhXRmH43M59XUkjMVknlGM8txR5Td9cuc3x2vlZWaX7pk03PmpbjX5atbti77Mwl7r5LQP
Pat19BCTgXFfLDMxK8QsTAtzHzzUctVlZ5OjBTdBmdKQOXV7js5ZgwMj2hMixixqXKmFGZCrbMzy
abHj6swvsDAb0fdf+Ng6vVFCDIiA3OItoySh0m3HwbwladfSrnrkF/2hV2aPfpMjFuirx3MIxXpx
vqBrdhAQxmPHRLEsMerS0S2ppBUHGNZx8xj7ZZEfhtkUd2nCmR+aqmekMiG/rBkIXi6JY10OYrij
uVNkJCBsEMID2sexPtI7/9GdyusAahmatDmqmvLR7KFRI5V5oHyTRMTP9yCq9j0TquLCq1NBA9MW
NCODnBE3MlCY58cGc5j2acTp+sppLf/Qd1Qmjhjko9ImQs2NzPuOkChvNqBky72LpRQtLTcwSdz5
Uack3amp6u/JExOXVeXEJ3jhSC01T0B/VY4PIQL+7JD7I4OU1rwr6q68UTKrnnDZsV7LodaxSVty
lNNkZdU35jxprIfKynbQXrXHugKyGZDPAvjRrPHs5+OEJUCl5XtGdfUBRO+Wke0PksdIiZzqVQ8V
eKHrD+VmMQyMsTJrOM+A5mFrVDdlHD8Vutpoo6cftOmmrSHYKMcuztzOzQ4tfmZIKxQmipbYtaO+
q4i9puwvh40lNJjbQAqRTTjkySgZbsR5JL3O3Ioq2ZGwqt3FWXJt5vIt1q3+vU+7ZjdkgcEU0raL
WBsvbCNNta+FdP0U9/BEK0t53eCz6szbZMJeYt5KxukZ+K0TmwHce8hxD3h7XCx00t+trijeGOq6
T04t3GMsU/u8JROq73oIehqTsqRHfQ3MRVG8lIe2tasDzpAM8Cw4C7d55nzvewYPuQrcyIybvUjH
YFvaBlOwJB0fZBpb10K7c1s5u1EMYRsaWDNdDS2GRCXtymXgF+m3POjjG6tdxqs4q5KrgeF3uzUt
Ee/STnOvq0H27VZq1s6paZYnNMaxd+EPXR0qJV7NmZmgTuE+SoHfajOsaUwZs6nuXiWlsZGBfuss
6iJGJbGZaM0iC0l+JHOldlrRFud1+61VKVEjzhgmhFRdiLn1j10ZZ9shbcabICcqR6MbfmAugt98
qQtJ5EwLem3kqzqg75wdrVYR1rryVBh7XrU3jLrOtnE1EWS2fC8d+1Y1EiRYt6bxrEEqAaqRWj9G
z9lq5cA4eBjn23XPhMLnXkEnHA/OYlxwvxiMu8zaMpEhYWpb5nQqrU8uEzovc40bv9TEAY26ejOR
tO0myeAzwLLjXPUZjiRw/DzmjifLZXhfY90cNRSQm7nzpm1jdsmhwmN3y/ptIiPDQDsUvX5fdlp9
N0pglEy1T7rmlxfoZrwt+Mob+9ROtcinW8zNXmvV5SFWXRV8wrRd7nsjeHASTKJxY95RHRSbZSwf
E5S1YW3Ti1Enz5HCeumYmFA8pVJ9VDI0JTfiEhvK+blfyKbwk8THKqfUd+4y7SuvFJta9fsYZcU2
rQLaPgweO7P4apdjsifaJ4Nk2qqdj9nnTnJWnrw++RrbbcdtRphQF979OC1PyzgV96PMyeWwp/ES
8WN1sEeZYqA0pLtBj8WGGgQxCwGeVpfvjUzU15jAXEsMTrZGa/oXQd4EoZ0R49ubYr5IfdM4lMPU
RQwg6L5jsqjqaWUbgBFvsxmcCyMo+s5RR+Gg3fr6APzQz9ij5vFNERvXxdpw14NE0mbnzB68EdqX
i4UOCFbodgs7VV+At6llRxDW07JUEcpYrW3v0hWp5wCSppPb59aY2iNE0hToLjRno0m3DNx070Ej
eIpu0h/NDRJsv19FkeJmDuobYZg7ExiiKMUDW7cT2q7J3Hnsja3KNLHtuzTf2bEJXDPaj0ZvOvtJ
pgcSVK9Mr71FiTtFxjhfWbUNnS1JOQHdqxofDBdVpuiSDYg/PgjZWcL0k1A0X8CRxSxhEmGSPXKs
voDlbHP0PWEQFHSTLAtfMSud245ay93Oeg8rNwYmjFMG7vOZSLMtzhuhHLvvQ5OkV8kYqHttSo+U
onfZ+F/snceS3Maatm9lbgCKhAeWfzm0YTc9KXKDoBO897j6ebJ/KdSFggrTms0sjhYn4oiSspD2
M69Rw1NIjnSjJIU4aE1iEETx2lmHdMTviT3PzeX4yY+qCNX3JWLJdirjtDAGxY1X30dzKMMDoJwJ
r6XOfT9ooGi0wf1lul3+0KkNl8xo/BjpEp3Q3KrfKug48Ij4bfm6TOJXyJkLGumd0Q8a1g/TFMVH
XJVUkAedY0KfKIowmh9qRAW7Q+uMRfJoANUxH5KOdkoMQxQ921vFbYdhB5RkUm6NKYx7hO6GyP0x
TQ20zd1/0qX/CQUCmN0/Z0v/r+6+n2VK/NN/JkqW+5uE9ko7RdtAS1oyKf5MlGzxm7B0gUg8rQHu
NvlHfyVK2m9SNB7pVIeCPip0/Af/SpQ0bBzgOYAhQwgOfPaLegdLMXYsHVRSMogY6GTZNpyc8zxJ
ceJ2Al5lH/JBzd6aghLUbp6DmwGgX3ibqUN2S6sv+9Ch+3CHnnIH/zOz832pzMmHqCn7OxFl6SGo
xbECygXYe6zU14AySqkg7Jp3deFHj6hh2u+0wcnf907jFCfNqv/Nxnzd/6rbDhLKw7ey+a9Tl//8
1kJlWTJszlL2fwSY/h/sY0mz6iu7MA9QHDtP2eW/8ddO1H6j/2liiuOCe3ae8vI/d6Kl/4ZJgckO
BQeuCbpJf+9EEn0XnUCXCxENbSGNK//aiQ5NLNclFpWARghVxktSdpUtfdbFokGGt4zBnkABj9BY
/vmzitqc9QT+4AYQfqA/b4roM0Ij6XEqix+F2353IudtV1GGDLWkvGt6qdlp0Bd6NmMrXaulTqfJ
YZXnkZcLWUp6fUs4Om88/pAOvqCYXdwjGn4H7P1XE8cfRqW5j2KFNym2gfXlBUTRbPA2xl8WwOT4
NrPMCQesSyHkfBbcqS7VpqNflBmOEh0MjWY7EXr1uszMkFhRzG2201HrT6QbgigPkVNBo5ibZDgN
aU50mQ2RuQsqiL8k7XF4sCpMd9H5AMCeluWfCuIvKp/94xE6O2j/w8P5f/HYUab652O3+1Z/p3fc
cNCeHhIJ2Fb5N/48drjk0OCleSxLmvIm52z9eez4I8uE8gBJ1FR5z6WR3l8PgP4b17+sYrnY0Zj8
I38fO/03sNWurJRxB9NXtV9y7BZmi1wHGr1pjpwmjRaxJeV8Pz92NDgakK4G4kCm+goF6qCF6h5E
xxmGb3e03Myoj4qvKfPOnaI52iP6ghoeImR1u8vQd7sLyej+MGcqE3uAOsOvXqGhgHaAERxDqiik
h7o6/FR9KFEgvK2PhZnHDzXoI/3/n53/bMVnG0tukX/eivtvU/Yt/6/bRtpAnW1I+e/9uSFtbJtg
OELIQklWBiR/b0gHiyg2qjBUXgMKqM98oFT+LbDcwCAozp9zCPgjggfCEVVK5WJboL5oQ0pYwFln
RcX7y4Z+ZclfQYCy2JBjPwCrDZF+QfTNi7WAsgzUHLReIA82I3VNuO9f0Fj+6Qxa8Abo4eTVc3MQ
qBUiFdn7Bzco3BvRTsUuqKcY0bDI0Y59NvtvGqMfSUFiVLX6Lyk5+A83nNRbazS2fOi05XNGWwqJ
fJ5MCAigQMQisAqrNIlqvRYIHsAjDpKPdjmVOw3xCdI0xMkfJ/z+QiqRHBsEGQq6hKO+R2isvwmT
OkLqYC69VB2tV5Uy6ncID5OKOzg/QgDsu/c17cl341x+hiK+0dvS5QyfrQBXlYlfIftAlykIl9nz
K0FzkgjtJ0s/NRCDw6Nq1B+cJhi/FEbVl3u3VsXeGksa9JORvyur4WNYReIhR17jMcoonlHkzuM3
vcjKT3EFkG6nNa4Ptc3qpMZiNvwKaeqTm7VfpqLWb4HJ998UvQaY4kxZ/hYp0gLq+5Q3Byyubmu3
0Gw0/UKcBYrWL+jt5uiwhNFnYaXQVHFw8fudgpmkS6UbSYWnE/SfW+XZrSLP+ZVbZZHcyH/6r7vE
+A3DAQSC0cX/K3D883FzjN+I5OgEaXg2EMtIY5k/HzeNcJPuDK08VePv4//59+NGusRlwntH8ELe
pL/kKlneJEJeS6ZOMMkjStDLMM/3cVG1bdLAnPQwL55Ota4GuJhq8+HZZKyEjPIgPz8tchTpRaDz
P4JnfBG3lkphl4OVInlSQnGl1IW5jRrGBwBC7vF/NxQ39/MPimN34AnPeo9fBIBEdeEB+qADa1A5
10eSr/7io2RwYWL4YBMf6IuRgF+nQCi0zisKJaDnYiqvkN5sql3ShqXXu27pZY140r9ovgxurX+7
Pv7K0pk6zxSzaqtEQoulU7XaRz9p6Dyr06ydUFyqhr6+ZX+zsnRc0GxgMl+azsvYpynDRsUNofOA
QSv3MxKNd0GGVmaNSt7Gpbr2QfgXsw/hnEKOW+QV5NEORO6885qxdzxb9+khIuq2e/G04XzKZrS4
uE2sSs43SK5T5AIM13qa8N3XqdHa78nu8pd/C5EA+DJXR9n70ogHRYQoLZHAQ6XWuJ+K0X+LP8i4
MYp8ZRZbkHUhVeV+EHSLFw8oun/OUAxa6wVaXt+CV2l3ZSWc27RN7buAfBXR8NA9ZJHYMltZWSv5
dMus9ykMWYws6B9lLaJMHuAIFOALozwOkTW9+DCjiaVxdaIABCdwaVlhz6KIQPbRBAH7Q0W5Ul6p
Y2QBI5q3XMIv9zkkHq4pgzXjRC851r5rTqIpRwzd1cy+m7XOvs0KCzsDfLdur+/AtaHIXy3eAwPi
pbmYOyq/oUFJvmSLC4pKDVgxNB3jkzKTNVwf6nKZILM+G2oRKOrVOBltljJU2+g3hZGY92OQbX3Q
1iiLm6jvFQTu6G9AmDCNHTAm9SEqguTm+resTpsUqddI+KjDLLKwKIunrELp17NnyGsmGja4QpqR
rIhHh+tDrX7Q30Mtb6IeAQjUV/kgJJmcWyhAs2dF2q/rg2x8z/JRtDq9KovZLTxsrB0v9DtoLYNC
c63p2407bxmtQpMgH3FNxFo4ru7SDAtJBX/yhVN4MbJcXtBm5g1y3tkJkMcPbsN0Y6VWp8/VObmq
ZeiGlKF5/gaHgYL5g2MXXmpHyklpw3yfKPaW09TlKA4KFKBSCaDAr1iLi7zqaWFn1Fm9JGw/dWOf
HEvXGE4vXCRZd+C9IFFh21KFOP+Uoo0RGm5F6oGPQylGDdufethWJ7+s0Yi+PtbFBz2N5VL+wARC
YDV3PhavlY94G2OVvTV+8wNCdpIQ9AauD/NkpXf2ajCOTGBhomuWrJCfj1NQaMnCvE09Qaf4EThZ
9CqfmuE4JGb2aq7z7jVGuOODog/VK1I07XVCdeQzLeQZDRMFBlWjh/ODDaqPgGOM73kBmvc54OgN
c4qLXSt/J5POQ6PjRCIW8+FrXWRGbZR6XdC5X9GJNh/Rpa88JTDsg4j7F8cfIAPI5dhKumTmLy8Y
Q0Pfvwns1NNU5dMkBgBBwh4P12d/ZZF5ymzBSAZ/yVLX87ORoIGEelCVeoD765Od4U/lm323MXVL
kxSTiE0+mfD5MXyilLG4+NOK2qzSKYnXsEzfSvA1E7IlAGyhBzglGPe47PflUOMOi0fl77oeul4F
Yu0DNzlqtzgyvHewfno1TJX9KtOZiF2l0OrdZX0zH6lKFKehLNRiJ8a+fPvSKdLQNoDdjeqVpPQu
3kdNn+aCRyTxpALvLuva4qZWJmfjZF/ETvRzdBIsythAoC9EVZDoFp1TdYmHA4D/ZQJktafLHJyg
MkT3dV/XoIWmX/Yctu+vf57sL5xHbXJkk1CataEzsASWQj/NFQehdM8OESwHcBHr7815Mr8VZY0r
EjqtoIioLYxvpxh89qEqEQtFDSAJ5le413HsfDgEXxEYrr6iBDON+8RsRBBu3BOXx4/cQsIWgZmS
gC59aTqTztYYAJefrVQ/DGn8Fd1fuvBtNkl9hW5juLX1oFQrCPaElNmQB+dZbyOVFakanJGHcIK+
z5AvPpoy9dhbbeR7FnCyr53Ev8Giyz9eX5HLM0lrDyUjWdGhpyALyc+HDrU6npqwi5FisgpYHS3I
G9BA3vVRno72+b3LhqODSCRr0zdZWpzmUUGbEBKChx1Dne/wMp12FrrT75pmNO7wD9DvpkkNP87U
cfbFHBi3AyaGBpL57XgroaYvfaZ1fo/M6SiVc4Mv37YIYUcVpUwE3DORsPkhDNdRt7WNViZX14kF
gFCbPNdPxfVn61rPE6YtUHW8TqqaQYFB5yfu4o3dszXKYglVOvtdyXPhDZOdHRPe852WQ6XYWMKV
o8vJRe5ORZOJC3xxNfmU95xuMkJv6rPXTi7092EU1BliXWaV7kK76pp9WU0GCHfUCz6keLFIBYEi
PDmxJW4j10JdwIld7afGofqjHCGcHa7/xrWZAB9MXYkLVDecxQPTFpGiBr4TenB/pxskkOc3Rqpv
OS2uTQRtcbayQa7OdJwfmaSa1SCm1+FFyA7fmfAnduiehUci935jaWU4sjw2LhVzFLAotLKTzocK
h7TRoNGGHtWVPwBzvG4i1DjS1v5Ylv4pdrTv1yfwossqqA5QUoGpSK0eH105w892bOio/SyV0j2l
rRIv6yKYWtiItGBi3ea1qoKfUmqrvR9jUcC/CPJTWejhG5bS/Hz9p1zOMieHg0MNWXIqncUrrmqF
QCooCokI0/mDBQz7EDqw3fTIyjYug8vb/nyoZVA46y2wGIbSCKtPqPgnN6baTR706eCVRbf1fzme
fA6eTbJqNL2o0LrwKGInJ3RK9Z9Rkox7mjGoB7iavnF0L6p1XEKajO1wc5YM1cUFERPrtJizhJ4e
+upNlQhIR4imgrDyp159wOgq2Q92mR+Q+3a+YHii/nF9Lde2FVMsIf0EmZa11JEL9USpcP0NvaDS
qrf10BWfbLql+w57t/uBVYYLn6VeKjUK3aDyj50TItRR9i8tPzATQGp01XmqT1mLPBqFZNsN0jr0
RhyLdnQqxL7r4VwFVio27qK1/Uv9yyQcpVBKwe18kf2xr1EZDkKvrs1kjw8zTKcJH7dUK6eNW2Jt
/8Iwls1+zgsFxPOh2iLGbyFFs64SYXinh+NwzGoTUZUJPN+EivPGfrq8Zim5yi4g3T5VvRBATfpa
catIR5MPBuJ9XvfqH8LO8w1L58u7j1GIGagyS89Y2TN/fkpw5CvbphKBJwq//4yyg4brkK6eNGS4
9yN52aGsIe9d36mrn8YOJTgwdboQi6sgoNZIqJkHXqqL8v0MwvVtqOrDxgWwEg6BaAYtg1c5wtD6
EsyiKM6Iel8ceHNqZG+TOZl+BFwLd7Qj/UfoHfYd1pcherAaMqdKnO/7HJYbDJkMvcl83tg/T2y0
82eGn0NYp3E+KaUu40+QtlwgSN14FCOL1wkR3CfMMhReUAywXNTE3wkHJRf4qHr1q4hV/SiyybhJ
/Dh+KLUguNXzJNx6+9aWAswPqTqcIFlvPV//TKiDguxK4NWlq/8SAsPbzOqBXF5f8QtID0+ezpVk
gVWSOIclpGYa9KmxICZ6Hfvhe6GVQM7rurx3s9m8L7GfvZ3cOrx1YcceQVqXb+Gtg6X9N78CxhPQ
Hhil1FvOv5a94Ha+rSgnHSmm3/OhNvZxkQPrDNNmX3WtQwkY+HOLP9njHNmYkERu8fv1H7Ey45Qc
aOpSGAHNtUyce7DCagmu6JQJG7UqmtZHINdbjuErtxUNPK5WVAj5WHtxruWxg6IyKKdgbj8p7dg8
RGF2yitz5P5yNxLOtcE4XqAlhXwC3cV5ho+tz0nfKqcxTroTKal9JJ4w35hp7txz6yfvXj6F3PpA
MG0DlcOl1kKIEorZpR0fp7uYB6kQ76E3JRs0yLWF4m5kjeQcUiY43yxdPhA4dVDSbMSh4cLGxIL+
uFWuWbmAkVcl/bX4C3DHoidFkwOXoYpR+tqM3wQTrDhk8zj7ImjwPaikBEkTbXya/OmLq+hs0MU5
CNKp7tqZ7CVuZwNp1aG9r9oJQnBTGN9t1PluGjSnPL/0t5RmVyYVyBQqHi4ajK627PbBv6eeEwXK
yQ1CwxM9t/7cl7N3fYOshAVsRpcaJEqYHHf5589iP0Sj1QFNLPckfcdhX83BHpq4Bpxd3QJqrHwQ
7xgVXJukW97t50P1+O2kQ4jaUhj2zkdnqOb7umyHjZBKNuqXK0ZYCemWYhup4bKlg+6TqOc6BaZf
6+NJWoTAbfBjlJ6jUfwA3JWf5lhEP63YSef9aPbBj8Lo1EdtxpLRtpL+MPHmIiypK6gC4L2m7kou
wn3Tz+UDCv/oS3XdsKHze8Fw5tYHSwnPFBKxzOQWkyNIarBbgMoEy6V8NFJE6DzEFWoHTSNEw7Kb
WMHFd0c1c3oXpTPiAq4Iox+JUiTvNLBvb8LJ1qJdq4oZe3SWvNxZBjZwsLwCZHhevGlk6CyrUZT7
6WWcryT+NIi+q51zUvpcPbqli/7AoKRHG7eGjYdoZX8+H2rZdhSDG1h1O6JV30Tja56J5lbTxuGh
Gmd/Yw22hlocdUxfkQgsWucUJk7zIU9qcWPTO3lVhd2Wo/fqUDrNVFT5ZCdokQF1RRLEkFedUyfq
GrJcGYfdPtFr953vZNbx+mqtnDsIxfSkaajymC6rPgoVHyiytXPCVnveK6EzH12YkxsLtT6KTRQu
32wAn+d7AgqYMcU1e4LKPXqmOWTRMkSB6vq3rEVHfMzfwyy2XuKgEzmmlXPS+6r6VI0VbW9fMfDX
EH8gg6J+w0wUOfI6Qh4ER5AOGFeTvDzfQABO0O3i4gSfvogEBxvBOkM0bP8aWVyBFs0OS7A/Faf/
UbNhdUJtYgX6BwbbZDGh8+wib5KU7Hw1Uj3+HxopMCdvrk/o+ijUWy2qytTfF5vemeLJ7xFqOVEk
/yMcq+Ck5lW/0QJZ3e4k2rIDQqK2tInvKOKQb7LdMeIwHuF0pp8GNDu8pvS3Sm5bQy2+p6jRcAss
DnGVtNk9cvlYihkI5cRjmR2uT93aUOAU5ONJ6sTZOt/xmoV+FaAf59SLoLiZ2ri5G6cc9zls7v7F
EaY7QRwAMoI0bRH6NDTdqG1yhAshLCK4oj4SdWgbR3glwHLowdhgQdE2oM51/kE+OqVJ3scs09Cb
d9UURXeQXdUbA3HvHQKy9X2fh+Xn67O4OigRPrAmxJUA6pwPip+AkveJhX95P5RH2QE7utAX74u2
RWAyUVpaDXq0cdWvhOHo+MMf4lip4MgXZ6usXbt3JnZ9GScwcIdBP2mOUh7NtLORztTTl98YrkTV
8lSCTsP0ZfGRiTmXouUstzD6D+hyYfVZDNXL1486uEr3gJIpYJ3FhjR0VUyiZxRVJP1xCIRzyMkp
DmqJDHedtNXHyu22Hui12gH9GirPkFGowCz3ZlxkZd0z07CkDCnjqmjNWy2AWnqyutz50qXckUap
528C4PSYq8uO2oAg+X2eBNqtQtyyMQ0r5xIwmYArIFFlzvLi1EVnTJOm2ycXLhccfyipAj7zyXDd
f7OuJppxVPBgFFHxOl9XA5BmnWiOfSrBQL/tBzNEI7Z3NkLalTuauh2xOe0OlRBaHqFnMbqlFINo
uIBOrc0eRR8TSesOWu/1g7g6Cvg1WSSkJLlEXQXd3MR+zCgluHlp+f1tRp7We/kgSOcZpDR09el4
nX9KYveiTDOg8VETz0cMq51dbcLm+BejSGYASBSZQy8mzHFnDebZYJ90lDj3rlY4O9xEu41lWdtn
oFF0h6IgyohL3LmuKilK4Y0NJXtybgYlUO98JczeYjxev/ypkdQawEGye8cRP5+2OchTfZhC+1Tb
uXWwAis6KmQhpzwUxsYKrX2VFDTCmwHABxvhfKgkVFHLGgMbpaikPCCqjiaCameHQEE45voyrZXh
aSMRzdH1BGezLBSrWFZDDWcstTZvowTFCK1QjhSpf7eVNtgpgf0xR8YbfjmiqkOjfR3a6vv137D6
uaBM2CgG+MklcskfIj9J6AVyeyEyWZhIb2WJkR/ryh02FlGGpotSgoyBYLJAg4VmsXjpzNFpURSZ
rBMCKsp9gI8NloIa7Hz83R/MCEmcEY2eY42x8VunaoJ/8QbxvsKgIv0mRF/EEIHbJpgfqtYpdVJj
Zxt5u++5Kzcu38s1dQ22KJpJPKuGgAp2vn8KBWv1qK+sk4KJ7G7I0Q1H+ie1fyoIDNwj+mAcSuyo
jnURFx+7wehPEUTKN0Y842F7fW0vbjR+CpcmUBnQSzTv5J8/uzfnStXGZOysU+sIPMwsfAysXny+
PsiFbiioDFXD5U2FAEe5YdkYHMpR0Xtw7SfDKrrpOFcdqoBDnQG/FH2HakOuTj99nIKjuwpXdQTK
7CF8nNwZ2Tdbx8FzNxgRCskI0mSj17fC7b3ebPI/CpT4TVyjbV7V2i/7e9GlFb7Ik5r078daEx9t
5DmjY4/osLHLTbXPkYwWycY1Jy/L59sWZg0tAfnE0yvDXmMRVQSTO5RO1fee7VTFQ0O2gLYOClHs
1lnclD1hhYg15df1aV2ey6dRKRJJmxeAdkuYZIlpABKGkCGsumqOMW7WB6tFZSKvm+Z4fSj55iw+
kFuIx4iqPmnQsqkN4wIpSN46sCCZe+oNLUQeBsOzMdCUN2FpiFOCpfW3Fk+3DdrCcmqpihIzQbIE
Xczds0T/uaESmlo+9+ADjOkP6rI/Z1GWh6wOqpvEcoKbcW7Gb9e/djmxT2NSeSZElAPbi/OJkFFe
a6iMekZaa4c5QNsUGzRUkuxx2rjfl1G2NDkUNqBGLlcueMnFfn7+TCdWAh2NeA81HvuUqnwaCkac
fxCPGITk7sZ0yv/e84WU41HKZ6sasq0q5HQ/O+8aNsJZ33eVN+a4SBWjNt/2QYwCfhcl41ENh3hH
C91CBbu27mmxIy5+fW6XF87TDyARRGGZHiF1q/MfULlx6vhWWnlT29jJzuSB22VizLZo35f7RlLf
aSAQfcgO9iKKcjqVTEOD1OI6UYC4Qa71P0arl5SDAt10R0WyLANH6l3/vMutw7DU3SUbimd7ybJB
KoXskZaMl/Tp19Rx4n1dVh8gOm5xlFbmkXIRhCtKZFTHlgupl86gVOpUeJArzdussgp065Tp5sWf
g9KFLLvy/JO6LB7EORiEVfZ14VHrGT4PmNDeEnvnB4F01VZOcvlF0MqQ3OZ7oFGAbjvfGbOa1K4/
xbkXKlmzM+xG3VGMSQ/Xv+jywIHZ0yivE11TYV827UQxiYgiQuZVAQr8+EQYe5pr3mCowb5R0Lm7
PtzaR5H5UPEj7yOWX2z3Ma7LJCfTw/2vd/eAhoJTmoxbUOCVjyJxRWYAtXJJ0Fsuk5rEcxaahYeO
52c8fvV9nBg3DUbxu0HR+o0pXPkmFhmisSahZRC6zhcKD1vbJDIrvHoU81u9LabT4IqXwmplgiVF
G2D5wRiTUhRnNxUeNWavVmrhVWVqvBrgzX7SC1FtrM/leZU6F5TbMFIjOBGLlzud8qlOWwOqwSz8
EwwoyvRqj8tlpjcvDLXkB9FkBIBGJoSq/OKDYoHmWILCHKKPdbcT4P/o03fzC0NYOQq7GwCLtLzF
Nu582hQK2WY6ptA0hkHda+XcQjhQthpvaxtOCnvQnQWMCUjpfBR3hMCbl27uIdbo/B5OjXrsJtc6
Jm6f7Gu78jcCrLUt98RL49WgPr/EoqadmiWVNudeF9O1cmwl3GcY0mxshpVR2AhgO9jTlBGfwthn
j+PYlYOWI7nhFWCLjnmTgtu3CntjlJUtR0MIwgREAR5jd7FCOv4ctRrpaGcOfXZDkpEdZ6YNwGnr
bgx10QpgN5A4IplK/RE70CUAFCm7CGFDXgkqtC1Shw4gZf0zvdrvdZj+kaX9fdjl74vJvS+jeqMt
vDabPB0gdhlcEjLP98hQ++lAcaHw3C6Y9rHalyBO861PXJtNKmGwkUmOTV7d81E0rsXGNwpGKRoA
wS0XbNykbyMHw4/rV/ll6ETxH0kP8iUExCAgn4/kzhVS3mZSeMDQw5NfdSa6sXrn+WkTP+pzoO0L
8B2o6Q3Buyo1mo2neG066enT7YCkCUVb/vmzzQml1y7xIio8u0DRr1Y0FJX9qN3YMSsHmw4ETzBY
XBVIyeIjCTQyYfawlMLWbN7EMybDaIQYFZlMome7PBFbutuXgZpDSxIWkSVpX6RR59+VqFmu9NzD
XtpM1T35IdlfUBgPtRpjYjDDFt4BMKjqjdt49Wi4XF5c+8ikgJs9H9ccgyZX/JArbETU2+8i5SMi
daie1xr6bgXqvl0X6m/aKK/vNCLFT8iJbjUEV77dBCXHc0CwSP9RrsazNY2MbFA7bLI8tXWVu3iM
0wdDUPNuTDRsi1jrH0AEvBRjwJ0ARu/JEJ2yH+zl80EhvLf1UBIB1SDHbqYEkQVbCdqXb1eTGF+S
kzgqvEfno0Tc1o6ZaZknqil4O4dle1CoLByvn0n5zpynM6he0UiVe1Wu4yJ9Cm07Ryp0yDy/ahHY
mEvtNXxVfBKbNjz4JZzLuAqVXVF1wcZtsHLvoLdFbsEGIi9eYkXbrNNiva4yDyHPaidIlHaJjrvf
rIlhI2e7wPrJFaPgjHqLDd+EYOh8Lvm7gIeGMvMUy/qhlvkrU2kf2sg9xGn9RkM/3RqwRoIfdFtN
1SFBMxgZ65u6LD5fn+2VK4iyNDEzhUiwDcvyt5ZXAV6KfQaLuuYGRBhkhxvAvLFzVmYWDjDZvsyk
gD8vrqDEdND2DubUUwarvvEHbtJ86D8rSjZtrOHKZceEknVInDNF8MW8thPCqUkOiHnMcclo7M45
gGLZTRE2VPmLW+KsoiTSsVkJMIhjFkG67o8q5vF24kV1iedElddfUImcH6+v0cqVIpMoqf4nRTKW
UWZmB0Okq0nimW4yfg1HrcH5vUd7c4zdu7Tq1bu4D9QtLuiFF678OL7MATrBUSTgON+i4ezGeQhv
wwOSWgxo2Sapl8HYubFTC8mfOBhQwp20t7OaYZulzrSclVpq1WKwophOug9K1KPQ3bQ3opCL3hu/
jNeMnq/MvGWr4/yXTUrKox0SXxV60e9ixbdxN0UDHujOK8eIH3GwjE6aCF7bYfYqzodHnGA13GbG
n9cXZuXwgPmgTkiASeC8xFzFdW70ZgU/TbFa9a5r3Oo0TV2/cSGujgLwltYee4Dn9PxrKTWOnZmj
ZW1UQwMi2qrv/Nb8cf1TVk4ohEa51KChpVjM+SBNnjqlMVmx54O2O4xhOOOiCkeqc7uNkVZOKC0d
NjJdSg7PEnStj8Bv0bCOPWvEqjWIuOIaO2D1CP7nz3OQbOWDF7V5tgt0KRUIhkQU8pXLbxuStI9g
vTlzFNyZ+oiOUxYo0fsBFyKvdMf0oIxRfWhSx93hvhLeo60c72cryjZ27tpSopoj+cQYgFMsO/8l
MlgaVT9Dg1j09XEuMmWvAK7cgOyvrSWVeUfai4PTWfYiHBux+LAQMcxbnIm6rK8OLogabA9ysXE1
XX7QUwGXyoH7VIJcXIBiCo3B9rPMg4OFrq0/fm8GQ9xu7E2ZPp2HBIyCvp58mGluLz8or3wdqd4w
88ochY/9MGHe8tYglkMQHW2dZp8PaE4dk3B0MHTuywazSaqDryWiHoysP8zfKf+m/R4TzVKjJkRD
7BAaY/1WNAneKUlYlN/Nwg5+JiGUYrD+md/ezxbeDTiCWR2GUcDtf46tHn0Ysnq8nYpsOvZCq18n
8VDrGCHpjXGiqZFn3mBPM6YKUdoXWC3P+ifRNkPhNeZUo5dlufh0qvrXSgdwgiKBnh1LqxLfIn9I
fymTIaaD3Q5ojDm1K76HlTKpxzbt/BtDMWf003FEm3d9YoPe1IwAma28tqONC2cljma+Sb24CiQU
d1lonUQVx62mwxCPy/lzX7vWlwqvLnSelfothm7qg4rw5QmIonaHW6p/UJ3kpQ1ZgFf8BuqGQPcI
ppc5BCloqk2xyZNjzcFpxC4Wsy2zwWfO3kpX1jax3Fg0tBhQW6oedEPSCfTkYd1XCKkVk58cyMFf
nuy5FOrpmyNuAAnsSeP3WWKAFbCZV26demHi6zdmNvSPKdS6jbO/9i3Ek9BqpSITTfrzGwarXqZ0
HiBxlcUH0cOn8P1M2YheLy8YhGOeDbLI70JtisJkYpAkimlzxk7ilZEV7umdb5GcVocikaRjRHX3
gn+YB3NX2HWfen0gGghilX/yAazuunFqN77q8mHiq0DrPNV0aVIsoooZtM6EWB0LVJf5XVO2OCKE
RSb2aVeXIc4G4xbp5TKwY0TedAo6MqVaho9YsERujUGyZ1aN/mBT9d/jNWcfagzX9lKc5dTH+str
VQxK/VXynoC7LMO6JMF/FmOF1LP6aLjDaTiiHxuVPMLo2l+/uFc2IwQTNjz5HB3iZWEe1fd+znM3
8aYoGx5SDBK/JZWtvLwKSxdaNsFom1K41BePkN1k4ANrnWFMbXjUmqL50uZBtvEKrSwWJ4oogtwC
6uQSjtRkGfE/VBIvLtJgjwe8eougojruoVWrD0MfWYe+xsP6+hSujmrymJM0Aexfxv6wIjtrqias
vGCnnSpDr/ZqO8aPlp+IUxEY8Sdrdk3v+qBr68Y30gAyEDmCYnh+iaBGrsnCVOK1pdrfRBh57PAN
eqlAGTe8ShuKoimwEB71xS3CVBpqU7SJN8xV8GosccHcFWZfbNyI8tgugoezYeTHPrt38We2jBHx
Pc9snfjWIs61d2Ob/UBXJjm5UWN5aexCdJiy0LnDnMnYOAQrK6jzkqKTQ+AH5kfWO56Nj27v5IeV
H2ObZLSPPSJf+9EIqv3Yd9qhb4z6Vsmy4NP1FVxJkegiUjsFPIeaGAH9+ahRM2VxWVVoWZh9VB15
aNzHqKztE+an+h+D49Q/+lrY94RV/U4T8XiDdbbmIQGfP4gs8Td21Mo1ThMQcIzlGETjS+R/xt2p
jUoZe1DbMUFV4vSYT6o4VKEebpzTlc2LJqFUNmHzAtFd3AaZ409aOpKUEVW02G5WyTGPu60Yae2D
bFmfMghISWTknz9bVSMStfBhXnp4jMHonufylIvYedDNYasTuPpBsmEr9YBl/eR8KLvAeasyGSqs
3K+B5eSI+YdbhK+1XQowAkIxbyBYrcVh7MYQ0oujxR5OGhGw8Wo8llhfvzLCCR3pwLJugXxuZWZr
X0aVmIiLMjyd6EWwEvsZfhxMG+IC/rBTHW14N/ZF9fH6WVh512kH8sg+FUndZdKFtJlvaBkJp21G
w+skCOo3eeyjb9Llbrtvfd3cuHHWPgs7aSQwiPekT975gsVTVbZ9gNNMrBaOZypGc1ImsaVMuBal
k0kibsbUgcZdVh9SRWS9kfSx56b9cCfCYbwdMjV6pZdd8iYIoGwTyKS3IMoj3GFm8xSE2Vzsr0/u
yjlgatFYQyGLMshSaA0jHtDOc8A948zGJ1fBra4SCFfUfr9Fp1iZVg6bScOGj0b0eHHkuqEbRieb
Ii8vRP7NxZz5ldG4+eH6B62NQjRG8wy3D9SAFm9frA1guKcEsRhF/VplADP1CqWC64OszRpQD0lL
4mGgVLnYIagvBgm2N96YBMqesh5+qxjY7TJNbze+Z3Uo4j1MFikGXPBpsnnIrbq0Q08NlS9VMPqH
aNDeKErs/4udQEmbPF1arVJpOf8mXr+yn2yEaQrbCvbF1IijPkbhTvVfzAshcoC681R6ox9+ocdi
oLiCsIKGBo5RUf+rgbAaSuAcry/SSuCA+BTlVpu+u4Svnn9QXJt9pgH58+gDIhsBe8KPTjg8Ws2R
NR2PA9YO0x4zJhc3wRSSB8m4Ym5wiC4uL3If6Swg33E4scvcVEJIcbnmfCGiWbyO+rjZ94B3d0SK
9iHLcn+jUn+x/eV4gO1laVVysBZXstuqNZJXOcZ5+J2dXDF0O8dog439vzIK/QCGok8mq8yL/W9Y
qOqScEee6g4/KqXrD0L9y2vmH5lkF6YJUoCImh95AXVG0EeLyEuMNSXkqIo8hVoCjltRAyZEQe4u
DRv9nRO5yaM1xP5BM2rFw/EaP+ms1rIHW0NmMGiaJNu7at+d5iZodmmF6mutD+NxBEx4Sk1FOdRR
aO5D3HaUPS6T0xtliqxP1zfhxfGV3+DKMgxRHALIi5nKUJastZaZwsqyaQ5VlSOCXzhWGu1GAtrD
9dGktet5sKxCVeZA0RK3aRovWS1GZGC2ivOWN2oaGg/BVMVHx6dEeieonfh3jS1Bt2k9Qi3wx+pn
jYf8o1sMBco1U6FgmqU6d5C285+hpSteMWljtmsC87/ZO5PluJEsXb9KWa0basyDWVctAERwFEVK
1LiBURIFOObBHdPT3w/MzC5FkK0o3dW1a73IrFRRDAQA9+Nn+IfmtcCY8iYr8JtQKhGvmxWP1pqd
G46IB0a1tdoXUub+GZ5q/Xk12dZFl2gPoKpP8emfrz1uEWkH6JRQr4jyh9taGHptgIxAzKkpnZul
2IxK7Vac2EcvOAugtEbesfkt8DyP2z1ubqVGmavsLDFFEKrV3Out+TbrJMD34MOgzCvbS25R4sP2
sbL3VMUXAcZ3YVL3UVYvt3M93icjk41Jn/Swn/p9VyoL2zgRNdZ8ovXx/JlsHamNm0KCCfDwaKfA
/g40m2Hj3q7HZQzrxq66EKaFdmJ9PY9mXGcrAACQwO48TlnSAskMBAz8fZWs1jvh5fXXhrZ/xay+
rN6udHFPXPClG9toHQw3QYPxz+HLLgZv7hVHwz4JRu0iyKm7rDkrfzfhAze3oR02bt02PT5aUk4g
YCUy7IDi0E8XtpIi3pT2/m/uBawICfrWDTjmhLtWI9e24l4wA8MjT++msK0KcaJ8eh5wSLLAE29l
Ixn3MTEx881mLCaYIbJru9jFD3P0m8cagMqJ23lhLWzZHAA9RM5oVx5VHNJKZZMNvruv03S5mrqS
EtzyqD1GZ3rfLe6pff/y9ThrNvwhCPCjk03Yjqw6sqx9Bbvny6QQ2nQrRKAkwps7PGGdE5H7haW3
EfEApHJuw0E/2lNrUUsDXS9375vSvEoyJ9/RM5r3v47YL74uUiFwopDXkA4/XOCQ9wPky7a7skAP
ZWBSzgdrwVN0cU8R6l96gJxFBM4N6QZc6fBS1uIjPWitUFzo/l6ua2e9GWfmHeu10+ftiWX4/Olt
pzcyQEzWCaLHyCwpnKax8LTe9+bihlnf86ImzTqR4j1/etsYjpEqzVAOu6fj8KcqvsmddeYy5t7v
gq+rWxiRQ59230M5OdHHe+l+AEDYZMcUhaDkDx+e7MaSiGCa+z7QSoDyjoqrtEx+OxBxP4BfmUnz
mjjeDq+yWKk+pallMobOMfkrlPFeGwx1/7trDhgQ4xlQazRD4YEeXiVAgjJrksnc45WT7NGiEfu8
dfR3g4m3868v9cJj4+zcSLbgD/CjP1pzq40YcuPPJnl3dzGMtnOlKu+UEOCLF+HlAPLHDoi5xuH9
zF2iI1HMRdyyXuj2e/6lmLRTU6bnLbkt62BFk3pssIrjrmo9lmi8VpWxX/26v+8zWSK0oiMreafZ
JPa3Bk7ZQ1joLQanXlK3etjCrU4vmnVYEZpakf3cra4zngqMz2+fLOgJHgigc+MfHN6+nlZyEnAr
9nbqFo8loEvm/3p3YlL8PHrQNtfpZG/0V8b+R02RoFqqoXRqzH9L5mu+vyAzn5bXY9a1kVOV/Ymd
/eLloHMymd60zI+VtKFmwXSpUn3Phlkv6tY298JFmykdN5cqvTqly/rsIW4cHBIAchvOT/D6hw9x
TITdY/nt7O3RxeHIM+qdvtqn1Ayf3RVXASbKqUxpBtvwKIq0+ooAnfKd/bCI7/YovagfFhv5APlN
05zqRO350j3RpKAUcK2t7XK0+Wb8QYeu15393Nol/ttJu0sxezwR6V+6J3BnJJ1Ap2lQbN/ipxjc
wVQUrWbb+yBz07M5YApgj+t0MbS4brd2dkqG85n4/BPxFsdW9uKTqMTRShSKsY1CL3WfdwmTxHYd
ZYJ/yFD20drZwAFsu8UwuMtM9N2HtTSdsOvT6QNmHE4eIz3XtJE1mqaK/GzCVblsDM3i4OgaGWLF
DSi7nFr8038dCbfQfTDGYHRA4QKWHUIIw/mjXapyMqnc6Ox9n5bzxxrQxW6pNTe2Wqhs6Cb5eKjP
1omLPo9ZT1dFZZgOyEYmPTpQ1OyvupdSn6RrVt40yxhcBYh9XPmljwNah31EWLjNFDtpi+fmRsLb
0whsbuwmT76OlqvOf/0UXliSNDbAo0Gc3sScj7ZZis7DaOcQ9YM6s28WVIRCvVyG3z1GuetNvx6I
65aeHkdE2mUSexmJOoa0l2t7al26WJ75+9sLiAXngbEpcT+z0OstUyD+Udh7zFPXyBlRwFY2K+zX
T+yldYOKAiBFSnvIUUdPzKz1wrMm39pj7NAkUeWXc2wEEKXC3l36c0oi+4KO3m+PfrfWNwQzSDGb
HeExwXwuvMUoLfI3jUFiCBgBwq4M+hOP8IWb801m2ER4oiGB9zB2TLWt9E7p5t7elL0Dg+vsEFsz
4mTiPA8FQRFfQVd++PUz3cLs0V5E/YAVAiqJjPpY+M9dShu9zYWEwZjTUC1zeZ9Ps7cz2sWnpYUj
Z+Mn+l3iLz9+feHtZT2/8DYsgf2xqXIe3m9neOiWE3vIitWwk2Olbgq06S8W5Rondtrz7hkNILQB
tgqGmIN6xeG1il6JVqnF2NdCh2fdZ20ZocA2cNdzqxVxQsvtW2bnTgxi298xpMaINPdyO7LXRu6Q
lOsvwW6scb60/X4h5F6WaYbtiydR+tUYmAWqEVcdGyTMFrOKlDDa4URT+oV4wcwVgC4xg+H9MeMs
QJxL59UY+8Dp3XNtLvIoYWZyYo+9eBUUREyusPFIjh7VUNk6DRRp7DW3f9MPiXcrk9w4sei2Dzl6
95yOW+TnChwDR2d/M9DLnHVl7IW2EnDF+DVoKxO1sfFiGSjTf73SXrwl0kGPgSCNgGNceC2sTCVD
a+wlHiihLi3voljxpvr1VZ4c4o5viu46hzFhkFb+0U3V2AL15dzqe712aieCHN1/xlOMjiCNEP+r
VlTZhyYzcxHNFjJutBLnadiXIz3KMM2VDivSN4YfnTUnbdij+PloecP6MCX9WIQzFpn2DjZELyKt
t50y6oFYizN0/Di3SlutLVrbgfvgVG0QxLa1IGnGv+DdNpYxCvLvxKpDkdv1l2pK/O8BQ71Hg/L3
frT96f0sNWGD2LHsz7g2FHMIwdv5aKcD7AEYMNIIdQh7AFtNH/Raaaf6HFWo3L71i1H3I9xMmIxA
7WzelWIqPqd9N6eRZVfmGI16s/aR0fpzvfFlShnyxRdn9x9+43mZP9QYryZl7oZuCj441Bu//nri
1TxbbrDYaZSihwXVjMnw4fZ3MVkZfbNc9gudJk55qZBWbPyBzolzivD1fLFtacbGRraZ2z87CRXl
12Tk7bIXzdhHqbKDN9mUld9/944AAnNa0EEjc4AqfnhHgV+2K0gufU+d6e3MuWzDWRMtblfzKUmq
5/QOymIav1AQNulkvEQOr6U7qi+GtVv3GZVdF1HErhf0IGoSiaoS/cXc56OG9GGWq7hUqfsBJ5X2
q9lM1ZUSdaKipZxo+dpF3Xz77aewKVYxTUK3ia13tOPmuWvzBh4W4NPOjAIYnjHTUCM02+7UNOH5
aUXisbmaABji3R7LfxHN06B3snXfJ8a0Q/rX3mu6PwGAHE898OeJAJfauhEcyxu6+iinV7rUpN84
CzqiCUW00SXtnbHamAvbdqrdjoWDp1C6WIhy/fpxPl+6tFmQwWPyiYgG6LPDF+1Ip8wSe2abTMF6
WTTJj8CZ9BNpDquGjzmMk1yG6TpqzfBMoE8fXqZda9nPRjDsk2YqgvMukIu2q2wM5ndWssxfbKcD
DK03qdWErgzcD6Pwc53nMLlAibshSeKsmUsjHp0qN0NUfDU7FNLqRGgYk5Ht5qB1zB2ZzGxjCD53
93OwNlk0JWLOAVwjMnGODyINuK4K5m6flgPkegdR5V1dJot1vk5ZW0TzQO845AhD3gUDhDyNREIX
76atKlxdlrX08qhyzPRTt4y+FrX+mPlxULf+NZi61D530w5orNc3QdgWk3mvK9Wl4ThVGilVkqfj
bnT7qtglaSXuXCDRFeOj1JfRk0p9nCg93W66n4po05LdhrZGUsaWsbi4Oidm9UksMnkH8aC8G/3U
/d4lSnsHxE4vUHBrjXdeZxgflaV8LZx7v1R4UzU0DLqhcVxQzub02i4NE/izMwdvatU3SRgUXu5E
y9J4837AUBplZk9bm+sK2SOGxGsDM2cUmkoZIfpUl13rB+KGYrLCdXo05C2N+AECy5rp77vRL0VU
tNZYoOGxVlW4CqdKQmGhG3LWuW1WQUkzkzxmuGm8tadeWLupNIf2vMp69cFyMuuBya5EbWSDsIve
HW9cTcvK0E/ZNe8T0Q5XIlvNddfZwZRtLLfGOpNNW9eRrxdunPtz5Ye2k9o/gj5xHdR8nAWgnJ2l
FpZni/FmnAixYSEm/QPGMna/J6tKgx1Lpb8rG21sMAgw8IIyVlPS5HGzQIbekmvnQ8c4NUShUks4
t9blczEUHQ/N19inmdIWrMHageJyDFr2sBDMxoLEUt/8xLG/asqVKH1Unrhc+e2vY9otvJneJwOd
1mK4pt2zWvt2GK37cQxKRVapZ5Jdn05B5Jqz6eIaprIftdXY16YziVsGochSaKUvbkty67d+2pUk
uYFXj7HsfEYQem603/p1wpRJeeXErWlD0kQEuwmddGWNl01WOF8LMA5M6uhkcmdVsNq7NE+XH21f
OO/MaXQ9dOJNg5GadJcpnjzKlggHWFqo+PlkBKnGV+s5oKGhihKZ6rejq0G6d8EfcHZMqdg18PMv
Kt+fgfHkov1hNk7yBemi7nPtQ5cMB0q8u4HuvRWZAXUx7ASjfz24b7wxve5Em9xPbaf9oPobiqgb
1VBHqMh6jxMsiM95rkzjrA9Ke9mbo1VVV6Vr87AnkfffoFo5Na57mZ/tTZUVIuz9Mb+pgQvnkWcv
/kPbdeOjoF10x8NJ4D6whuZIR8j1sQky5UUw5rU6nLACfUBIX90vy6S3Zw3qz/y/XjDK2KoMq4kU
stRJuLZFfk8vVJSRzrDOCGtUAr4OAY2bHf7hphOrJWGBFKWTfOLXBCA1NblhkU55Fgmn83agGF2K
DEfz3kptQQLPyQs/tIxB3pZWi9oYNqEeq3LINiV6EfAKhtrL2tACW3sVTGbSXSRoq497dlTwxk1t
H8uzeWHQbxtNn4aDazIhFSj5eSF9vume5G7tQ97glJMRGtaV37jLW6vK9WjKLVjGk77Yl90aGKxZ
I/Ony8GcWmi61HMyQiU2rUJucML5znOHK81xxV3iyrmOi7p0cIcZdftdkiXVnZt1g8srbAyMyVxp
nDtMMG6bwIXG5DH1IWFEh6fbDTbGCVoga9B8SlyvKLred7ZprHvXa53ussY7r4sGMaIZvAzBGkRi
LLLrzYuGtWFP7rxv2G3jfp1lU5+NKm9rOnO1X58XbT+CgREVANa5GT6VjCSGKGNEeuYnqU3AbWvE
6athcq591cMvL83OuNGBbLnRVOXqtdENCJRVuDie4ctJFK2xBxSXGDynEteUbDLOHHckZnbQXu77
Ii+/ZaY2pWeO8Od0L8e8FmclSlxUdmTq1plwpoCsu80ITXkq2i9cYKYHm5GewKUNjHfYeRSM13uN
TKAnE6uB4WpLESEub35cK8xPz3o1evo5brVmFjq8xYIXIyAMzUE1O6GlEr8JIWrKT5UvdHQXch2m
T+3Z6yf8trFsWytp3vlmUV5YCvRCKKaumUPLQk5gl3upGM4TgrEem6nyNOThGu9dipy5GwacWa97
Np136XmtpiN4bpdlaOZ1+VgK1aM6huTRZ8b3/VWDGG0CcMzo6cm2HpXFsrbLbRKs2oi3TV0Rw/vE
mUMvz+GB55pd85oR2L4o58QJG+qbM9V5erSm8hoO1XA7TprDWUQul4cm7mXD3mnbkUeAfAUmZulm
uMmEW93aYk7zEOha+nlwtEpFTj+C5me+ll/qymm/N/QLKUkd5eRhbutk2OTBWhuXeU0WnCxLZ4Rp
6zYiXhZPu1YVWqV0iJzss2VL9/W6dJM4I1Bac9xqJudZZuRa6AU5jo+qsjviZZfPt47Kh89Vk5RN
ZDWeWIilTgHzazLaJF4BnRRhM03OGLNhymCXVqN8WJmlnKGPvfiXUyaK867n6IhzjyT1oXAKd92J
YkqNi6zWsi+ePtpt3E6joSKmbOK8cXO1k7No9oNoIZLZVtEZUb201TXPMqeyFM3QRGLV0jYyEd67
WUu4s1/tZaZbrArp3re9Yz1mgQtd1x3KSd+V0kfgvuZmVZgbHNeh7veEB9m4w5ui77tH2XHQnaGM
CPzMGpKFcpWwOzymk/I5lXSazHWiLx8Na64ex9UwyQ66frHvi1Gbvsn+e1bujbxav+Mq7X+ey7Um
o2tpZc+JBGpigonwQ2303C7mvTnMcnG5vOuUL79JVY4fGwS6y7CDgPxBzN74nfqE9K51jXYKF3Mg
vbORPCzfbenJXaYWLTsbyww9ywArrzGEngC5pHekmiIUPeYsWucVwpAeiPG+703vY+s78lPhi0Hd
oFdQf4PGXLiRPxheH1aJ1t948yB+OLI2P5mW3VIb2knyg8DG0TyYNo0kLGGrNORz6rfKro33hV55
78Zu0UH1VBry8sAYyi6eCXNazG4sgwuyKHfeFY0xX7grywlI8LZ6CjgPSKdk0F/9VHp3WIEVZThn
bQYVFMWvO70prTSeNFl/bpPCeSwgF5JE52PwXnPMzEKSwKkehyTQ3tT9Ur/OJ2PeidEoll1t9NXm
xCDUQ1U13belk/DLqiRp1/sJeh1LQszZu2YKSNq9tDA83BdhPYZjgjoi91AssJvrpnjPAyvGyxGZ
lw9Zo4kSdkajtTdr1xtaPOp0W2OPeN+GNOE4kPJCON5Zaxg0YRGJSJ24TKUpKFSGKn+jT+7SvB8E
QSMaeste42LWwW0SCeQdquh9G9WBt8iwYqne1H2v38Gvd7HJ0CfCG5lXvYQtbd0qNDIMX0Nf5cES
FgEqhiETRSc9NwM86vCum3sRMp1u1a6QfvoB99vge8PADAigN2drKAHyvSs6F0sf6eralwo7lZVM
uszeTianaCgEvbW5t5M1NDMgP+HcpE0Tagmvk+1Yp/WlI405w/RitG4q1H7Ns8FV4scsa0VlbRZJ
HORz5cFXm7faI7cMGWF50aqoRyBUu5ww0xIoTPjZfe6Vo038W7T5A3bEy3ge+KtcdhVVIN6Outsx
XccwlWMmMDWHdqyr2r2brKI+7yAnXJu9lEtcWDm977UMin0izGZAFc9yfmyW0aSiU+07F41q5u+g
Rr32srKttA8HzUtoNplpFRVwJj5ZVsNOKqTHQdL0ah7emBgQV+dpr8og6idHFLExr/OH2pLqIQFP
mUaFGrMhMifZPohA9GkE3NL7VucrHq6qrlc39EveXyTw5HZCW5P9R6kz6QP3VfkPZaPQDoQYSwet
qpz0Gg35Ttvp0jXynTW0GS51nMxWOINxT+PSzfU01tZ05PGsYhMbTIu1OhvNCvqF6Y25wGQFXZIz
1yvR1phcRQs5zRtrukEEo55ux8Fz32seOjiRMUmitq4L73yUlhpCPfHpwyGEi/oeZJcF8CudvchJ
x04/74bSMj+XOJ+oG20YWj9Cc6l+nS1p11wExZLdVOQJbqiK2q5D6lD5GQ0hedsb+KmH89o4eRRo
JKMROxvu3eqYKolqyoyGhIWpeOh3S07WnpfFO+SjSitUYx3g8DmoYQpdVKNrBirBMJ1JXrd/JgJs
OyI/zcbsyqytYLkiM8IWwmsN/6LsWh1oXY1AbFTmXv+uNAr1oy6IiPFULN3biXHXXaUKcv48pTy8
ypOhJHZAkcBvrG1kdq21Wj+H/tK3I2aXVYHEt5jZcXM2NX2IlJD9AK99yOLCddrbecYw5VwjDTgr
Csahu2bUky9LwZOOe1K7IvJlp9+1qiNptCa9yXejGrV+ezSeuqOj3gSxLJQcQn8NOivMa4sHJy0z
bckn9UaRw8wsJHo8zPRB8jnGVSEIPJfZ2MuGDCRtP3qaLsVFAQvps68jmRCva9qvcRXUuIuX04Jo
IxmUPJOKfi4qyAlOoXLx5scK4YXLYXQoXscVA7AQohtKQnrbVQnhyq/GEJ5++nqAgHrrZ617Z2o+
Idvo0krfLX6XmOHokj3TGM4Lj0aJyAKupYo2CjI/oCOwTvo3f+zRijPbWX7vcoZo59Ddkn0zr0ES
u/VQf1OD1evxf1jZ2LR4oU37YiuIm8Ikeey0WXei/2hdSvauAlXAwMEjZZeTde+1dJ5SB4W4CFlc
vMLQhgiykLZ6avPerPId3zn4bTFOj+4QU3QfYDWtx+ORmCHGpbGWet73o/0aKU2X03igY/zbfS/P
A0uH1LELIZ+G4mFDKl+UNraGPu116KSAf2E91fpySmX/+cwDr2I8FaHPMSplwR1ehZg7ZCk68JhB
qfx1lWfVbV8F5aWRONa+a3zrhD7DC/PuDewPFnbTTkBf7aiPuIrOWh0nnfaTjcmfwz6u+pHTzZo/
aGifhH7d2VGHhnPorCTvVX6Xu2TR/e8aIDrwhqyNumdt0yvQfYc33suREz01JdpD+XQ+tVg21Ygc
/PZL5CqI5QBT5o6NY12FwoRTk1qT3MPRhFLdewPpAeYxv26RPmsDI5bJ0AoYvr4BGI5xq/TFStGk
IzLjyTS+zkscZOjGOmek02X060s968YixwiYlNnQpsxJl/vwsclZtuk6ltW+k94Q9VktbodZTCcG
CVuL/LAZC5kGnBQieHRk0Uc4vApf3q4G3gsvp2SuM5Lqufm3ORnpt2mfIZsB7T6FJ3/2EJH10v2N
KAdhiAbq0X4rFVaPUnd4VXVeREaVa7EHFC5Cov+3WXnQDFgXpCJsARKao4doroOzJo5c9jZGNaGg
VDlbUec+sSqevaqnq8DygJvBLPvYnqnMq3pSdkfHvtXWHfnzGq5G89uSXttV+GfzVWfCdAxhSitv
8gxZLwweZjd06GLthcTecR20P2Wf//OAbzL887/487emXXqMeeXRH//5Znzspeof//b6oR3+tlf1
9wcpmvq/tg/57186/Ih/vhbfMOhrfsjjv3XwS1zpz28SP8iHgz/ssOiVy5167Je3jxCC5NMF0sdm
+5v/7g//9vj0KfdL+/iPv3+D+ii3T0v58n//80cX3//xd1Q0f9qQ2+f/+cObh4rfu3yoHsS3h2e/
8fgwyH/8XfPcV0zgTWByaFDYAC35sOnxjx/5r2Co0elGJRjdbCTs/v63uqGy5Zr+K8gvG94H3BMv
cYvZQ6OefuS9eopdPqnfhir0g7//de+3f2zYP14Qz+LPP/+tVtVtI2o58MFPtpAHG5tYaKDMAeKB
kTSIp8ONbUqmnEFr5PvV0CGWgdcVD0i+W0M44TLGPLipW1qtBLu3DWYzlFQDrlEx2pvjEpY6VR3m
0SPiLVU1tGQqmmGjwk1y9LouM++a/WtVJD5bZTNbTC2UW2rnnihhwUxqXHB9CNYkTEDMmLTkxuJj
K1FG2qEGepklWfV2KXOrjYhtUAXd1C+ZzCAMa4MNtQHolTQo69CEqZ/uVo/2cihSx/pQISRjxTXj
mOsyMZtPXUnbkZ2NyTXEieSNXzY1eWkBuBYdKxXkZ50zGLfDpFfBeWZV8wfX1+i00MZfO7r3uqqi
qpts2lu4447UD/5NQ90+x6NpzI+pEcxtyKxofm/koNFnoyirSEcK+oI/VmpvQvz+iMqT+ZWOGJA5
RPLEgzLdfgo7s0iBYKeOKXZSmXO+M1alfyDXsD8Wg6jEOY3+4Ksnuu7KpsHj7eCTaG2EuUpnk5fm
ZR6r1dfuDYe5TgQHo/gUYP47XdQMLugsq4yXM1h+/qn1Bo3O2dYeDEllB5OubJLgNCgJQhGIJu0L
letohIlg+LDnVPF3vdV7D41m+qBxNSE/UeFk35LEdv2wcdvkjQmLQOCJZvZWjHqa/EIjy7KY35vA
q1qgnes1eK/8k8bQNBrc0R9jgcyzirJGOnMsRk186W2tLUKtcgabVjaOu2OnZhGBdJ0bxkh9vh8G
R3wazcQqd26qmZFm09EL58TE4dFm5kR3UwumJBqTbFP0U6N95w40iJD/zKZLe7FRveICgDlOHL7P
jqgnWDOHEzsVLfrjyXLeDBTulIB7gnm9E7zEkI1t7mVAnfVTWHlhq25gx4ONyvbk4AA1somLe8dp
WqlEmVLF5Xsa2beat+Zx6U3oEzm9tqOnvzC9EeN1y3/eGrk+/ZEl/lak/x+j9kGk/zfPg/8HI/0m
APCffwXTZ4E+bipRH0X67Tf+DPSu8YpQvkGhYYQToTfs2J+Bnh8hJYgy6ibRuIk0ktn+FeidVwCA
UGAixLMZEAD+V6B3Xm0oPwRDgFJs4sO/FeifUEU/Lx/YvFgF0LgFKgCb/Akh/BPkmLIlz6QwutiU
2xCWuBTNpW1qYaKhHBFVygJq5LVoYIc2MrZBiKDaEDtG4sZdUXltOEndfyzq/NIeF61jYtjeGvVs
nqnBdbEoZWzHgE7DZQbdNaKhM3v0ms2AIRU5GwNYV1u6KAN6ed37k7rO/XH52DY0qXaZPVYfXGWY
7+uuUmdYZq6XQSfmq2Rumy7s2x4wU4f9PDTU9aY1ZKf2T2/yf1f3T3nMJtD9P6/us/6xfvh+kMZs
v/CvxY0yAG614HogD5C1/Ly46TxS6GxeQ4CMNs7XX4vbJIuBC4YO0iZrZm8V3V9ZjPEKfCKWjJuB
Bx11wB9/bbx/I4s5jsIUrwCWyZW2OpakaPv5T2t7wdambr0uj61cy6PB7tydZozDuTNLL/7pqbwQ
hZ+xhbdr8XXNPzRmuOPDaxlAI4wZqey4cwLtdUnvKNyOwzgYli9msfUgizLbbcwa7Hjb25KeB9Z8
jDH8ZSZxcNI8wp7vbFIr/TKadBsYbgBwpqmzqWr21djkMRZzAcMGhki1XwwhFjW4O5QMINysrdh5
zUpyJa27X9/acYnHnVGU0HIA9745nR2h7T0MBIMi4fKrZpR7SYiLjHlodqbTd6EFWyEsVeCSUFTO
H9vvoIr4OQs9rov+uDLdh22JEe22n//0/hDFHGUAAR9F1TrdIUFAw0y3lxPV15Na1UEIRM5FN1BX
xuyB/zpGEjNpMIQKAhFPTj72ce/o7a5QmYr1AG5BSMO2j83cT0oMLtLkG3jW9POCGGA35YsXGYXm
vgPlcukthXkGuodJjFM21o9s8sUd0CFZh4Y94fErxiZlCKlUfjX7Rv4l72cvhrFDuxIIjHVlAQe5
UJMzf/zfKHZcjW1NgF9EMfXw/ZFmffv4cz22/c6/AhnOemDWIFPoT3IMh4Fs48nS3mB9PFVqfwUy
9xXLhfYA5zDYcKCB/wpkzis4qFRhoAhYUUSz3wlkfLGDHI8ODoB+qEeoxdKFOIYGuy1ZwGKNKp4r
42PSm2vYYOURTzMYKrAAJzbECzkB0EH6RuwKfCKekRohbzFqK0wZ90QwRs6OL3fEhelLipXm5ToN
0K3B1GFk5qRe9h3Ps7Y+b3vLuNCLVeqhawg9C4WnzM+9WTKXqxPtLWJGDO5yY7HvzFqZWxnmlEWU
c8tn4Ib7MwYR+r5MOh+yQgewaWGMVZameZ+BSW6jGfsIEYxQiuZKv1iWdR4i10mkihfHA4XnLllK
9bdQ0eFnXNxNWeYzKg7G/EQ8fPIqPogXvA2Mu0nNYJ/zUjj0fg5LWoLUdQ2gKwYl1H2p+6p9706c
jztXA4Rtdhw6oTuPHpZFtfaF/7LTvWmXDLW1WgaAdfIMjN2a8wi8Wa9Dr3CZewRDk77P24rJDUZx
Q4TQBUTftV6N0KVxDsImHxXwOXByO6Nxje/DOOb5XhF7GdflC0OV3OlCWbvnsy5BA3rY21/pAjzc
tFjadQNDYr96K5/kTWYJNKYy0jsrzYpPQCvCNREnPSufZCKPntTWc4JTbEIgQk758Emta1+2ECoG
IHqrH45jaYQOA+UKX0fMi7Giydtr9B61M4N0UBpYTqwq3ckMoUlTGOZVbczzOznpVOMLi2ccQE7q
hf4BLHx6Vg1zufspKrxwij+TR2aj0Y7BgQLxy4CM5uisK1NvaguzlHFdJ0zvVj85H+fgk+gTMCQ2
kqvOhoW3Zj2La7FK+PMIDpZFP55ovj87+bbvQeoEWIiKjm1/+OBk6ayicFIZr1JaO0dLLESRhlNJ
y7MW/9Pt+iCSobaQxB03efK86/yyyGWMEtjWzOnn2AdMSefbHqJBWvN5wERit7EvQyxAkksUQszI
aRA1MsqkOfX0n4c5a2s1baxgF3MknXD688YC3Vl7ZgPnFvBdd202ZXsBiNecosyZpjDJpupOx9zd
3NUV89zcXC8XwzGvVNHXbzxTnlmjv9b7nE/Pwmmsk9eT6rtT3OVtzR6uabhjFOtwymGEkNwefslZ
MtTuE32I18k14zIQr1ejvpTupF8q/41cpfnHY/mtIuRN+1i/k/3jo6Sbetwc/f+kzIZd+NNufVZn
nz8IKX4+vp/+/p/nt2e8om2Ont1WEJMw/vfp7dnU2EiRcI5R43IYs6P/PL1N/RWlN4IKJph1dsK2
+v8qQ/xX9Ps8ljXdTwxMYAr+RhmyBY2fVwwHNp4BwNW3dhD/w7f7eVmvfm/hEZ8BDx9H1rFocLkR
aBNfNIuwkzA1gwbB21F7BI8q37hzn54iPm5XeP4N7P/D3nktV62te/5V1guIUpbGrcKczgGMMdyo
bMDSUM7p6fsnc9jHc8LGm77q7tNVq6hVBbbSGONL/0AawlZlRHm0ZvW0ySowXk4Yg5vZtbTifDMp
tRAgyN/SRTdF9+383Aou3t/RwMRqWiUqwNKEBTibQK1XK0jKvHij2vr1jfJOMdVhiAHVDE2wwzea
uLla6YNphsqYqdctpncdk8gKaapUBT2z04u8P0EfSrmy8Qv4BDBTl7tXi+83oeL4GNhIDlsNC3ME
gWmmv4e3AC4arFuqw6na3Elru7Mv8yUSATVgsZ9tYMKGGiknf77oDyHYwy8JxYJgin4PskHcwtFl
9SJqcrW1QrWs09irEpmop4qZA5xdE70WoZi1Nj7tW21aaVM3peNFqoWasaiz6jruFfNjvarTgm56
bl2UtQ0kQB3t5jGTvQCWX8WxREVOGOeNtoJTqlO0dgmEJcxvYaxz5skkWm0w/iW1DHeq9fvWTcw7
1d28a6U1647XOqk0v6VJRz/IhQw97SC9RB8TQ6YPfKz0vZMb5pObNdkIGVIT/UmRanTt7UbY7+NF
yC+rM1v2bQ/eofhoAv4xPGGhv3XiDor9ObaWyLwycvDUHzNzyfcwrNcRl91M033NBooGSa8YP2Gy
K8tQm01RXyGqpH+Ibafs/AWtpY+rvQ7aHpUpyld7SkQOosgE+Fjq0fAIpEn7CrxDxR+tmIzzapTz
DOYZwKKPkAHo1kYdtRr88+hcglbvlhBjK6DQTgoBxhvS3iLTdfO89gsWhbErU6WugrrOlCYYsbAo
6Lb1ek3ZNzVJAOMgPi3b1W0o+gsD0LRjFTvpOkRic1jWycujwbpyEznfxUAWBcSpdcWeIV/dC2eC
Q+XjuOZ+LfLZguxB57fY0iczAGGd7lWZRZq32Osy+zYbhX5CXn9XGNx8WDPYhN44p5ACdOQ4nhuU
JBNYAvMsGe9n403Zjk9VKpfGy9PKHIC7W2TZpjs3X6M+KvwVSZWTVplGJ4yoSG7z3kkuRGeLhzYe
k+9wMiAVGIq60R7c1QAdPTb7usv7vcOs5LzImJqcp4owPze1kt/ojVExMAHOeAbUx6HxOBv65TwL
l4HFqonbEd2SNgAgCAQGvjHgqaySRYBdXxdG/dIAqS5Vc/VH15yuZi0ZGt8ssL8JRDXIrQevJPd1
Nia3dZ7lSijNWgwn+CbY0s+7PA6xkJvT+2LkpZVejB2vfQYsmD5HjRxCeTababRe4DyTFkGtF+K9
dETDzAL8UepXXbbuu7lFLUVfXKsJhqikybMOyroGXVLZ1Yk55fETfVIbErHI042HU7u234+96TWi
Sr/WToXSHi1XFS8EawR8pRe2YlynIBMif8ENqg8zmi9X8DD72Zdoh71fhqX67Par/hUVKQmYq1Gi
W0w73OskSx1YdlYdf2wGhzUODLP77kCQvBEQmVWfVm56u0itj8M0UnPaHLJIu51rKda9iabql1af
y2dR9mBjRZOPXzoy4icN8iYtW+D7pPNIamLoZWJrfkKVakXXY94uKnhaUD0+egnD4Kd5NWseZ3mO
x7A6T7HXVhn7hKGFuLEBNfWBPpYUtgUe2b5WDhBm4sKqAGLKUr9S+9TIPNulPgiyYen5/4YRdpDo
ZHceeAsNPRO1qs1An2g7+qMU6+dGsRXkuvK+fLTiCuaonvRVuiuLgdm3MBRkE6qRThqbFUe0QLpG
gqPW0C4aJVcnFAZHax5fGzWqrr6RFaMb2G6NE9cwGgjgK5MKkhxCfA4goJ7b3OvZOwzRtCYBBK6h
yOANqtQ5XEZ3fpyHVgEKVTm1Gqo0rwu/dwxmbuQNcRw2aWtMAUa3anJmRuT9fg1PYkPCueWjG5vF
zcrqhXSBDIfhGW21XtuLUmo+whPRVwi86aaEMQ6f81hR7xrFyiN2BMIz3mw5SPq1qg4To0uxnQqY
VbSuz9zRcALRtpkIpq607vD06J2TsjLSNihtd6zOpqFnZc5Za38c6BSkXq2WLowcu8veotcfp/1o
wlPubI0Gm9ExckCHMc2tOIHg7Vih0gzWbd7dVmCaztI1r9+bDu/qzzH0d1fbWJxU7iRkZIWHV1sr
aGh2l1qhhKB1A6B2DaZJcXejkZuXSdp///PlXuiWryP2iwwOorPoP8DJxELk8HptW64tR4gZjms8
3CauLBMvsQYHVlAr1sGzQBK2/pSk6RSmaCOXH8HMK1HQjyz8sBcgO4PGtOttkNeZl+pQdjAXYiNG
qGUsl+nSECAkAzTjusU3l1j230si31v2xdp2n4fPoQIi2rBRIGJwozwqzjTbHYCLoCybD5MC2r1z
hPZkJmNHIGISbZ+TK836aZMW1EazpnYtZIwNEMzExh5+JIB/VRP9vz521FXS2n/f07wB5NJX/7yX
X6vXVdHLT/3sajIqBCjIvtKR3SdXZi/8nD0678hZN/loR//Z8PzZ1QRkgoI2SrHg0yzKKfbjz7rI
ece8Bjw6Ao7qNlxx/qYu2gAzh0sKCAzgl02MgmEnSJPDrVHKMUYIrCvgs9pKCCN9CswOUiNQaTRd
keNn5TM7PVt054OrDnArsjKsjTShL7iqSJXaEsgIQSDpXdpLqeJe2HnytAAOP0uSBmBB2ZxrA2oE
UhnFdUyr9qzJlz589d7/g1KATgA68XSGKXpMzTg+v6ba1GSkyQL1Iwy2lWXogiKSNxYbwUdiF/h/
qk3en695XNFRStKGoFWCeRbdyGOZDeh8cC/IwcOoVrPAEPkzjsVfhFr8rdLm8YWOCo5BzKtk9BGH
wGq+tClYfLcQd39+mON1sF2Dp+F03FYXMeBwHfSDwaHYA9UB0+167dRNAUD8+o3P9Etzj8tQNmKn
SQVFnvgiwPF6nJTUKEnUBVrF7iCCOM/Pq0J8iqSFhW/7MLbDxxajZydDvCRdtdvCnW/+/JzHoefl
BphtgtIAjYwO8+Fz2tWoiTqFfCOy6iKHQHRJt6jxshFuMJ2Bt6QkfjmyX64HZhgnGLCguMIfXg9W
hoFc3sZ3H5rFrxr5lGBfiHCIu3pR7lyXgo5ma5m3kMieKQI//PlxgTdwgdcxgxvAPnsr1A2UJjZM
2kHnwyhnxVxJaUIp6jPwKVe5suqhaafP8VCvtyDzb2GalftirA2qxvwJnvwzdmEXtd6nXlLUXZAt
SAZX6prsIEiaN4PpXjUSboBTXLiKfbWm2bPamVeldEHdLxSKy6RADxlgpWiZFZ0VIL5vMk2rPTpA
38ZckX6r8gdl2e1qZIZXrvKDpTVfssi+61zztmqtW1flyqZDP96YKEut9MkBJOU1a0srm6uRjJfe
dhuusHFiKp27CYlOr561W3OInyJiqCcG9bO7pMIbt7+yMt36oEZzH9o6ggB54rYndjfrIB+4VN6V
VJNw9QISgPXWbCs3wI2l8+qxuJCpfpt2AK1enkxPzcsFUte52WxnnlSw9FAmNKmdJruUWfeATAZP
BfGJYfBa+NM8uYGCjkwoLPuqMSaKNsv+rDhd+akHGxVAkBV+hUAVQCjoXVY2GjxRJ/Y6M18P5MWT
nTtX8+heWWlfnWQdU+Y8G8Rusdw7e4POcYavl25tjr6TJCgYGrFEKAneOJHnSrNKw9MXUSIwgojd
6hi3dVY8ZYtxr0tdD4TTPURFkocFTQGI7uXycfuukVNekJK6HmbvyfUgohCeiOYPtdvRfy7UYKxN
JTST1vDMDr7uvL3kl9c4m6S8qYuCR9LHy0cHCVDEIHgJCxSOXamVYr8kqvBd6Vxh/ST2Vrsse0R2
XfSD5JNZQuU2sr7eqUgPezEE6LBTEO6YOmM9qSrrtspt67xyWQpwjazzideQMKzftagRhOkqlsso
ZlzQKEYWWBnCItQ1dA9KQlzT5M/uVD/oiXP6cu8MHMq9WjqnZbGOPkSLx2nUn+1IuUMLsN4Bi6ng
VPOQY5M820u87mB26wiyL9D4NWf8Psixp2pdmpNszG8Lm9aiW816KA3uO6Mk2Ymoe4BXowZWameA
7MTs5ehBBBpcEU8kMt4Zabnsy44t6JT9w2qxABRLPiuxiVX80j70s5OFswsxZlJoaTjQVdDAmgmv
QtbADrRbocEMliN3pqQNPx2VF9umUclPQTTwj8BxGqjjWbeQ5skLR4PaDC8Qz0wifvXAeGEpsmdr
ZJPla/GEVsNVMmmXejRdN6q4K5iZe9S92WVjsODRoRB7GemdN0zm7RqNwm+62UVJ074qS/RVylw6
TMLElbYYt0gDdZ5ux0+G4MUslcY1ovbB0qsLAIYPisKbWhz5CRQkI/+JD6ZReiAdkCh3KR6Ll4mT
LJ6Z4QVjjdsWddavIy5D/uy6d+q6Iv9VKHe4f88wk907Iwbf3OVPZcyWRVTqrks0JdwO3753sqDp
2oe00G9bWbNpYUZBmmbhqxG8e3T/wTArkBz1yYKhiVCAYXJkrE47n9Wyn8/mAu/KrSMA81jtqaDN
5Aqy2xr5SC2lkPj5NFbHTaq4WlyqtNGwY3DZonX+ZPV0OawCUqcnsRFUGjoX7VgVX4s1Oc1MV/qi
Zsd3afvQOgmKhcNDW7QPjNU3VXhc2By75VB2WCduwn1XbvKcS3R9XvapUjt3Ra6uewpqSQtpgJFX
tdUJuibsClilASQZ3XdH5W5eMhaXIs5Eltc7F4eR9wgZ5vejE0EjUqN02eci+q4CcA302VBCxeSn
IlW/zbPC8AiZ0SMFHNPnLe2LxHY0NrN2YTiwQKG6Wtre6CYMIi1nutZ6viWV13zjGhyCdECykPam
cWpuDcypZWljrt0tHh9FOYkl4LS8VR6XOU5uDLfQ0eCuqpNB58DPrOrBlqXJtmGmdmGiCbbDyVl/
r60y2hb00p6PzsJJa2QK3tGJoiIWlVj8pDYoJ4XJLaO6sexj2EFhu4yc9IVx2yY65+I8jH6f4agB
yjbtPrV5klxnSpmHVms9QovJAlMrumASHei5xFAfZpQqz5FrquGBq/VnTXHnvVtGy6WS0wJErSN5
6mIley9V5VFrILr5KFjw/VIVVVHItkqoT5oejlNjfqMziaaNZox+FrNZxhyGFlLkeThDbQ5o3ro7
pxnVhynNn+aZ8LwdTmh/zmcGAZuRIe2BsX14CYvkrbfL1DKko+Pgd+oWF7OoPYcvCunTta6QzZZ+
6bANag4MAzRxoBdWe25qveJ33XRN30t+qUpO8JczIpP2ldrV5QelTJ/ivI7O6pjOU7/19Dnit5iS
3+EwSnvLdiAlcx7PK6hxOoPPQ63f1MZw2VbOVzPJP5dOdp7BzaabSJbQzYgCVGUhdumo6vDW2XA6
R9xukPFC0pFDk0D1wKP/s5zPjZpdLLNDoRK5bVCpQIPYdKd6Nn5Iu7HY6bk6BP1szTf45tBvmbr5
rERR1SejfHDL7TEBV3NR9mOeNeuXQQo4CMmTRErNy1r5vBF2fK3ZNu2WYLykC9ClHxY7e8KGtCZm
dUyDac+80RM5hniRF2N1QosCz1UTPN6Wx73KjI2CUq+c1yTMsTUNbUe5m7gSh2b6PMlW91eJGD1j
NPnGde2twjtIEG1QrybwwM1DkzLwKEEEpN8NqCdB4HHG60Q6Qd8nZ4Y53kYZaiK1BjAhRnPRU9s8
IB+5tHvlXnOahxRvHScrAZ+bxPPVNEjZ0DNU2waOaLNL2/VDDLzciync/KTrTqNe/QqMRYH6qnyi
2v1g1S0jDrfeNbN1lijxR60bvqV6fqLFDh1ulvWYR891m/Z+Usgz1JhI0/JxvrKUPjsrFvZyGXFw
Q9Q4nbbcfQJ/721rzkoZTpScOqmxCVPlnJBdn10vLsMWr4Wj6oMWImtkdOzLqVv9yV0Kr6iz2d88
csNB0d+wtDieVf3AX+jkK2AUELY+GpdVtcN8SrpKYOskIXDCSNI0+3R14ue05vQksD7/OfV/UfQ/
+rB4aCAiTgOCJXWM/NAHo+ybKFeCcntTfBwTSw9SWyMRcdh16+fBdegVEVWK3NyPkXu1pZP6yoFe
APLxIRGTwANK8becSZ1Igbav3JIMLEb2hO9MFhScIWiwnC5yDDpYxKeVnj83dftg1GQ6w0pdkxq3
+CALaJ8QXaXEmH4L+3oi85Ce+61ukjpu6aaykjkUJOGdyu5EnygLGQcsXkITjqyNouUlpxvbWvir
7t65HVtEIT5lWaucaExU6DVYV/XKv6SQephTrburhI7mQzdt4J6YmLxGhPEfkZGaK54IDNOiKuE8
J7BFRdcyhZlqDlYkVSBdExWEWJQtsQNswEMP9pQBONBuDdk8oNLRhyTP0VmMcv+Xl8/3V+21u6rg
vz9iDf6zDtz+e7VRorrjX7Xdzb+IYP9ncLooSF6t818gCB8eYUv9cy77vvvnsfz2z9X3UXaHzTd+
/mfzDZTzhhMR2zAc1citq/Gz+aa/wyZO24QAN/l3xBH/BUrQnHc0VyFSAmWgl6RuDvf/3XwD/Mdf
As3b2mbqXwH/9V+aEVxdo4uHCCSkKZrTh2d+WsuFoWGsBqg7p5d2ZWbvjdLAcxuJE/0mRfADg8oq
ObMqqcWhYVUj0/UuQgEVe6MSGpjS42cUTdrXakjkToXcdC8ZC1feJj54peOexfrW14azzSqUc6RN
v7jxOD+h6GqDYMaM0ocO2X6H/fBf7eF/Cxz+BdgECRsY16bSbYJN14+dW4QN0rac5jWIEY96RP9C
e541W7lIgXgyC1fAqnmi1E4VPDc+CDpa2jbdlg9rM56aCCz3PwLdX22o/wkYHkAff9pAdy1UmW+P
3152z1319Bgf9q63n/65fdR35oYkAefAIIE1yvr9uX0gCWwfFs4TBGcowOysn71r7d3mhwjon80F
0mWD+/zcPsB90Kk2VXaVDSzMMP+md33cshSsKZsGOZAasHPQnw93D4SseG5i1F+TaRr240heNs3z
W5ZN7pZ4vQqjOBvgxbKFb+ZHSGxvE4HXiVk7SU2x54xRT5RGd9IYkjnMu9FqPXdqk89ZYioKZm5K
Ywfqks5auI7op3laP8/Xi1XKZQd9mfzJrtWxC+1t8rVb5JAmnmHjntUlqj5f1IY5XBf0lPKQ+Ds/
megvnWEwo+C0PBf9/dqZiQNX0VCtYGz0hViXa93nlRTqBoWlOD7v7BV3rggY7y0SXbQ0B3zCex9u
3wIYXsPUl8BKnDqNEHoaTlOKiZvU6JD1asd6vhpdgB+haDKhAJ1ZmtZvIrO8KEqokQhtlAPojDVK
GNyaPJ6vIi/6PDlTE/s6DRLKpETeS3SVU1AM9nDf6Lk5+aCYZQsjs1wuMA5MDZShW/NUTyERLeRq
q4ei4LgydbBAMxcMtzNvUzKz/CpLxpk+WLVss+QB4QzNLO/wHFmVoGJecpWgfkYzcLKAEZjKlKFX
mUc7oyzR54xmM3J9s89psUoIUshjKZl+BU5Jf8pil/l2Yc/ut1eb6DcDiKPFuOXQcH7JtuBi6iqT
nsNVgrZmrztLq1BMdeKkm9EdE2hW7/58Fe1oAvjjMoyDSCGRrwODdHiZpYzcXgwd3lRdOZ3iX/a+
GzU9qHqzO3eZlCNwGkXnWloNPts2vZgj9G7+fA9HQevlFkDDWoRBfCX58/AW4rQGhVPUeAxaSXeZ
z61xIjupkxsmdThIAJl/vt725g72H2+WQ4Y/2YocKkfX601jzkz8D/y6gCOK2FYf5D2qkWXpaPs/
X+p4GrY9G6XQ5jMJqcCCcXD4bE2dRLJz8SJd+lIq+0aX3YOyjEhMLYmCAiXyOdZKKze1QEBY3U0V
q+r3CXZitjMgQ18whU1cfy6r8boZue99BO9WUMqM0u8RE+r9yIgbiZSbWF1/AR0ezszCz2u9y24T
xK2QbqjaH1Y3fxX4/rM08f9efijA01ef+pes8W7Tt36JeD6KAFX3z2mXkz0eJo7br/hvLCv+eVgD
bqMqSMFbDPuvyOfo7yDU4RCjb5tg24X/inw6QdHmX29KHCRzVPT/inz8Fc4MwFzpWG8kT/wX/wLN
etwrAHOItiKceX4VTknH1meLsihR0tNA1Kesv18KE+cmph+BnZuZ1/XyecQB7d7QqsdXL+03h9zR
VgRMynUh6KgmfLRNcuRwe6yLU07IQeJUh1Z7QMBt36e0v3yplsNfC3JwLWixm9b79rKPfep5lcM4
jrji5W6MMlRBkxyV0/WNw2W741eHy8sTYZBI3UuAJ405ysC7znQKW9u891ynCPuumHZOpGUn9DZL
hBnn4kKpIog3+7abitM/v83trD66NkBSzjbOUQaDztHo3ULsZnVzrj0jNhQ6CexbZb1EPUzu9FZq
YVubbzWZfvMB6S+RjNNs0oHeHD2ugW078mR5vJuiRvpRqRq83hS3l8ZK3kAh/+bN2ppANwhI+Abz
OYpUQiR1OykKneOuljd6NKuBWEt5Gln0/8DJfLEy9dxFHeck79Ef+POrffF8O3635GrbU2JPpUP9
OkjabKXLuLZFo3CsXD+pnXWPHobhFSh8Y+eqtYGhrw4Ay2XYyXSlz9aPSqC5ExwLRBosnR9S5VtO
7L97/UxhUUdgXW9Gcod3tWpETIZkDM3MXOzsZs0x22YsGiO1+0aU/t0bACCyoU5IxmmGH4VNrUkn
mZsy2Y2xqIDPRtZTUrn5l3JsLIS91TEQ9uTXalqeDtmF0sD3IadKQ4kO8w7SJ6NhLdJW788f5peS
lyNE0CrX4B2jKEWydPgKAGTUcd9tbKzZoI5tc6fA/2xxq0DWQqs8yDDuHW0f7coYVwMpzWlJfJQp
F2x9jels0ifl02DP/BSGPknQARj247Ks4aoM8HpLwwG2VcQBgmzmhYyVpyJDYyNJEjqDCgpPJ6k9
WR8YAlNu/vnRfjXy2nQEHMp4oTO8YN0fPlrmVAm1Cl+3pTO2s8Z1OEcqtqDdXKmz6kdVoj7PUYXc
ITqOc4DEbDTjeDDqHtLANZBtelCXxayQJdRjLT6h2mIvQRPHCSqSxvIW1eeFSHW4RwheEDLYn5yx
zrFuFD6D1lLNVsQsL6qCvk1B6lZlicwi6OVzhNi1912eaBWHbzlcrnB6blJ9mHA4XyJEVTE1gOBm
Gj0yhLOOiMeUdQjOTLCfmQ8JcOezjkw0ft3xBxylphvZqMltSxNPeko1O+i+Z9YNvdj8vcwtcLDl
Lib574GA9uYeDKd+BpjEei/tyJ19rZsZB2gL8yL4eB8zRHM+puSLX3uzH3ba0L6l6XGU0BMZ0P5R
CdTIQ9AdN4/2qjFaoxUbZhRGhhw/5vWi7ku3sd6IP7+/ikvjHzyXCwPscM3Ua5JGilCjUMQukyV9
+V7VtvvGafhrurDJGPEsG6kL6/btWHo1WlAYfK6NNUUhFL+eGfTqPLS6UXhxXOYwoum1D/XU+ktb
6m+EuN9cebMT2zgIW+a+ddJeXznterFIvRPhaBlphgJ+RrGegdFtO7DdzscpbpN7xS2dN554a1oc
xdbtjGF5k0GgP3jMqmsTWypJaojQqFQ8KIzZje6Nse0ekQnOTA8fECUoNFXZ4RtQUM4C+TipmOxa
/pDqdccU2akvkkxdvtFvu2gmxn46nNPeQ/68vYv0VDkfE8e42wSWC6Rwy+S9kpXFVxSUTBDLIr2Z
hyx6ozz5NaT+ODihQdNAYXEevs25xtS9rlURJrUYd+bkig8Aet7DWOKAx4hxB4vqitlfshdYS/1v
vVI2HGBarN+pjg6vnqF0gCl3K8Iqq4d935qJHym4g6N45OzTrBmvczQJvXoB0KKkFRFWs7LdmqvG
TaFHS9iU7n3mRBXqoNEamPoKnVN1IC1XJo0HhsV+0U56UKv199iwQIUX7WOOU8BVrxtv0at/waFt
FCw6uBvFEXInhqOHDxPPszYmo+OETaw771eOEy8yhTxPil7rQfkwcGO2Ik5lH5lBbjXidC7a6iZq
u/j+jbBxPH/bbgVXHh31F9CL6Okd3spcIsoqs4o90iKgWqtD+zgOCLnbxtCduqumXDsJSMvGRJIf
5MImqu5caEbbv3/jRrYT7TAecCMcdtCqbBBrx8tL8DUBpSTcSNNeQA8/XVdLPUVyRF6QoWEjST/c
R3P6YukU84Rmg9jTaMiDWurWG4vtNyudZhsn1dYgh+N9dCwmeIoUColdiNOJ8RF+tHtps1PPO61s
YKbGDkx17VGgQ3cOiqp5w9/mN4eywRfhtKSGM+3j8qpqsM9IG64+iyi6jDrh7ozCbH/kC/+/LH8l
bMME5dUi/KUs/zHMuZflV+T+XsrzPvn+zw+9G1l+7w7mOtuv+tmY1t5xuhPS0K4xwJO+Iptugk6U
cttu+lGC83F/NqaNd3DK8d5FpUvHnpy/+dmXZk4E/JluNbEK3xm++F9U58ddJGor6mMmr8yQGTkR
fg53NIrrrausHUrYYwmUYypKW3q2GFHkr0XXAJLoMh1OnWHcp6DyEk/HL/Vm7PPuo9o3ngohgvF3
pUc702qbFBSglQJYclSvnOfqgqlRn+CAosd3ro29AvS44cPSV8USDtBhTtJOf8MtXD9qO25PREuM
mptyROW/bce8yiCkUOibpWUWgEnognhxixuzRv81TY3Et5au87C5AmYlcPpRlyq/NNrOvB3cOtuD
40JG3OhHTJG0m5S28Bk8Nt0fEtTx7dgKI7h7J33ZdievltLNj4PrtXLNcXnNPYOuRz0DmDFqgupR
rYt3gWphqJEBOiyKXT+tcxhPxT3p4whpCw+5PuqmN86t4/7s9qIY76Mwy8Td2AYghy+KjySMytXT
AM0L/WOWLvf1hNaCNugAPB0TtfTW3qVMR3wQynJXD6V44/B6gZ2/Psa3W0AQait80YWle3V4C05D
yeSM3EJdwja2jUR6i6mVD7NmDH5uJc6l2gGeSWZ73WtKqoTZom91SA/qBAGP8wQQkmfU2de6mBQv
hTn4xkv6jU4TjIatv0ojm47uMSZ6RSSxGEqHl2Tcy/FyAEvTAgUacSgckSdvWvTO02vgEv6qzmew
7y5y4xtECC9VkKGPrGDR90pc7Mk3/HVwA8Mpgd9/XtzUQ5mxnh3ipLKTAict88eh/W+nmtv3O3q5
EA3go9NUYHB7fOtNwiikAJMTdEoFTW1uIT7i1INeCBTRERfRNxLoX8p4QEHwRph3Ml5gYnaMznGt
0RQDHFISJmXZTW5+ri51uq8wIQvzIosugXk8DX2K7w9o9tDN1hptEQUMIXg3z0UAbt9H49+aZL/c
FaIz2xBAQ8r2KBMFLNqCtOKuRDtvfNxE96u6b084Y6tgUWBfvOzlv4qV/yNmt1tH7t/zjYAm9cjl
/3OPS4Isf9vE3n7BzyhpvmONEtAIhJRAr/VtbfMdkRCZN2ZI1o+A968o6b6jJUB7xoAQAltuI5n9
DJOo4qKdwEAYyMQWR/8qTB5vJYgJdNgJ1nSBXgAVh+fUsrZtPUNTpoeDsYeJkJJfdjbiOvsh/1uj
4u1aAK8QgUJHgtrpKCKrHa4XY5fSGiqtAdxunIZ2g8SYSLo30vlffIpfLvXi/0zbgDnAlmW/CpXQ
9IWIJI+FBaGP6cL56N6XxTwFqC5luwK9RJwqxlM7ixRsoeuHxZlBJak3oMCrL4XxPMbv0elNEZwB
YY8CLD47grlTpvujaRRh8pYuxXGY3O6XIf9WLNNr/4X5CfW2sHAqEsGwgJRau4Y+4AQD3Jnoj9ZY
cgQKMSZ8tWx/E5tfuievz1GXxiQrbBPsp2MGN+XwLeW5tPJhKURQp4x73aa6jZvxOddFfov4xuUU
JZuo7VRdJhIs9mxoobnY4nI0sa0BYhDgGhpI6d4mSMxiFGj4RofRX9xc1uP9rGTTTmraAmsEw8Bl
hc1mFXCFQaF9WSwb5GddfZha+3YeuznsTaDcC8QW9I/dBBUBHHktxIWiAnQpDk6L37bIJxVxHXZV
nX/qtiHvPMo3cqzf4GVIG7FeZ4k6zJ6OU4d2muNJZr0IEneYg9YpLN9Ysm8od0gPJQEnGLr4oehR
PtBoSaiROMsRrPbqOrb3f/46v9jF8nVoT/NVyIdpgB3PeZYqc0z4QAL1PYnM79b9WGr6b2kB/RiP
ImrBnDaE1IMs0SCRd33vLyYMWqv5NGGJ+UZK88tJcXg7zlEmJ0ycybIR8w+xiRHHRhMHowFSzxju
22n928bf9vCsS0AfQoUv+0uuO8dY34zCDRrAk56Y+jHEI2x8YwdwVh5mEttlLPTFUZ3dVL6Pq+3C
rJccdwwRKDkyV+PcfzGAdfuOHC4LBTnKOF2DZXaNszqh/RFp1tniQEAGM+HgWt7h/4JOs9Pt7bl4
XxubSUs+njAT/4bDC/BxcTnkWnS5TmrsK8awi0p9DLG93yumYtOI6xRPjODA5eg3ifjYWto1iArz
HIBsE1C71F4TJ6DsJRb2UOERryh6qByBi07jKY4mBWZm9HgKxaEtmhShOXct3pDRo6Km37Jy+hzj
03zhgnNXRLwiaaWCQhEcKZn8OMrNusJuUFWrwN5ynSTMSlhFYizf6nL/di1TiCHipTGE4nUfnjTJ
nDeTneU4reS41yDAUaUxrP/Sqk56S7nDG6c619TE3pH74u0WozGgz7R8XH/kx95IH7e+xdGxh6Iq
lij4piNad9xZcEQNpT+K3MBBsMWDIWHjwVSBrf4qJq8Grg7/qX8r3/7tRWlnIDqEfiKK9YdvQF0n
tPsQ2EDr9Gbse4FO39h7ZttcrrJlBobkN6vt8xtnyBbnjh8V3V+AUyZGyBRFh1ctJyYPIw42QWcN
px0z7BCV1WyP5o1XjYrwlW744lSrAjfP+bKomTwvRusEUG/yRrnxou30y51sCpFYSDC5c7Zm06uI
HPXWWtVDDN20nUx/KfB/jFTYTwm6Lb7aQJdbaTH4TTy3Z1GbzvCDejfUHeWqJis5c20AHwNtSygW
b5Sov/jNb4cA63JTuaIQQgPr8NYydMNji15FIIrPhtPk1/lytWSI0E/2Dj1rjc2zOZOaxilyUasN
swS7IE4LSw5hWoCEyWJilKai46e3rVfV4nNXGBZCKkkB9v291FuMMLtU7BFB5bfpdPCc0vYNd/Ci
Mb1s3MkNoeN+nuUS4I6NaGL2aKuj8JSF1QHNJJvSk//F3pcsyY0r2f7KXb63oIwzwWWDUwwZkZHz
sKHlIBGc5/Hr+zAlVUVASoWJu9f9rMqsdFM3QRCEOxzux89Bi6IPBpkgs9o8jGgjlKCc1tkL4FAi
ZdPo1rk0XRjBZWlkANCn4HyH3uZWEMvWhlZyZCVY6CAYIhvAMsNG5xMoRsoEfafqmaLz704KA9Ck
2asizOM11TVWFlnrG8TuI7OzlVawoMbsyE14hz7H6rsL/6tLyf94XM2cjv78QmIhGf32cgognX/j
5w2EgEIdGABQfIC3AvhROImfAFLzC3Ad+LECwZof14yfeTr5ywyIAME6/m5OAcMqft5AgLCBApOI
yj4uDiCJlP8mUfeBAjj2DIjOkaeRUJ5CamsuBJya3wgCHrSVArGGFgrhHcBjto8r6NRtu6ISAfqX
dTsHX5VbFCr0pCbxaUJqZ4ug0UDwAUHEiQbQqkTxWkIwBKHnqxBIUWuSgHygKkhdoARY1NVNIHUV
hHJ8qG11UW6sJGbWyQrkMYj2QXO0RkbK15yc5GjeTUOni1BM20FlcxujNQ5NrOH0RNQSHAua2deG
I9aTbRCmrFRoecPW1V5JwLXYguINKs8Vs8auAqik8dszPSy8deFjzSEhFmPm0cOanS4XaLHBUATx
S1tokw0YjHoLwd69iC7KufG0+P+yBr8I2ACI8yfzupl7HZy2biDb09Yn2fD5F39amQweEeCfZ1AP
+saQdP7XypQvIjDL6EGFU/zIAfybDTfAAK/Nhwu4PsEyPPvKn1aGBgiQcIONGf+PWcbmr+75v0A+
5ms+LsTIh6MNA8pe8A/H528aIgsbZZJkF6VvWKOBRtnhJRiCZpWZ6LisNVzlNqNShQ84J7CfweUt
azNNEi7AESQyLai7PKL/MXL9yUD3ITJ/VVIfpF6kTZsLNjHyG+iPiJ4S9VegFrKaKFqkpvS/gAAU
ZyYIZf7g8T+25O7lpQKF0fGG/PGLP7ck9t3MdGkA7wInDpdxvCVBQoxSCyqewIfhCPh3S5IvIiQ3
5gYBhKofZZh/tiT+CsUHeOmPPgTU+/+iQPObiFCbUUjo4FF03At4WEKT5wwYFlVBdALO3UqaRTK0
8l4LUXUp7hu07FI/z25bUDshQRGoVpxAG65oITEt6NEDjLVH/p6N37OcnyaXP+4ix+cRgKEzEoco
OPxk/ImLmfukBBe11ilQGQBJaVN32UqrxC3yYa+IbCB6mvjPgCFLlCXToQD0P86MFpog+f0I9eW1
kXhGAmBDVZA7SapE2hc9RQ/dDjewBPFZIlJAvDSapeQwTX5tG72B5ua4K5HiUCLXDmIwQEJaFtkf
dJtb6M31ZLRl6wT6ueiLHIFbE7fArCQL0rv/0yMp5BNm3ZnPY6nvxdAdLAup3f/jVi+oiv7fExP7
PsJPE4PXB4EN+I4kYNU/nPQ/sZXyZbY7HNWAICP7OxdgfsZW5Au4ioDBg8OHQwZA6l+vDxOD24fO
AwCxQJegn/QvbAynB3f9A54JOGmkFZFkQxR36vQhVl03A84me4QO+AoSwarFlEl0lCwc6NEy/SaZ
+Et1EmaDKt/ckgfpKrTXchdcRQPJ5hCZig1d9n4FGsq0QvEVih8q9NgHK+iNkWYd1D0q3czsokH6
Y0hcgj5gIFAU1Wu+hWKgrZp4Mm2iolwnhsxWq+zCiMWzehrzle4XG4fXA6QMuBPEUacLIxNIQXb4
eHadG/eQJo6RDibJBSFslyMJMBSAzJUwYLDCoiW7XInimHnRAHKDtCYi1QQwBBRtLNFSIa9xWN4a
VWhYBfr2U6Oc6QYhYCuTqLQj9MrE4KFxITbeeAEzNiCxGtCNU8DmofZsR3u5qTMrQ2IzIFVp9Wgx
BzlFDoFkOdpAHHdbodClhOE7I/61UpqD5yNjAiHbjebnmvPxFf/qNvW/ocQzWwQKKIAnmACYAL4w
I6M/9wr7vPqWJ/GPWs+xO/jtQN+dA86QLyB9AgQVbd8zQOKfiPDjb+ZIDIfzrI82/80P1wChOPwS
AkV4gJ/deT+PX0HGdU0BoAFcUkDwgmjwb3zDbPv/mgAxQWI4jwQ3hD4pWAHmcBwQAtAPalgwaT60
G/SmgfT+cTpzU+Hq8L8+gsv5NJIC+uUJj7DJXfDSPSaXnYEn9XZ2DtF86uh+eRJ/h0wM0MWaBE/K
nWp1OKcg+/sX+QAUI1mMIg0XPAegm41V1rMHdNOBj28/PfiueFvsz3V1faCTf/koRw+a/dZRlkyV
BhIV8sAeMnhNBu10argVWnJfmbvuqLLRNs2m2PqH1o5oux7taq84I6O6Tdx4jXuyCwoPyfjuFD6N
iLhI7cfqHs2K85ZJNAT6lIzsoSKrqbHilZt/NZ3WbZzerl6G++55AL+rZB2Z2G9OlI+esj8tBnd6
scqX1dLAY8WNZFe3w3q6iAAueKjvuq208Wl9qDsrQiS12Ri3Z579uw2Ftok5QJ4hEnzCWiiFSFej
hj1IbxDCJMjqPedW+4R8sXoLfmv1MnZDGR6cxq9/fvKcCedf+vjBnFmaciVXojRvtdEBJliq6HT/
lq/+/BCuzPX9ix4/hbPMWgFuFvUV9qBXFIW54kksqZSiLDA/EOU9yIuEggX+qz8/90MR5te3QzsK
8oPo0vqY19H+Rs0hIplksgc1daqsbtwgGCenn3XXC9ySka9RUPk09KtUixJrHNYK2nUhPKU3W0MS
EqsNjZIGXQuNezbku0RS92YDdFE8GDeRUD0LM7w1JZGTgmsMBbvBy2ThWz4abGXkBvjCIafpDgpK
Zln9MI1TDTHR4py+MAcX+bm6/74l5y4yiRnjIMrsAQiZy+YQ7Ibr0JL20G25H1+lJzBGnanNcfWV
X5/I+Y0MKaeukyf2oNyoxEIHh0BVJ3UCSi6RyiePkBI68yVPI6hfn8j5BH9Mqq4qJfZQOulLufKd
kVitM7jJBZLbtYXCZHeADradOuB6GqHOZteBY6KeE6/A4Azq637FvGRdrxIP/zu+FGx5659xXLOt
/LLbABOaizzKDLw/9aYT6USWNZhjdTFtzT0yc9/pQT71jB93Qf4JM54B0b+G5jW+PwF4v1JRqzB8
QCeMpXvABe/i6/y6em8KOtHSEpw3lO3KO/I0bZk9XjYPEnRWnfC52Y7triGuvh4P8g1SLLSwxofA
9p0hoj4I9NeCK90MB4SeAEV/jSzzqafae6XaseRciXZ5aN/jg08j2m9HCgJ9mQaHl56eq8N+tEz/
6Q25vZywUhJB4MUeNNo6bN3Z2aVAJxdNKpBKskWnvxZVGm/YDVmDuh1t9pZPZTt11VedVhZ7FqmP
/5Y3zIHwpd2eOyNmR/Wn6XGfeIT8VaZKPnsYvehi3IjMqu/jFYgIVk1uI29LGm/YSBvxAmxKB/MC
rQV/tgPtd3ZwvAM4O8i6ohc7HzsgpsWFumFPILpfAUq37Q+xdWusInvYEju2HqpNbYMzB5ui3JRW
s6l3zK22w1X2enh5G64SJ3QTK7IeWws1kyeSYrXYQKNd/iBf11uk2Ypdv23PmDEHlPluxoDS4cb5
gcmZ1bePAw4mx4B2gAboobGh9bQGA7zumW+aK9nQD3INBz65cPSbyWkvw/fGau4C+9ufV/C3vosg
rEWvLiJlTOV0CjILhJHoUfgQ3sv38lfhWn2HbFGzyVInRotCSjUF6N0zL871Hvx48aOncsHFVAex
pmRp+AC94EttJdBDfdF4bNNvz5nQ2Udxxe+qMArA+vGoeJ81NN3BI/huuM4cfw/Hea7WzgGff30z
LoIoFRPIkTwLH1TP3ww2WBn3vtXYwwVqqpawH14FZ3wS10CT2BXt1/VNbKMc+HDmq/7WMI/Wl4sw
jDFNJiPFS8Movd4rVpOXvLJL9mrug43mKE6x60BPuvP3Inyn9+enf2Szf3ELSHwCv4u7HToqTvdU
lmSDBBGt8KF1Jjuxo0u0WG0Tm9kQALeKb/0TRClsnxYbeRvYVWPvIMgQnNli0Az/nXNCjgE41Tmj
O6MCj40L1I8B+mqwBo/r15SG9PFm93rvhvuSZjZ2XG1125y+rnevBt1CLIFKdmo5MnU2XkEZPaxV
K7UuZUu00k1KH3XvGcRDburdwocw99qJrdUFs120CmK89cFR8X4dfb0P3JuUXvprnMKWu7Uyq7Kh
PUJ3AR5R0+erneFuc+/5KqaXE35Xo65BNVv1RHoFzMXF4O4uO7t3asu3rYRa3mgfvrqHp+s3Z7wE
uld2Jjeku0vR0igQp3Tb2frmcqc6z7fMUug3KOPQ3f2zXdLbe4j10bfKHq3L3UTVdUpXOb1NKJ5P
JVehj66/BjPcxwJIrm4xG6OCoxRu8uvls4HJXeV2Sm/2I33fPU94BXsr2M71Ja3oBWA6VFvb7tXm
Pqc93eF93isauner98AlmBySxXR111q+9f7oO/fP/jqkuXWAth487U2MP+fWJdZy3h3D9hXfI6AA
vOGdc0uga41e7W7szt6tG3rrDfR59J631jt6RvGj5wEvJVoTvCbOcrDf2LV3+YybGmIu03JTy5vw
hvGuodfoDbDGg45RUku1YXcuxm+oA3F6Gs9/eHM0x/EItcAiaVk3zmav09hbH9yBPq3uMFXF8jpr
XdMDUuPYtxcP+5ttYu3p4WLCdr5YbQDksErb2VxsnOsLQjem/VjS7aqlN5Wz1pwLPMRCpEUtdNHT
by/Eri1EpBPWx3tSqYodd4Da4IZQuPddS/cZdVYaYokcn6K19jcyXTmMvk+uhgVVNm/M9npX2Cgb
KrsvdH832vFtQJ/RI+zpWDjnGv8p6CaYv11E701q2ODRtICToxdfDcvZFJ6/dTaSNc/sa265Njpz
7c7SL/cXeBDmaRXW7jK0nW+OvfG+zoGOs3/ftdamdUx6B4eGvPrByRzv62RFq9LZtZur0dp1dud2
tuQ29iqmqx06yi15cw/rHrGtdpe3ne2O1uhU9t397lKjjysDFtHZxBM9Z9XYBr3fba8w89hGROYU
FghV6bZ1Lu9jm+b2N4XePL5jJ89mZNBvqe2s7u4t57AZsQH33hOWL6Xf7lePPcXqjkjuvVyAoYju
nwLraXQHZ+M0V4Bv0cnpHMHLbUajrU9xtuMfD5ybNHBXWOxiA+EXG6PO47WWaWu2ME/ozrnD7Bpn
41s3V4+vPd0Odo0FMSgszwWF+fr2XsQX0z2CJbwy7OROpMmq2FebzNqc6+3gKvc/Tpoj/8alfGWB
6KFawr8ZcC+PwvZxsl93NXbNPb4UDHbNrJ1qyVj63Hq99RonXb8hbVCuHwi9mGPXzildxbpZFhUC
zYMrLpK74BY+dbxFBKSeIKCWKW6ytegEYFnwIKEY0+QmchskoPpLfUWAYnUgJ4kN9+fTh+tB/7Eu
R4/nTmCTmUxXs3qOCeWr53w/rA34QS90lL2/0i91t9jEl+WZO/3vLjvoMAZnDsppoBvg3llkcdgR
pQ8BjQ0Lh2n+wQQpFBWk8iUDkBz07kVuAV1lnMvyzWcpf9aChAUFZtzngamTTxc7TUneSwIe3DvT
WvxGvqlP/aP8iBtJsTMOSFV/D7n/Kkf9XyjHz42nL9l/aFt9fWn/k3/7z81coQexytv/CwyLc5T4
ecL5v6oAzXhh9nKca55/5UfdSVO+AC0OoY0fUsz/5pYFQ/miaUCQo78OoiIAV+N7/JNclr6gRqUC
UwCwz4z4wSb6ATcQNO3LBwwcdScN0uVADf5Ndvk09BHmtl5g6lD/Ot0MatmCxsAHi32QtA+ggH/1
2/ujhTh831jHHWWfjcxts0QDz7faYmRk12mEqtFUkTOG+9nQnB8Lp7FRy0GJndE0DqIiHBIJaN9l
0+ZiwALNgJkfg9xd7BXwymjo8kLuRLcXjc6zXUBfwagTKD44UueKOfgbwh/4uk9THJ+syUf72FGm
Lo/EaBgJ6F+nIes2UwZK5yQezZtl8+aclexXU58ZeQJUc2VYoQqYtY6usWWDc1c7ZIyNHkW22GnT
WF8FWfPSizE5k1v6bF242+pEahx5hpg4Sl0iUTNdoEvojCf/bOj550dLrqGvlDRikziJ6Zk1vN8y
y+EvQ/hsRYHbP5h8g1re11rWvilRKA7f/fJf7xTOMH3SGSQK28RB7wr0NsfbWDvHJPHZinCGaZQ9
YOMJuN8jdGNs86iVdj4RvjOz/fW8OcvUGkNtqxHLwuS3sggstMEus/mZt+z4Q/q67g8GKLQh1ZGB
cZIkqPem51Dsn6wJz8QXdnVcq2jFcMKivPTlLlhpxSC6i0xH5Nw3SKvKiIWQW6tbFRrfrfqu+H/H
KfbP0fARNR1tbzQi5UUtoe4NmZHkbarSYA0RbXO9aOa8DhT0S+MBzLyoqj9OhaUUCz8lZ+4+0eQR
MgSJ04N4HyClMgL5obTMl/D56QyNmgBrYwcCle1V0DMBM9awdObcp+xiqSnKsAK/txFA6GMIffCr
t+XC5eaMHlLG/hT0OHiImcBZgacbPMQ/yBn+1jI/EmpHO2VK06kP6ilBAQyapuhqwDXMaJqFU+fs
XpfbNp1yjF5EF3V7mxdnAuJPDBOs1CdWr8pqBrQHuGNDudulfgK9yaw4A63/bOw5+D9aEV2ZoNQz
oSERYII1lFHTF5ZryplqxmeDc4dxqZO6HnolciJdj58rXaw/SNizhT6FO46nVAzLEFJXjl+H7tTn
6mqUhMFbZPZ8A1eSjy1UWLEwcpLktq9l8arTm4Xnjziv2NGyQ4sZSOso9W10yVIRXLpy975s3pz9
ZM0UCdC+Ch0CKn5Qqj4zKTonjffZ9+ROTWiGGuWklJEzN5vSEJwOEAkr7GUT56yn6YxmrCpMPO6D
DbpcIggix1dLxkbx/XS5O6jppLKGiUcYVlSyO0gxH5YNzRlQNswMYxmGrozGWDeKsRGrwVi0w4Go
OZ13DGiEWtUYHLphVNPsSl04a850hlqtqxRnjjMmvcVkOFjdiM5R5v1+m6Db/HTWNdihRlFn2Cal
oM4M2KoDmuq7Zes9P/TIchJfKLK4TdHhDbKRxPMlc9SejBw9zYuiN9XkjjcAfhp06SWRw4BIIcID
BNAWfk3ONEdDaAcfRMJOLoybJigkYP6m22XLwplmobGo7Qzoy0Rp/yoI7YWvFeWiOBz9fqdLDh2e
FgIaQA2B81i/jsThTtUC+UyD9CebhWfA8LMyDBWzDZ1AYrtMaHDvEft60ckJPN7pzE25EUQ1TBlu
g1+rYE2yRRcq6LiejlsrLCm7AOP6vQhEgmCDDm7Z9uPB61mT4EopxczpMwdiUBRcHIsiTihUnU5a
DlQJKnYJc8SQoNaQZU+40J5LUX72GTmz9IsY02405oQNFGSJAM3iPK0WBSnqB4f/kc1nULdXQrCr
OkX4BOJZhzFxUcgG5ufTNRHEIopAA8mw+wboohYgStAFKV+4tzmjFCNRK3qC0f0AdIMKu5IhqbXw
a3JG2VR9ILQCjHIIXnAoo6WhjRd+TL6lNiGh1LfpvFMSOXdI0NzXgUmW2Q4PD+27MJXlAIMbDSpB
mifny+6B4Ho//ZitJiO+H7FNekhKoaOqp60OyapFDtbgTkwwragNg6qik5JSBFUCOK4CU+iX7cO5
/ev4VEMflBCNgswceYSasdgDzV4A2L0olkUC9XR0revabiAYPRf7fRL3X8sJLAHL1oU7LiO/8juZ
wRVWAgHzpqoCW1H7CxedM081ID1kOXUGOhcwXkHIpLGktGTLzJNn6JaroIVOIKZOBDSJFwe9eFy2
JpxtVimZmiAwmKOEoGqKerO76npClo3O03dATLOIYpbDq4wTWoV8SLAtC5N5Uukg77M+LjFyVEb2
WK2S6Ryc+pPjYW5CO97f1eibfWli5FTI0ZqvvA4tMliLVvsDSnd0OqDbZUyE+VyL+0qyGURZrHZI
v7er/mXGAA00pxMvSqIkeV7DdKDTDfYi1IFByrZw5pxdsjrRUyaUGLy5CEdoNC8Le3TOJg05bxvw
UzOnyceLIkl20zl+k8++I2eQYkWmgZgNZpxQAA7rZQe8zh2Umdq3NasrRA9kWOtSs1V8Zi/bHZwt
mmUDAhPQgDgQxdyk/U4ZwzMY2U/WYpaDON7TyaiI/aDiuAFtXHTNlPpuRvMv8008czToaIMYnL/z
Qqs3FdmhuXaZ++A12gcoCTaVioNMHW+D1snYsk3Ht4RJiSpUFRjFHUmV3kZQy0+TsjB05QnpGlMP
mibFthsKv/X8eCzBYmWew1V99iHnnx85EDSJxrU4zJs6FypnknPfJuCWWLT/NM4WldQAt3uZYfAg
K14MUkgXTJuEepkL0TiDTEy96iKQjDptORHascFDf6uycO6cWYLKXwR3F+JXLa7Kh8nPW91VjFYb
FloQZ5tQ14mFKCgQOyQR9AgASiXjsihT5Ywz7wwGSjjYT5pKK5aMGUhBwXq06JvO1LXHGyYv9c6o
+tk4U89Qx8tx+MGO8LfHDY+1GCNFC8HZBW+VkVWcTaUnKkO0LP+gciFsnMZRrSvwsmMjF6NrBNNY
Q8a+HRZuRpU7LCsxHXFLwwMqQZ22cQK511JWr5ctOmelbTGBB6sX4bekW82oqTQsq3Wjp+70c7Z+
Ivf4KYJvBryd4teWbqbiwr3CGahR5sBBDxg86fMVC3eTEC6L6lXOOhMiN0hlwm3FpD4kRADOkY2G
vWy1OdM05r5eP2sNpzOb7qIVxeyiRL3HWTT6h3bFkcfVoRISp82kQ5ylAky2U7P12Jc/ek7/1ohm
CMuxecaZhI6dqtHdoCtSz6yaCeLEwTko8CenBd/AZRhFM0hNCE/o9x1aioLRYXo0LFwZ3kYFMo29
CRbh2KzbVRVMkjvgmr/MofMydiJo180qK3WXtEW6NzVQtyVj1CycO2ehmeaHo+8HustidDlrUB/0
BCad2+7zCvyLCvtZ5UXj6+lXzXDQZRqa59w0yqM3YxqmQ1QrE83LMnKlItSXRfwfnWbHezNmQ1OA
jQVKUZW0xemNRpMw8JfZFc/Wlo9MHvoxx1uYenZVqqWyBntdvMzZ8IqzImLGcpgK3W3aob3ShHJY
JcwYDouslscEhZAqg4BYprt9S3Qr6hrymKptu2zdeVxQlU5siNtEd7NRjlZCzJRDVzbNsqstr6yI
hgGzkRvsnjyWZ5LRGN0SsiYsC2Q+OHKO9oyQCUoJsYt5b7ZAfxbQftqJ4B9cOHnuXBVrX4UmHIYH
LXjulgIBnh9d1ss2zUfbx9HkDWmEskuITdOX7KoUIIpWdKRfdrP7BSKkIHMYBfiqcQiNd6XWhpUv
gjV/2Y7kDlfwHqVmFsCfaepQ3mp5Jn9jeWgsHJ07YMMugFoWyEFBttWCEFM08lWLqG/hnuFOWFOs
FSOfvWVKxsYdeihHVfp0juz1k1OKRwql4JZNWe9rbtC2zBtIojodNOKXpSt5qJAKvF5UqThhmyiW
XRBeNE6tpgs3JI/nCXsk5FsmYO5aOdiN2KfbVteWgdZUHs+jx2UJKfsUe0br5BXCMQK9+TFeFmN/
dLwfGdMwlXpNWhHGFNbtJdOCAMLy0rlWrM++KnfCgrmWAIwE9siqz65LQVM3babqy65MEnfAtnGc
FTIo31yxyd/jujDXShOdaxD/bOacpQYpSZg4Ec1tE023AyVuPQYJv2WWyuN6lBYSWLE+6FCIE9lz
qSaKFxlFuKwk90HicPRNYzWqlCRVdFdqiOClvmpshFFBJ/siJ8bDezImmEWk1jiayna0fKKMNDGG
c3KUnyw8LwPn6w2IiDNTc+UIGoBpNuoWmaJz2lWfjc7ldTu/KCJFhqmqcSrc+ACa2lJBzHNNlZ8N
z0XDxGjVoVOwJSuUtrcRyIUsMYUkwbKF545VOTGbdIhhTWUo61RM49AVCFPPmNM8ym/iVR7iQyI5
zFNN1t2W1VAcq8t6G2tDt47zktjLXoCz2AF8kpNfwJWpkjw+FpJYXZkpJNnObMzP3oCz2RCtIKjM
4w0qM8/2lZ9kFpJY2PylUQxnnvHZF+bOWAY5PGwaXXOVYtDXJhOCRxzj/duyBeLO2KwLMwn/atB/
bcNVIYWGV6Ntf9HyKzyqKDWiEBKIquZOE4m8oVJT1+x0f9FJAuWu0/uODIkICcee5pIgNHAJ9A0P
uIBkUX4ZLK6noyda3OKCia0DfXvdUWs5dADmlhdZFriPT0fXmCiUDbS83VFnvZOBaM9S4vKcDOzv
9wykFbnRRcL0esINXKiDdJWHlU8nrZgWBdvKL43roBQ0jDAx3FGDrwSikKxAhbasEAYOt9O5S43f
h0GEqE9s0uJ9KGp92wfZeLtkv4Nm93T0Rov9DpoGmtsosuzIQm+uwEdnLIpYFV7ctRNLOD4B0XbU
dGMCFUCj+loEubwMAYhWodPZD4Ze9dqI8etxlFVKJsPw/E6FdtCi1eGhRgPkBbIMAnku4BjNAxHr
8GJK8u6Mv58t51d/r/BYIyBdu1Cfd2WtxF1gJajAWaaZm5epEiq2H9cTbVGqDJaZGA9B6lChiGQj
NlwF5eAPkZU9uuWiRVd9wMVPPwUubRPJfCTogqQsqRxBDRL8fGd1Qj5ZKs6A9aHXB7FAkDwCkHCH
U72iQG6oN8s+8+w2jsI1DRtmhF4BPoTYd1tUFRt3qppl8ECo6JyODjbdKh4CDYICQMhIVlblNShL
wkrxF9XRIGl3+gAJRfckgOtxy1Se7lviq98qkyzL4UAG8XT0OFP6rgOht9t3w3DTgeLkUq2D5IwN
fOKZeba0VM7l2EDzrlvLUnPohFGyjDTJl52IPCwJKkMCE7LacM2mz/21T6T8psFGFZxFG4dHJgno
7ipEGURnWtWa1EcDnCuMiHeWjc6duFGptkQtctOt60jZp0kqXph1bDwuG50zWDXWSMYYMV1So6FO
aA3zLqiKflFu7kOQ8dikahEtkVKrmK6hltG6GBnUhYuhW+ZseHhS5udTSwTdBAE0mGhFTUnfWKDk
X5etDGewI/oCzK6Vse66MN4DENakNAJ483rZ8Jy5Qq4lNkNjNF0hlkvIL0+JHlumb46LEmgg+T41
WE3MwNNLct8FIZG0y6EgREWxUhZuee7I1ZS2b+Qs891EA6VZKULcN9eixl60NjxSKQ81Mwcvv+kq
cSNA8VcUVkWTmMtWnkcrhbUSJuhW9ud0dLLtG6ZsAE5plpkrj1hKIWxMgrjyXVYgNgZDl7JvslZd
hjlQeNBSyHwzJazz3TIXRUdQhOglzdLmddnCcwdspdRj0MoZVBJ7wAl1iFVCsB71x2WjcwesMZi5
j4SF4DIzle50ZRYJ7ln9vmx0zl6nIoZARJMKrp+Og9MSyff6RpAWflbOXNNMqKLaTHw3qJPEEqox
PhhKrLwtmztnrOOQx8NcZHMTJZF3TBLKW1zRz7GGfnK66pyxTiLkq/V2FNyu7IZHeQjijW+I06Kc
LmhlTx2NaoAfNG4L382mSXb7ItqHfpp7ixaGhzP5aS9B67n3XUMTCkcaB58OE2PLvBgPafI7PSuE
uBNctdMKB5j/yOtnwZxlc+eOVmgPtIE2aYLbZEkwrcukKG8UXy8W+mAe3BSkDSqlgQJaPiNWAPjo
+0Ky5DYUlxnUB9HcUTwcQaFMKlXMPxUb3UYK2X9Q1DBcZlA8vinW2myoGVxNO1bllo1jtFaD4dyl
6pMtz8ObcE7Lxkg0eOGxTdYymofvY71Pz90I50/4mzsbTy1eFLipjXkvuIS1WmD57SB66HJr3bgE
6wn0y3RjspbtIs54AWGDWpo6CO5YGz3NA0VGg1FeLxudhzuFuS4mYTDBJSuDshHVQKUV7ujLwj8e
7xQCS2UKaRB4da/16gZCXPpdjsRItSyw51FPzMzHZiBi6TWt5Ltgle5XUVEv9A487KkRZDVPjbz2
8jhIoIPZxRmd8nD6tujD8qAntdUgqYwGdM8wh8pumAYxSRZHy1ybOhvGsfGyUdBDORU8tUV0yfKk
98pIW9bZBW2Z09F9Zgq+oGi+p41ZB6HySNC/qpAXWpYw4klMRTQdsDpuglUsCyKo+TOUxfW4ghTs
sqXnjtuuLvPcJ6DJMApVpJ3ctRdNEQcLdyVnsROSpiGkTKpV3UJE1C6SoACZCEuXtS9Dz+F08eM2
U9K4JeWqj7XKKgi+aga+kmUbhwdBlbN0nx9D96CIwPoB/EBxFStNvyx9zIOg8rjtsS8HYRWWxcPY
a9nXxOjrp0WfVZm99dGer0gX9WmYFutOUZNnTYqK96LJzoE39Q+38huvz6Og4laUR1VuizUbGyXY
asgW+ZJnNKD6zS5GmbWCiQafOoIYCoGq+w5qLQLxZEkZ/a/9LHyLAl0WVWAXFiEZ20aUCZPQ7ATV
yLrMEuJRMVxDF1j0Wmb9mFJDFodRgeZeqssblrdxkUJfzDdFNwo7JX4VBqVAX9ik6r30ZMy/ArZj
JSyna30Yq2QDabEw3RnMiLKNFpAieGqztmzBrp3XQ3UjlmWbFFY8No0aUbyEH7wKci9BOzAW5Tx6
F3qhgW7SYLZDcOePrC87qkIaDZsuHyv/Mocg8XCRNsOkV1YtdaSxJRXi49dFh8zgLkfdFmITETCj
0bVRQpyio/0QiIMB2dhRq+6TqkqYh56DrFibpCUaDZou7XK7E5MkxfuzdirXU6WaaBoQBVY+ykWi
ZPtZWK0Mrb5S9eYiNzu5TK2+Hwh5h3yqVO6hhFqK0MRNOlm0OykNcfvKQWVjVFYGctcAL9uQeGzX
HcYsS7suiSq9TokIoUDakzIKQX2sDD54QIFZlo2cmjJCxQqpHb+DKobf+/k+GrNGu6oCrcYIBORu
MvgdwRiujZDNwFF0GdVZHO1NeeqSlYm7SYEX8tV8dJtawr1zIiRMrqBjVfRgJ1aHfPKYNmr1rm6V
pEzAdg6cwc0E5comsRrT0AMIvQ1T8N/cfcmSpbqW7L+8Oc9AiG5QE2C30WW0GZkTLCMbIQQSQh3w
9eVxzK69V8fq2rW6wxpnZDRssbSWuy/3+dwjYyn6NqV2M7LmUBUWCJBbJ7kqYCArUptrW87BuBZ6
xnRBGpubtjS92ZAEC1gtTja7190qi2w4wVVqZKbRu4kykCGy7HL4goPbmH94xJCGV8dJ2b/qLtN+
gTMA/G44Io7ICkODKGVpf8mdyvLv3JBx+GPjItphZ8eincja5xH+W5P3fljPw4q/KjltU2fGqB7g
YJDEdSIL/NyDrCCTwzsRlCv/xIb16VDzQXfYTdSlk9F7tFuXIaal39P9J8LJtugX4iOQa4ctCgvn
0WGupkM6B73KG7mJzxes0LbXB+yTq2pte6l8td5QrtJkOQ5xkVt5iKrewto9c2nfSQTn8Sn8JsAb
3FM5sY2b1irb5Y1w7Buip1VxGBD/qet4iXHMF11w+zMxeEa/9GDIzPDwpmS7ylhOxS2W2A15KjX4
zqTG3Dg+TnnOryERMTzwqpH+UsEr0cDia/9JdoM4FboVsP1J2P5CRRLYL4YIAHpiRdUXiBNM1153
d+uorLgNVmw0uGalXSXYu+txqMQd3fuK8CscZ1ZkUgVRLf1Xg+pAkT8xrAWSa0iXB3UdP43ZkQKD
uFuEwdBxy8PXPEJ24O81Wvz8mpsqKhDm2QNEjmuXUrs/9rCzRnLOiJshkUjtLMSw16ge0aprFYNm
nI8ePP5CzkXs4XB1wqpjbrp6guuQ/oPlsHkLNYNrip0hIYd5SllbupXE14UbBv0NcXdQLxxXNHNj
1cBBCKnOtUEKHKvqPaIaUQAxEkLjd+RgbNXTQmTIv6VbZBlBWvG0UPxuwQf6Z7RLqh55b0r9vqoJ
OYg1Xens7rt4IOuPwPwwwqpti2d+GrvML3Cg0jOcourYIWIxOQaWF5AJiG1Bsvqt8IhQTeqRSp36
dim7FDqCkUQmeV9d2OJDQUVO/7gIQxiM4xWr1HgsBID+I8IlzXKv/eCkQojB6uFUCiKkeO7hzBB/
4GN1oavLtcz4VONqCNUXJy0poLZS0KTg/yAzNXwMqVoYTvOwxohBQNTqStxJ6BlZq3D9mXP2kCMG
WrcEYbbxJebU4r4ocl/CZlGH7tcmRt8/imIM7kF1OiMnPBtGf44lnRJsGCIFnr3ioncDnCgR58V8
3ZtJhkup6a5X6NlLJEXX4IfAgTeWeklCU7jRsVdaJcqe44WY8G7GQCUMXzPei3AY7aptaOawxv7R
adSZOzP046d5TsyTJkHgpmjZuFewFDdKJY8F4tpdLceNE7jO07COX6PO5bt6RG8/jHCFRnTDMN8g
6XovDiEx83oDpi/K4poQaeCtPk8J3eoO2NhYfkYnb9NHNq6UI4qj6gPAyV4vdEZCSQ/XHiTDR6x/
GAq3oGR33Up/wHxslFO7+8EmocbuzTLntST4Hl9NWVTmYRJiUPLUx0MvypNEcmcZHxKWRPyGKBmb
7SGUXiBuuzIbYftduu/4rGqd2HGBgMBucRe3ikTTMLUyx4crGz1/Dte13dNofpxtafDaYTNzI/qw
B4B8srZLxmT5gKRq9q2LVIaWYF0sWX8n+Nv3rkZQ6uB/0RAqiNJWk8hQj9Eq7ZmSMqQNi+Iu6Bpe
gqF8il0C6SqrDLLF62zcMNL/4d3uN32cwRxVr6iAMeG1p7yKjjHJnUN6QD575ApL2ZPtY9P7vNx0
RGzxddDFHl7kuBt/R+NNIZzaasGzFL3FjiIA63m8j3v/ugaDA9IQY4tkadIstVwhRYNM6xuq+hB9
d8VWEFYPZIJOgSGtq/89VKNcXpbSpYqdqEr7Mmn0mOvqNot1yfLGOSW8aXiC4PLzJlceIwPeJ3L2
SEVFdXoKUeFRkinVVH5J85C7S1etNn/cYxF7Bs8SniEgnljLpGkWPJMStqQshcoDLSlS/ETPFNaK
ioSk43MlFa7yWmV9Zr9Ha/DsN/xcqZkhB56C22oPNn74VokZTjF1FMYh/Zr4akCWtF4UBpi6K90e
ISq6h89TcjC7nAXetw0NYVb7kW7DTZb7JX8COZtWz3zP9GjxSZBEA4TNNZeAv5ApgVgdZCTP15J2
2fA27i6TPwvCZ7LVVKZrouuxQmrhT54xXAM14fnIv7KNdciHYWWE3gc5YlmnL5NBZCusm1Ooyt/M
qHkMi2xEU0R4gLm1OFrdxgt2yjj6WNJw2HYOqIM+ixLsdcADxqGDWjAW13wa5+7S987gCYptTW7R
c9DyLR1RG4/znnxafckdFnHvm0qFOK6ahEXUFHnU3bdpr5R5xK+Soch1SKr9jBVQhnzJJ1oiiR7K
vKQuJulgf10JmyCOAN573ZPq6LpcknUcyXGn+HzQcHtVvdqiXxesPBq2fUMo6CJcjfT2dLJ10seK
3kU73onHeBsgPqtnXe1C1Zzl2chRYkdb4c/fFEOAD9RjcpJoSSin4pBWhhW/jYCDGWyRkUeJr58G
EKznbMIt9XXfuqK4rkOpsneWoJ783BUe2KNYbOYfejWl/n6FsKW/QgpVYN0O43Mor1aaxf5JZuT8
HpBsXGSu9i7p1bnz6eDexQzbjecUosT+yYcoRda4wqLy9ia4EfoMPrYPSY3MrkK9LTE401/7VCYy
OaSLX/NQE5CE4UVUmqCh9yzM2WXTQ+DFeWLDiMVT3kduqpNudtnvBPnhGe5Xwaa3gCKC5wNEjmd4
BmvU4VPA+6z1zbrDRP9HDPHe44ZRK7stXLRgvdm6+MuqHJZOUr7w6pVzPvipwYS0ZHeRqIT4RuAu
NTwIgBDkuAx4D38wo/FONiLrqgxbWUmVYocyob99p6LqcYNDwIrhKURxdpYxjHouIKFL+6JGYvuP
rVpK/Pko9WJ7KIIcJ7xt42blHcIbBlcT1gf5nq5oI+t5zov4Msxs1rcLYnrSk3dciJcsm/tJ1F5s
ZDqPM1UaVcCkbw5qrPnBdd6LkxlsFOnax7KMXvpZM/JbjDa4E24+vdYSArqkxrVY4FQmAzFtbP0Q
3y7UddWbnOVIUbPLbG4T7sr5dZUUeCSe8o6XwOyFxVKBy9GSPUYmWEDPTnRyOPhMR6L1pbfFU8TM
Sq6LZxTZHXsYR6wirNV4n4672Fk97ag+L2u1rVmj5OIUbhvWmXrPB+Nu4jj0+RO89iYvmk4Wo2WH
MikdfQIMl5njsHqBShgQczQc6Y7EgNNsphJp0rPxzLRYUabhAKOGXt6i+Sz8tShZkh8m4xg7Dine
0Ou0y7w7ZHQfMOwWPNG3nRfxpxkpcuHFDZ8oEkxrfJLCXuLNurIlmHfHew/xlbm4fgfHmvejmljt
8Bvm50Iynt+vGWLybqcYlEib5dEw45fF+hecvVm5xzfdkgv1k+VTad5dkejkIRnRRWOAw4pS/sBm
I5bDAtNmf5sHks8X2mmLmp84H184XZL1FhukcKCo88HS6rtQCKw+lnz38kXgLYatw7An+rSkGGoe
cm/ojNaqHIreAzEi1XQ3Ckn2e5/jQUsEQUUIWBou2cZotLeQ83EJk+9oKyq4bpI8+lfJVf8E2U7/
Buxlk04iNVB2WXEjwr1lUhoqGPDG3/89EOVv0J4mHd4rv/SXcY31Dej1+F5I9e8tACAE+L9CNGSy
rkCftF8y1Zs6mES/bOXcPf57v/vfcL0i2xctUxUuOufJlfTj8PWzY/4XRBd8p/9b1P/vW1JDlgrF
ol5cVN9lOTtQZNANdUKX7pJBi4TVNRgustbmJMKx3yboGGN4av/mlfgM3lQsu+c4SBaAKVqvfUUM
fLVsdUSXLcVFVGL9sKVuKvEFZqasOxGtkEM2iJkgcinNYnYPZTP3V+Z50uNYG3Big+PbvzLC+QTK
/huA6++LWhBLb5YNa7hUBcaHo18qu55Nl4Q/KrYJQs1govKvuOB/co7/vra1apFG3mzm4uF7F11H
rqooQ6xoEqu2UjtgmDrrdpq1QBOi0jU9HNe2GhK5JMoAiSHYuMaNEZCXltloOa5jZ5ZzNaUku819
F4lmltiYcwdqRVQ5AALLKM09J2OOhsza2ZUWbsnGzMsDBIPB3cMioMfwYPpSXz/1ZYgQLzqBqfrA
h8iJ7DCuaihasvRbQMVE3SEnkTOynjxbkvAyKQNuox5zPyEmqRs7GHJhmsX8vp10miUAYvTOTN/E
3aZVSwJchw4Ti1bjr7RcK38/lTmDH5gIJkje/vVK/I886v+3Zyl/rs/9cwf7Wo3c8x//v3/953/4
h389wu2BziFeMYHNY0w+62r4bex//B8IiD6t7fOiQO4ipdlfqeX/8K/HP+VYX6zgCkWzzxByfMd/
+NcT8n+RpUpyBEj9I+38f5CcTNK/djz/32uJ3NYMqW5pSpGmACkVwID/WjzhabSQgJDwA+IGV3bo
MCFP2Kcki/N3uDJJeIn+ms4w7uO6iXuV7+0CkHb7yOAn/8HY3BXfbWIHdgDKE9kG8pINdpk5Zalr
5m0XWW1VJJ+sqnp+RJsnsKxiB+z7gnWHlV+t9k0mD3osLYLD1jnsdbakmb6N0V2XczOlRY+xMJkz
REoFLdHJLplKD15k+0qb3WptDtbrTbyNWL8VF6rVgmS2pQh/wjTb7wNbSHEsQZjXfCvyA2yFhhYo
9v0KO4OXxU0SLxSwOD6ohwiG0AcxuYAv5W+YV9VPWBxlrfELgtbY9gG7uvRmR21hMeuavsBucW8x
zu5S6HrmcE/+hA1O8D29iZNyvhEiM03BhD0mOYaazVc3mcnGh1RIlrd9kTZFSh/NtvNWLLNu+RbY
wUOve7+LFBASNEWtKvpHiBbyuhyW+8yt/cX22/Ls/JwfSs/KCyZr0iRbZo9pZn8DM8Tiiy4eMIQs
F+2jK5iDP0m0PaaZ2JsM181xWfnr6Lw7YfDcj8U2qMdkJB/VMNBmAZbY0m7Wr/MEo31BJnlAb/0R
sfI78OC0TkmsTnm8/0zzPnqIUzcfCLDVmi47grhAmNREcf8sKve+4SV4mmf8qUsZOTAVrHsVWHD7
Dvft6ow9z/kQmXxtLBrvJmETeroSdXN9QahlH/8KuxZvxMcc6YKhcPmzlny7wBChS6/Ge5v+6vxY
FjiQKooak05ZIPcDT2l1nHlm7QkcYnw7k52Wh2pkur/2riyeo9XKBNPwFvlxAL2gYTHXpj4pkVZY
WtrnX4rNViXc5oB/ZOWfOWZ2225Z4UxFvvSURYEBwLJxwq9myWbZosv1+qSzCd4KlO3uicWgM25K
BYgNl82SPGNUIj+KvSgb2EquZzf0+jFBNCvMuHDHcAI3eZhI7Bj8bdc3Obf5O45t2uyRK2uFCDIg
8PFkzz3cT+6Wbpj/ACq3tWRSAQ9H0sU1SLbdOzSzxhzU3I2ReTO8w7ZDMYiuEZgnGsYCv0/W9Asr
VNrqPJ0abJF5XldT3iN0sRtwiks0u/5mQr0oryQZtxkIBmDZ/WyAlTXQU0Q3IRnjM6yXEPHdZWlD
o2g7VD1BnhfvtLk1GGnAVM4YyVoj127BlIktzY8KgPN5zPzsmtB31taUse7suojVmzav/aKy71GA
J1c5+R6byyEKx83N/Req8u1UREAKqiipjqqU8ZHqBRk3yB5ryq7MazLRsca+LXzRAYB1VupLEhBr
vgx6rwVSdutKcvHIh32/fq6HUgH0OB3KB8MJv1m6WV5miFSxFoXZs4yXgFUXuryraYtulA1pG5Qt
78o9DD8YtmFqseLYI9YVDyMFpEyzzy/Ze1mHACfYUoTyZEzSs1osBb8pF4/0JbWUpxJQ7wW9e9wM
Lttrw+fqFmHw5b2SNG1VNcRnuIQON6EP0U1JU/rKMzjNgcEwtTEwOt/24WL6VT/HeE/qv36ksJt+
pltX1nH1129VvTHkliIvzFc8b/Fx4Odyu7z/9QkqM8dnte5pW5LP7xDl8CNdFwngof8hFNDHNdDo
uqg+XFgv15dywyNB7e0eLNRBwFrN2PTLjGw/b+3R0Bx/nw7hCJilOmVOIM55rtILhvYJ3NxGHnTh
w6EccXo4vGEbLFd9K7tt+PHXz1dVjhjgIh9PwuArYs2q+7+eoWJqfYnXyV7KhfbrHRszhCTj1fvF
TFbeybRPf62DjR/NWAw/TDHK1iz78EO4dHmHjHT/WCc/tVMB9WFd+g2lD0L8byKJ1gvopOqlwJbE
87LL6I3PPXAuaGfrIYGhmh5leRsSaGcnUoY/PETsTgCzvamSvWqSRVZz+TXNMrAal7kDji4+n3FO
yGdfqUZ/hTXtPPRAIeKEqRqYG+mBzc3OXmmcmKWei0xcIkxAL4Zn6XVFkO7JhvyhU/EzMM+nLZfn
VaZ7q8pw6LNwIqO5yMIdidvOLk0/5rJUTTww2pbMyGtcgNzr5/IhpBoHvUy+lGz/6nmlPledQK3m
AM72KTEncMOYB7zDYQIsfOSLXeqKGXGEdGQ+dKpMgaQCTSojzpAoVcU1lKH0xqSQrCBmFqFbnqdN
LgtgaCxj5yXHETchn5JmM/ZHoRPSrA4JsV3Y3uBGzfH81Ysg3Xe3dD8z2O61iYyekyXoe9wlVQPO
Q56ThEwYOgJOd4FS7MA7HfxeguO0In9dVba2pN/N+9aD7Sl8Ed0s3Ecno6Dak5i6T7npL+BvNxRu
Wv5ZY3Pct+IcgxyeYCqNK4vvT8Z27gbI0sl0aetDnrbzlogHIqLibs7Wvi2DZY0peHmzjTJuhECU
15QjGnTuXzsJhjcKHSLQtLli6P+q7X6awVrW+ejzky3h/qET8ZNTvoEt+eS0FFlAX8KIMqImbiuD
jImFJ8iGT7bz7iJ9cFkxHeJqBVWYI9yOhvLIqLrQzZN2G/Lxlo2AfxELurZYQywPcuxRBrMiuvp4
X0EbOixwRsMJOyb5wSXzBZQuarXqGzjMyB/DBmrJpDZ9RFBMemLBdw2Q2urLBIbzKTE5FuGKMW5l
OZbPainICctf6VlMHVjfaORryybDWxMnBaxZCiphOp9Ujx1LL+gGy6HlVSBwDAFZgMPX8/vdTOND
NSbTEbUaEp5kAzIKimv5umw011CBcXcpeVG1aEiRscgUrpF8I/ZaVN0vAObbfQdI5w4D7tgoQZO2
nOfpkcdaNbvW7JLgkj50E7Y/ceXltu2oS09LIXBeqe/ByEl9XOJheZlmARvxECnVOvhffJeVjE4w
C1vaNVtMsyPV4eL9lF+3dPBHvuoIkFIpLpk0yU2aD8U5oF79Wp0Cu1gM0QNsxD2OKRO3SbXsR9TF
5OJzugE+X8PazNibBtVDUWR6RFZtIM/AueA6LMheD3beWsajAPg876tbvhesLebCoVdU853iamkH
IYDBgX+q5RovzzJwAbkAOsa8xJbWLIrtuyeRrYeRcNawpWBPJE5DW2R+P4DVA8ORqQw+zW44ad2P
ed1DGHdwGyg+LPdldYxOve32sH2BNqB6nDvz2UKvWEQQ0X2AGvYnvrH4UgUk81iN+u9ju7/6dTvl
HbV1DvPQCyikaxo22uZi234zMuW/yrmIT1FegHliouUipWc+ACnMui6cVrj940IEMwKxWGfRH+NO
KofuT4XI1EM+FkWNO/ndimDukoWrRypk1QSp3hDpIQ5zH69XuYj+pULL2CJsnV9yMFZNatGA2s3l
h2HDNyoL+Qc3+tNOFtAiuMrqKi7vfeWeupgihZvAaRrXMoGF0YLbpKv66RFUMQexs6Kq6bX4iu3r
lwGt/RXSi19F5X7GY47eK4vSVoqZgp9OcJkxsucW5VIuR0+GjzwMyHpmw49i3HH77RPiPp1+WPCO
1aKktN4yh5t2xr4aWg3kbpY5qXMRj5jWY2Qj2uJukpLcfipqTnIFZLrGY/8WU5qA8qrG8oZh5atR
sL5Dq0ya6lON4XoVjqtEHV0w29UskvMRJNuPEoTrGQ2X/IFdPxTFarxuMxy1o15V547y+RHqjNC4
ZNQ3kARKfEwEiQ9j5a8uXpGwGW/PmyzzM9WwFOZpQWpvwth2I72XWf6jHM3rICk5xoXYwbi7rElE
Hh2N7nJWx6PAS7/PTwhumxrYwXx+qL9TXiISUOfuC9xc14MV+jfgJTS6epngbw3+y6RePpO+cI8+
khZBnByqpD0ic5PpcsBhc90b2PRoRj4KduMDuqV6myHgEXyhp6qAbAj0/k+s1IhG5E42FA7rtVlI
d/G46s5jGr0IlV7SCABMR0N8tinPH7zQUEglOyyhJnZNKsraUckKVaRHeCwD9TlHC2lGZ/ZTwGOs
cW2n8oAhnV1YRnGc0YG3lu/xUweu/GtAfkbtu/Vxk+5Hss/jqwxLTS2dn0yUDi+MEnLydEm/Ya4y
R8hLf2lk6V6BNaEWFvoBhMjDHqv7qZCnUKLTkgw2wKBE5EXk03ZJFOwrcXA/xMpvYzzXr12Sw7Ea
nA0fwC4jHq26CuCA9dKZpLEZ29psRKCPJ6M4ZZaQuK7ARtwGauVToKWFc8+gm62DnEEQER99tduz
GPfuQCWrbnzH0J5F3wvZu7ui8vBonyL/uxvK5Q142tSWE6+ONAoZdp4Vw2U5d28psMr7EZb5pz3P
uruQRLjCujJuoaMaAcOh5+nwMHNYSn8JRSpbeP5lD1z1Ym5yGNs2EG2Eu8zCO1wmaXaXpWRq+snZ
+wHFuQHrhjy8bdJA3LbptMwrULcEU3wDN49fklZ7O6y9f1xhwQuXGcyhaFbyeqMWLJXX7oP2dEX7
RrZ2THLYDVZTL5s1sh+9B4OcFtApwTOQnHKeuVtwdj8C+LJv2R7AOoF7u/JMU5x/LBIC+njfwsga
PayiBl0cf5VRsZyC7oqX0RTxI/OW3g7VDHBhDREa82pvoO9mN1yKRw/Pa+jS8vQoyfi15D1yOumc
tfA6KrCsq/0l+NLUZa8DykbO9THHlsIX/HX8gNWFe7p/+ke6NGTP+0C/LTnd6zUXvavdTKsvUsr9
wCtiPhRIz0YOJR76lHSizmJ0Is5J8CggsGsEEI1nQJ3xjcyHT6NRzFDoNqpHmo7+2ZSEYWYfBtLO
Kt2eesWSA2ZhcVYyg4CEDe4WI6o9qIIVF98npnVLEC+qmtRTKjdcAxR19k6DVTpP0NHcpCoT9w5Z
ar+2VaCOTxryHjGy5wm56fWINd/Dqmj0bsEBnVXl0nr8TBeaIqG/xZrOV+6ifq6ZGNZjolFcLCxv
30A8P4KKvaMY/lkffx9BAb2WgLMaQYrxOAf0rrLq9Glfs1eux+wgIHt412TUt4LNZZ0mgX/VczHe
ugFNQJLsPxYCUd4wdtsJgo79lkJUGkMOcMNCv992gQRA9G49p2K16CYcomlLvHJwlzJnKhN2yCI6
1XPHfqo1NYdu6D68hqhkXKa7BeOX2Y16WIpVPhb5lv/poMcHBcUgGUbH9xgtHT8V3O28hrJg/i5l
Nt7i0fG2gMjmVGykauO4N48FmvEvDsMWYl47KEQBOjSQ/IxJnWmXt1GOl+XzGUHWUVUEhGu3ywIv
RJW0cZ9n7d5rGHRscNh+ws7UeoZFRYEFp8Q2VTaFUyWLqKkWHb1Xc0ebONv7VuluegZjuDasR5AA
nr++zmiHjmAX0CsPJFjMPRnBIUxXULBCw+542og/qXSAM6zt9L0YXHe/VsI0aGihXQGB+V1t+KVA
Dw4GOIfOz2TW09OOthqmwEn0mluMJ/2y2tZh0fwkP1GCmLn4GA24bTcRXyod2zN+r/5SrQCTgDWM
d9SPy4lRy/+MOx+REDtDjiXseC7UZE5eT9s3M6P4xKxaEF8noWLKiU4hRd3LH2WmxGGYpTvvmS3P
uZHquAG2eR9jtx0GCED7mjub/KpcLN9sORsoSrmrnmA6Ez/ofYh/ysqCxPTl0lhb0N8OcFLLxMZa
NZRr7bZBHisHhIZ0OJRVv85vgKC6DycHdd8N1jbSFgqUIgSJDHboPzmEASmj4j7ADezsrEFjk1Wr
+r6tK30iK1IG6Dqs30ooOFFCaPnhObxq5ij2Z4GLe2rg95c/GVgXPnvToQgrPYN2+By05RZd1Zrs
UK720GPOuIRUj6m5ZpOM05qqpLwTouQ3EGzyj1SEcfm8dlgO5nIavthlRxAzRAZznRsO91+zFPdp
Dv3GTdgrPp/6PDWQduSHiFjR0rkwKRQUHJfOkPgbyJw12NQywazGdPUg16F4Atom7hKI6H+MBJI6
CJEmXi9hXxrfl/7rhEysFjGj1c8FmNsLZXl3U+Uugo1kRI6kYuGqOGS3LpXg8WHw9NvNCsq4mH8x
mvkvZCrWq+om4GcgapHeo1EbxX5XJRU7eeCNt0MhuscIHxua0q36QtYpAcCZI2gbIue7uYu7K2rr
dN+LJD1MmV4f8HrYutiY/VWhEZoV+0hJ9QFV2TMFuHobSfnVJt0zT3f0Qz72LdS1a1vgmJQ9+TVN
zjUkrb7nbjiMI+Q0SzqxG4CL44tNKEEXRNpYFK95mHlTlgAN440dk8SmdaBx2iZ4Gw7pRtoMjWwd
zT1r+pEgcBu+vaARtxM0tyjxc0CDuc1Xr5h9RlYCjo0Rd75nBOVu3I9+kEhiSgi56pT4drTbG5Pu
XekKytjMHYz0R4VpFEKP2N8lCRDErpvOeMH3midRdzdbS1oEgcibIpbFeU1GKJVJQLuGRdaWQYDa
kMEOlzzP7XlbzXbaFrh4xJW4qqWzdxiTkOqcrPTDF8PQYgN7xbtGHlOlw1lDTEZ9yhvCU3aal53+
honr8pwLEx12AWF2gA0UOoVxaFJol86hR55KBHs4CIczcsBsBWvdwom7/2TvPJYkR5ok/Sorc16M
gDv8sBeQCEQkJ5VFLpAi3eCc4+n3i/5nZCsj88+Q2r1ut3RdsqQ93eHETE1Vba4k2Cuk7tltLRik
TpZ9GbFj9GEPqvcZNI2btFVOpMZtNAOeFHlnCyBemU7PZVpovtaLiMLhXLq4Q8Ios4xi19pR8jAN
oAfqLBQfPu/NFhPR9wXw7TjS+kf2dn1TgSXtcG4mjzJIsruatXdUy+tsjZ7z/8yM7fC8VOujrAiV
0yk3XeJOor6W6vwps9JlQm9xS6W3rLUco1GnT7qomts5qw9w7T83fXwzNcqvZqIIrKQ6lKBVpLdq
3MNXgoJ56nLmxWokQijhtq/GDtGf5fxw7L4jW6m+APG03qTa7C4o24cVloTXRKe4vdR39QL+u41l
oGAS/TA1BhtghhZVwYDuSSc8+gS2XqFMiptLo3bcZXbuEg63Z+pNGkxZXh4ciM3D0GPRUH+B/Gq5
K1439do6Xm6mn/ssrQPSh8i1KQ/toI/2Oyu3W6obG/3k0u7GzOrnxcp43zow2cqwryuZd67RUTHA
gmAOWkMswVYuKc1Vm51dmKB7SUOr9ggmpd7lxrNQ+q+jBKbTabQOv1EsvJhQQZCVeNnqzAionP7K
dOZP/SpTwK1a3ZWN+iVzjJirJZ9Ce5TPtU3I1Q7GcqMnUKlw8ev20miMY2ONj8JuqI4sxXSLXDM2
QAGosct6SXdWte7QAXybEvlkRUAicKj33PSjnw96xN3bOIdxydVnwsdsn8qfuNYZ4HcVALQqn4kj
P8fpckeiUUPorpOndKx+rdRzbnNNqLsRH9AbU9F+iQj2jWx8Nd1cDf+RvWy3KpzxjTsazrLnxSy4
09gSQkvn/XpKAyBM7gqz+TUN5SGp9U9RG5l+nauPG9zwYxaX2XVXktlKLfN1WX23UZC7XUneo6UT
pS3IjIccB3F3jXg+lMqprrcsO5IlxcdZqM1eV7SfhdY8x3n6fUrhVsSNooU5fabCUhZUkghYr+Ih
tvYGoRr897xLyKvnsEeeEaz2Ju9WQ/9llFPxhLZkOdRKu3pW0jQPhoOqBA+K2o8xb/RI3ruHGGPF
fVWNX1EKlen1HM9+mjxzpc+Hopwb1yjGda8jLERkUMffmqXR/LGu2OJqn3nEXYdhzjJmo+BwY017
oyoPxbx9LUftuo/H3WYsi9su47HI4UWPbMDUiiBtF9nXtTYfWO/DYpiBheTDYN+5xtqqAajrvs/T
p6WP/CWj9NeOVXSfJvylaSyvurZffaVvHqm0PRpLtxv15NBYjk/XIsijbRRo9FJ1N8jbV2Y0+NWY
3I9Se1FijnqzHPIcfufWjr/yYsn9SNF+9KV6sDgNE1tjP4/ZTaM6B0V3njTbKLzJLI9LHx8tuoQL
03A3mev3S1ZrLvW1kYY6s+PbqnosalpqyaK1X5Ku+oJHA+Fv1XxtF+XeyhPP1Pons01Wr9+0w0wl
MiFbDKjzNl/ULbtNosVVysHnifKXovmkJsiHiGJ3lW3cGloD/QIm9mGU0XobR3VYD3R1pRmjGaRl
GVGZpdalK6k/x8uPjQ4SR6Vz8uOkoF8YhugLfuyGaylEUHYx+mhJZrcZ4z4o1uVrmahzsGzRjU7a
Yk24HXRtxN3AOSqkoIKLRVJMAWHntOIYO4m8anstJcMzKvEZQMxCLJulbhUN850j1Cv6HAAAk2oG
pT2kO6CG5gvMm+F+EWZ2VLI0vZEKnXqLUWSgqXbnFoa9B2dJD0mvYFmqF8gSKCw2L5iZzD/MloCd
NqWFzyaviu+pbZGtE1dDNKNsgD4hUPuuCRZCORykftn2ZHplGicUZLBaWeQG297uqemWak89D+gp
mUwRGHwZW8gMXYzB601oYkaaL/ousEaQ5Bg0I53EUwqLPpxQK2DCNv408xzkgSIVmIU7jumBL+gR
DdaA6mPlt3PdcWlY1lGfy0ettCdKGoh+x/XFjKpjK/LBHVX13h63PNBFU3hl1L4UyXg/T/onSqE5
XaOp/yu2mfmtFneHautWH7Hgzy5uNRJzFRZ+ZtfPYz0JCMrZ47DZByeSxm5sjciDnby6o7k96M3W
BGU31TAaUUUWa0E9XvuKJ3QPP6bJPAtwvjfV/MHiiwqR2y48UwLXWOxXCqOuA0BrJLL3yiLK/cWJ
bpEtPIoK0KIXyBeGZHB5fcIpKTDgjqNdPVrfekf7Nk5L4XXUFIOpSU+ynOElrsefUh38NpKUUmwr
mMw4ZR8b98gzml1d0He2KNSfNibEoWKjVzAF9TmRJ4LQQccZd2v9sSiuumHy43G2D7XIvio1xYi8
0AkVh9tOmY29mbTabuvbRyfSSLmtx8EW3V28iMXvosW+7mpz9KMBeHsqeZW5Po2jUwlPzHHtU4NO
jsOUmjvoiDVSMsJ2yueA6RFJqLDr0uti50WTWX8Lsdy6SYb0qkcWEcCjDKEj32Um2xDW820ekWB0
WR7AVQqoXEL3z40OBIgKbq5nd7MqUrfuVd3NBJ0v5jTNdyMF+yAxCRRyOoFx6tb0UDiA1qqtC18h
LYDrNF1btJuZtskOEKA9QHcCZxTqC5ZFsOLixuSPOjmkk/7dWIAx6vIG6n0ZrHpV3KixWRCAysLT
TBIVsRpkN6UiKlBcEjvUXHMG7mm8TEazFOV9HTea8demN1HrRy3Ve2jx2LEdjHoU+dWCGnGF3N0X
xg01WVQHmjXl3aGn0YF23TZdojRAFS2VqC5WlGxn9XJGf92a3fesSQpw+qHfPidAdctDD5TUuClg
5Lznh7N1M5B/1gFSqDW5532PurtOqde/t3xxuoBSewNeX9JaKixLCx1QGlVYEbgLpZLaK+O2Vv3M
6hTtGvYHAaG9iuRr28wxJjGWKZpHnaIY0TT7Pk+vFyutx8epiySBa0wjdH+Eo1QdqziR405S7ga8
t+Roe43RTuoeMX9HrTnf6ly5isFe19t5iZhcFNVAWpZh9oOfORnZArqpSUsXtxtoRfSlaudNPUqa
7yC9yxZTGwLiHtu5SyFPsI/nkrZvEIZXHyVQOrla6ch72BTOrSm0H0tr3TsdVHFzmmyvsKt0P+T9
/OgYyErbrGmhEEYRlLl0jL+V2dzcK7mCRKSj57Du6SpvqadWmnOA6PG4TcJ6LuP8S9yJnZ0lAOBa
5OnlOO3i3Lh35pIG8BhVwcDBjmntzAcK5/UxVpzG8bgNx+3FhGnt/D11nX4af7KvZNV/mhuo5nOb
7JQ4+pmYo7YvC7HHjXrfTMTAXXG9WqnmR5k2wO2vU0ohyUYRJgV1FPqO4gUKr4kfVhltIbQS75qu
ldB+xLC8tBty6W6pr6JBJ3kj7L2ay7VyS7noV6WVJL44LVJlVQbQd7fvFKM+9HC297PR/KgU5zaB
UEyO1B7nhhiP7Aite4kCi2NJoygl5h619abz1IQTMiOm+RT1yD6VRbdvClM1fdDLFSpDFh2UqTM/
r8uIBGzePjdD/qsm6PCHpdtn/RaFoqFlfDxIOttsFgTZRv7SVyc7jPV4W6OZ2NfT/Jws6XI1gXw9
tK1DC/tZIJxM1W/VUCVemvS8MoYCHt1tDTRwErTKTaaspk8RCa3ctp25UCdfkp4OGskSVHDXSKpa
ChHteqRoZ4RC8gjKVW8CU5vXfREXNlGCQM+YkSljXvUACdt2bauMPVuXdH3TohhxqpA3CHkfzcpp
noVEI5qNm/0Ap0+GcxsLn+JK+zOai9ydUxkHsqXrUGz0WthPcLzoNEUukVGpTTpkRwazRyJmYDIF
c/jAaQd3dZyrFDLNr5bCAeD+Rk+ded7uHH1VvSpHqxBZiu7OUf41t8k/+5SnrdazpzybFq9E0xdQ
hn3alrK8kXlEWVe2RINiHKRvldnyUptGSTADR+pIwRvr5rRh7V1gUeRAuF5t36GH6T8KWVj1wyBJ
DnVQfW1XFYgk7p21zvrdoCbq0crK5sc2SfBAd2Ki12ZBH3lPKczPeaqlVBjr5hPMNusK0uOIYJcC
57h1x+10ZblDHyEbdZqKclh1XUAX9FoVzKWRTe/Pp+BG65UtJObIXqAgY+S4JPNR76PlyAVGYO1E
Re51DfsgqKJuTrxu1Ii6+mpu1KOm0wPdNYZxcX6R9CGzmkZLBs4SVdedzP3abOfjEtfmo2LZ/dEZ
S91fEsW+l+Wy7qhJZLfDmlSPSVP9pOGifsMhrry8LJQHus0/6DTEOnS0C3qiLILqoPjL6jLHx6QJ
9i8ihnozzYdmhOzvp1qk+JsdZxEcoGQbrmDZfqM53ycqj6O/plswtqpyyCJSZD1NH5ecQp65gk3x
DodOayh/VS0cg1oKr1/rfaZXtbe023zghthZFjwih0MSlHTiHNnkuelrVqTxMtv5TSzUp0lS21NR
P1P5alzdnK8ac9APuqH0XqRK3ZvSebc5OWs/z316L1RzIpyvqEcOiUCSVMa+BUHgk94M4ja2y1MT
I5QNXp11qido53PQknx1+0TvPm1Z/oI3JI/32P4iARoeoeDBcqjnp4Rrl8aPKOH/soX5DECU7kbq
LVTqH+NSTbyok4L4e34mBM2QUXJPoNqfd7g7fd4wiAaeLeZj1Kt8Gm2gJj7bSOOkO3ezChVnXeSQ
XceWZSFen8UnA3HsTTFbxQ4iQ7pfYFJn8IBWWW7BCcpnbPAtJ9vAwUe7Dkr4tcO1SNrK3Oma8mNU
HTsAJ3IOOhK/W2dcTU4dOyzS4KnMCAQ9+Fyq22eWHRqwA2bXHlY6fW65drvVw7fcaucbbAfyfZH1
a4Bq1byiGNnfIgsyT5KeXxX70W8QA121HbRVt6ziv+wkhSnUBvOw7ED0MXbgpMn2CcU2dDaKFmHZ
TtdCEb4mpyQsDQgdxrBpBOMoPmpDTdnqek/8I6Fm2PTdoNDQw/yh9H6UoxaOlOT0dSh8RDQeGmSH
GWhPMh5uRdlclzq8V4Rp064pYwi2KKiQN5tiDOJNNtdZ1inQd7LEtWAq+TTloZoazxoGI1HttqkT
hT1S13AEeGO+EL9Sub6U2lB7hUiA81mlvE9jaL0Z9gZL9qj0youCppz6FmIDaWGxNczrxlNv3dfI
hq6KCh/slYo5vl79lZLP1Q4yaEipDmm9Rkhe1wCVBspKyA/OV/z6MxAU5aehrU9bM+rohmOaTSHE
medM2SmThb553UgPLQe1F+DzYd7EXxoyHMfT7GmgIWfK5tK27VCxWDf0k6rIQP4/IT5O6+p3fvvJ
sujfE+K9JC3+Ov/r/0WHt+3/NDVHmie2O/KX/2LCa6r8T9OU8CEMG7MmzeL//99MeA0CvXTA3YQF
bVznr/4fJrxl/6dFjVuqGjRZrgLV+I8/YMIzyG/qFDwGHLBVB7jZ5CjoxnmbD3hQRqZoy3al4ZkE
+uLUdvEAK7mIPukVov9PSZzVP35bmft/kez/RzWSPFC37v/Xf/zTCeI37r3Kc6UJzbYtYSATsM/N
oNLFissoLpyjcO9i9/Hz9e3Tw6XuSyfjno/GOHN6letkNraVO8fc/fLtOXavI/eC2do/vTg+GsJ5
LSFY7aZsQYqcYx88fLl5vs/8+837qrqXpvJPb4uPBjrN9TcvHrKpYrVWBrqSruY/Jz6ToXx4wcDp
n4YxHwxjnXktRXqiqVnNZ8mjmcr3XpQYCWzJKVh2hd55kVH6dCCX4knDb0MtJ0Jmy8OExBvgvhrm
MS8leNb4L7XNv+0gd+FLnvvDmet/L/O2u7uT3v4WntP/4xBnSroWBH6KCmZeut8S73lwb3X30vK+
FrrB9xe6Y+hCEF9qNrSHM8FJE0dEsVIMe9yM5kABPvDt1DDcFuj9/uMD9tr9/F9D2QCXphQat8i5
G1qjRDrsoHbYY0RTP8eWc6wIPEPovPlxhunmwki61Frx7CKByKMZqnA40Cdpj33uYoaNSkb3F6sM
AQ5hoarINiykNSfEtjryDl/qQGecr+dpQCwDTpeJaVlwvl4fCuDoVu90xMZtibBGx78IBk9ne/AF
hD82c+vneRvthwxObTK04sqyuibstZkai4xbMuBh/t40atd4g6aNHkx4xy/SdAGTTZfNV5aI9xxJ
rNtbpbwRdIlyxzKtw7hrnD3Gy0OQ9pM4QCoorxQYSZSQpOHTBqfdWXpPrVTQJxP0CdaMKIugmUpr
9/F3Pm2Z3w6sqZtoqIhJLdVSdQdV++slqIeSlmrUcHYGlMGdLE5yZsxw/nQUC9qugdLCNlT0Uucm
ZqsCMpOrW0sfiVL3Ziuadp0yXrIdfPM5paaaQkhbN00oYOqZ3JQ0iux8Lc3dMMjupXEqZIytNT+N
ttAuyCTfGQo2OwoiXmWe2XOnUj2PSgyjI3O3xqJCfqTkn1a0tIGzmePjx1/ovaEkbhKWKS2e/3Nj
TlQUTp0a6glujK1AAA2hXccbB630nzXi4P2WBgdCaAD/tgZb62wByaS2JoJRtcPeygo2XKv8oVAu
9Uc6v1pwyJOqwdljKxCeOOenrh/TfpjlGIpI0/+uGm0jVS1MiCYRVZJgQ8rwJPtJFhdu6NNb+vtW
N4lzTFW1LGFKbJ6Ns9mpeqLSzGSK9nFMngvBrei+0D9lzneVmqafB0t0X1NiLeQMWg9N6OPPeH65
cbsRipk2pHVD1xz17KCVpZ40k9kXIaZTbextGJpY4dLXEEsBedRHfZKx9q+Y+t8+e+crbXKVno4c
EaDECPi8s6xTLpB2K8WGroMzC7du/KWxYeQR4qPEc7YamQKmQR9P9PxGMS1T49HgHy4WXZ53TrPK
aCsNy6lDelTFoChWfQOtPr1gYXp+Kv4ZRRLFGrptqkzy9b2l2RrgQU6Fqx368korSbbsAhUfSN2f
dfzmeuRlUHkjWEyNF/g8eIgnC59jRCOh3UGTnAWiYrFtU/Dxsr0zIR2pK1cxabRQnbPdmdVwqdFA
NeFc6TVBUr8V6S6WZqL7oBm2ecGG/u1wvOkWc9MMk7zBOX3F3+JBultGS64jJ59ViIu1ZSRXjlGm
Hm47xR+1WzutnzCJ06EhWrzq4vxWQa4x1Illr6EaRd2tFcErA5ZfLoTSb7cdx9oRBgmNiTZIPYu/
FEeqsSj7NdTA4XfDnHah0lY/Pv5I7wwCJYTnQhrYUNonvfLvq9bDtyilks1hU2tbkM01oHKWJuPf
Hw/z5q5gtVTiIHkKT8jtzvZC7SwAIloxh3i66ndibKNrnVLCTbM6G5jXsv78eLyz8Pj0hSzB11GR
SiKfPu+FollFE49rvYR2ZcYPNib/gWbABcnKsvVbOef+0Ax6gPzAPgxGWl/4dO/sRaGpAknTSeit
qaef/7YXc+5LkegT7AQrVYKoSRXgfgQMLlXy6dPHU33nCwq2PEeMK1FVzw2WCdPLopq0OYyRTxRw
ZsD7JD5ol+xA3psT/bJUBD4qu//cWIOyr5FlhlxDethU31lR0YdOBTa9rxmsPnw8q/N02CSKY/Uc
OkXxqmr2+e3RQ6ZMhVEoIcZChrNDxNI696oS1y+w4ZVb3M/K/mtWSud5jhznkW43hhO0VPRx4hwL
mV24nf9pvvnqrbUtHRWfrtpSd/imZ9dLvNiZmc2qGsaswwSOu0xyTwkRTrG+JWbntwPemgEGc3kL
j49Ybpcn9oRGFntSsQemH6DQINda3BIPy8JPIJS9aHG63uuo+zL/4/V7cwD4dQUPtGVrvNJvlm+x
RTaWxraGmdDErypSVDh8+jhADdCtq1mPM8p7Tn8zilkEurpe6qr75qE+je/A0JQ2X88+T+zEMDaW
WbZruJ5EiHolTU+bp3RvlGX3hdZZ6TXE6PTCpnmzRRkU5MbQpKWqDpfN62O3jduw0FtiDU/mUN9y
ORWjF+d9jTuVVvWX/NLfHU2TEN6YpCbPm701c750k22tIc38poPIRJ+6cd9CZkx09cL2e285HYM0
gOAAqfV53MOxj2bKO2tYDNi8jaRcXNNrOoayTmco9/oSLELgrf7xLvontDnf9dwseFOoWFdo527K
iWYkG8pYJIo12tB2S4pxrw9GdI/qZDY9FEZhsQIkNyL/rOIAdmcudhBXRu4ZSQdhf5nSG420hYYW
RTzoFwKzN68K35swkCbQlgpwdr4qSiqUYlYRSZ9UHV5S9eszELwyQ+886QvU4lLm8t5nkICCwMYW
n0Kcfv7bvR7RV9FR51INrcIuqBVVEj1DX39qzDYOxg4/VVrgXmrd/e6gXISAm7B2iTdeD4o91aRY
ib6FbTHDiqggW8BW0tsnPe2Sx8RQKf5kaDIuNZd+Z38DXhj42RDjA9KeIV/46JFUDakaprNE9YZR
DYzaIpqcXxgFdp8/3mnvTBKnCAId25TEi8ZZ9KssklqfECuWBqrCLhqKwrVSe7yl9FgF/B4jxKOx
/9NA7vSOETHqRIyatM/7ZNoTHWIMelujsqfg4HYaejdPnTMRBx9P780j/c9A3ManhXR4Ql9/QydJ
DIPiKsqXjKI0CVUe4n41Xjiu741CpVoyKZ0n8xxCVtEbLdRhtHDYunryrWiuVF8TFk7XH0/nHOXl
dcYgRgdOw3PkZGhzdtNWNm0XohyGZtupKpzabh1bv0E6t3lGfFo+DE7K536ITQcjBCw53abT+9jD
2lsgSJ4LVbhqg4glTJ3U+rN+KMTnp9/OxE+HqxlA7LyFEWyWqsGlXQuzwmkk+gp8V3a2maDX/3gd
3jsivw909lnJVREFGQxkIVs5OTS3iuo2S1s8al0Lzezj0d6k+1xx0F0o6zqkbcBbrzdR2w7QF3Oq
tniBCxQ3aA1xltPheSwloqle3KWd3vlYVOGS+vHQ74QTqAko2qI3MFR5/g6s0ZxDxuYuWGlr/2w5
G36ssFOWR94FKPY4W6rXsRLBvJAW1uZTgRXux7/BO3ub9I652xp/6ueJitDrsZV2j0S8zIoaY9S+
n1GA9Thm/PFA7GzyT3Jx07HOceIKvnNe5QOGAYg7/aJo4NGvQ/nnTxcZChESbyueTvZpZ/32kvSn
9mZygWwP1cMGuy/nRfrTnJY/uYiSHLJsZH75eGLvbFYoL/DoOBkmBbSzIfW8xl0yKURYUzv3u1j0
iEOw2iUFvNQh8p2HWfJKctWdYmYQzNezIzJysNTRTGDoYfhW5jEmuTJSJl+2Ja5ImJ3jVvDx7M7r
QadDL0kadAPqKrDsOe5r1R0ODlpshviKt2KHowWutUlb5vedlrRX21w1j3Ebj3+bA8oEGH2p9kBZ
2a4vRN6a/c5WJZsGbiRO0Fjps8sREN4qoTbb4TSMMvNQBQ7dDh1d+6DARLRvNbUzqj2WnQMs/lHi
yZkvuvVziGk8u9Pzwc44QdVkBXbq5C9ZnGDm1vOC1Adk2isS/qJLHCQTxvBSVWk3emka6akfT2aG
mrzaoqcadtFnrKPLW8xI+/aLseWdAbFTW+5KW8y45PQGGo8JYMveo9yLmp2CqTB2H7oCeyTJ28Hx
NrMzkc5Nq4Az65Tar66bBhzQlba+TnQLbkkx6/lLi2waJ91yELhmFX39aI2QjN2sV9TNbXoos0Gt
D+bPSTozTCQ1osthW2ksybwq8ssoEV55lrnknZ9bk+LsFk7G7ClTtnRemRvRHfWhqX7MDLot+cJA
m+zi2FrTmDuDg+maJIGaW7aOHgVbZS7ftCFRhrssHbubaYa87qLz6b7hyCv4jcG6vvc4qzgHzAJm
jL+ltb4MmBA9N0OFbtuApf5s4Mf31wq776fTD2a77ydjfrCRTOt8zAyXzi3S5UrnXDI7wvDFMh7Q
EHexP6169NClqrJCPxjk/dA3mkYXghMjsKKNgjtlUXM7qNEkQuY0farH0Yru7DHm9bDsTG2DAr+y
2xGqCPQ88KzF64xZ6QJco8tvM8JzY2/0ToHtNVa6QdTO4y9TndYYLVGMFAdXl0TD10O1fuKiOjOf
tqmqq6Qc1MoT29Im+GzklERsc8SLOxr5hXZ9GTvtLq3ISh/UjSYJsFRaGJz2tMAfcQpDhfNXZuvk
Dbo665hJTKg14zLRQ0iStbpfdPruebVe9oYftzNez5i+Gj9rdGfSzTVtFl4uuqk8OkpTfF/KcflJ
CLkdVsw6kOZoOk4Qlt52xq6DLvMjdtT6h2kMpbaru7GAgRSpShXUq0Onhli14bL3RYej+YzXvkrP
lDBnn2E7qw4zZGDFmFG7qRjP+ChASzOIeST//p/4W8xLn7UGz2d/+l+voJ8ujRjgon98Fb3zTp8M
+yxNkInCQT39/Le7PTMa2SpRb4bmbKBS6dSizYN8WZIvXYxhpBtb+CvB0IyJaTH4upT6v3f9WDyQ
JngbZMXz8kppKFE1q40eDlyTtx0VC78sikut5d8J2Ml6T/MjPaSMczbJZR0HozZKPdR7ZYLsR3zA
y++oGJC7Ki8ofrVGIX4kYu3rPwUTuel5nqmL4XhxekVfr6851vEpVNBDNH34l1epte57Q90ercYR
+wVbp4+/59up2tBB4Mk5p2xTP39ZIkRusNAxN9iicsihoSowsGQ7NzgI5RvSAaW3tmWXbArh78dD
v91KwgRD0R0wROpl5282RScNzeFy6myLdX1QD8L4Eae5Cm9OPRmYlrWoxmDUuVtdLJTlpdzzHRgO
4JZS3SlpITc7T1xgSOJrY2flwU4xd8LzBxsCr0rxmUOaS5wdDKR0aB0Ump6G1AEaekBibQFzuleH
T6aKWPHCkrwNYyjlgWnBFiAEZhu8/vq5krYw/LGPaDt8pF3Zd/Jq7TXrOHWp8/3j5X8bxzAWZ1lS
ZhOSVOf1WA2Kx6rGzuRQOcYYJJhWBI6mjzeJOdOL2ZmSC3N7u9PIWaAMsOQg16YwXo83ocGgZ8/m
hE6a5XsYQQ705K28MbJV26Mk1Fws/fsLAcs7C3oCCJEMMEfoGGeDGuoCN8MyZMjNXdzykGPtjaAu
iEdVvTC/t1eTEIILgz1hq28LJ3QascWAHCKsrUbfKeaYHwco9rs//mqC4ozUgWupZJ/HX1q0kSw0
I6QcFTYgEmLlqU/mKUhndeaUaskFFEHX+SyvUTIieepp1AY5KqDxrz9bhn3evJC1gQ3rdQH05XD9
gWcY+NnPrfFQ023LPtBWp6eNlIZUYY9CIrnr507cpwoNKLBZXCgtYkivPEer6GO0xEZZ3GS6WcFG
xbBs3PeNNTxkmL9Ht6Jaza9DtMpPp3YDlwgU7+wHiABke5TuHEs7r2anq05oaQ1RiN34gn2MFrVJ
YEg2kLvGFtLBj7/Wu8OdKA40mrJPUN7rxVN6RzYbzJ+waUdnRahZlUoAatw9QzavlT9OI6HjnAqS
mq7pp3v19WgtFliKQPARDiWyZtrR2F9Hu+wucI3e2eeMAvsAqhF1mfOaDK2RNJhTaxTWtgJ1Xslp
t/BJpdeEc2Ggd94HB7I11VXeidOF+Ho6uTCn1jabKNxEii8b4bJO9IfSrevH0sL/x54D9B7JdQod
9hIo8N6XO8EBpK9sexpIvB68AC/GYFuPQlUZ0mciokH/kmdG9UlXIAg///k2ARrk6SeHhTB2Bn7E
dBWa5TIpodLRsXtqM5mheW3Vw6TJ9M8vEDY++C51XqKMN7SbBQNfE7+6MC4wciumYUAOr8+7oaNJ
Dcfjwq34zq1PsQLeJ0gaBd/zcjKOnsNCv2olpDSe3Olq2/n2huFfnxfI2JtJOXQIKi/snNPHObuz
GJRTa53gHPX8aRumZFh4uxW8VUpbxddDTfCFbbXeCkabxu6+jcmwxCuxmr8rWPbv9b5fzQvtN9+b
OXU+KkX8B3Pr7DTm1WKXFiYdIcBlqYX4wkEMm2IL/1A8h1bV32RM9zj8Qbunj7fTeydUwDP+F5oE
d+b13uUoJtPYl0pYtJt9VeJO4MWksxfm994oDmeT+hfhKqDk61F6pdmszqn5svmaCHemDoeH3Ch7
cWGgdwIVim2nAI3SNwWKs+nYkzTpcpIwHQGalMmh8bCl+GXGYK5dTAuSj1fvvZPPsbBOURG15/Ph
BplmRWM4EkZMjz00fqCUnwbctbLp/+JwUEM/1V6hpbFVzrYIvUdXVR8LnIHzAXrY6GTjA+3GTZiM
JZIetzIbppe1Uv75JcB9iu86sa+Ag3E28Faz9YeNOY6YE4fAsuiItc3+hMEneAjWGsEfrylryXsr
qBHob+JaqwBUPyWTYaFZ6IQiBFBr4hiAj31/4fO9sy0psnCNqjDsATnPLm5K+ZWB9Z8Mm8xKbwu9
So6jPWX7P58QIRjAHNRF9v7Z5o+hBsw1kXwYYzhw5dDnJkDJHf8lY6vyPx5KeycC422QCAq40hx2
yuuDphdNp9EWS4aZ7PFMBV+h2Z+OhqVTbbSfEfrfYoiwYY1HWHq4hbuNLZ3PnbHFe8yxnQv8j3ee
ZUmuyIV2Ov1v0rYCYKPsltP7j6MUhUKnbuhC2tFXAxzNS5W4CNLOJuLjQWsvrMU7Z1PimMqhPJ2X
N6XiFPqYoB9nFFJrQaw22wt0KKcyYeXayrJc6uTx7nDkqFw7XOBvkvHUQFtYGRbRoiLpW2svhuOz
Jeb7uVnRaH/8nd+55qTlENXzp8lBOf0yvyEraLMkXfD4zPTTQC+8LLjJGLrh0ngHdVqhygvjvQMq
E5lSGYSkrPPveSxsK/+bs/Pacdzo2vUVEWAOp6SkFjtNjifEJLOYc7z6/2F/wN4jihDRY9gnHsOl
KlZY4Q39ADmpdc5NOmNqmrUqagnobuioXgZyLZ3MIgjjB8r8TXKXhU0Pkz3HIJd6KMKDOwfqJdle
vdn8FGoRGruKR2V1ouJBb/QYb7ZzEw9I+TkUYSqkubNCvKmLmnIrfjSo9gSzhESjlCbJQw8d9A+i
ct1XBKELdAu6FIFOe0QnkndBybI7ue2se0yHtcHtMPMLdm61rS+2RBcvpfmlM3n5xfIgCkd5FsEZ
InT9B3G66JucJMU38HLYLuZxj4bV7T1yffZIxeiUExU7pLTrqwADqsAQ8McBBcxDdafDqf4WoMIq
H0BXpO2xQXg2OQDK0T/MDaJiO1vm+jzYskaLjKdDXvLc1bPRGU3izEFiE1dpNcpSha7nJ7pN4m01
a62xs7zXN/kymg7iked/ATtfLq8A/tu1oW2dqzC0ETBNc79r9fFf5sRTAWqNigsb73KUJg0XK6yG
URKRnpS51w9ZnYsT4MRxZ49vTog8CAYUmETQj5dDianoBGBl65wGIGkcSALnUu077/Ye2fxIxBJU
DyntEJpdjgLSVp6bybTOwqoRineUyqt7GSVrCdO0fxiKfJqKJN4qVyhYVQtxbioH6v3cFx5eBdOx
RNzPm6dC+ZdZYahK08nmDVzv/Dwjyobhap1nMX5RQAyBxh4aOPvlsPO+XZ/qBWZlyTBawIAQdV6u
H659UTKbowW6q2j9SMntk5wlgzc6uQrhSdvb5hvjgSQG0QkWEEzZusCCrK6aAzGyzzkKFPcF9vHI
8s/NMdeaHkLnsHfvb41HyMmhslX+XpMh8iQXRA/oPNL7kt929LvfkbxhZhFkvfFLDopY3UnHNnYk
RAgQnKD2FlbU6oiFWPMlnVTaZywTJzfCjNCljf/iY17uXJBbQ/HhiBCIN5UrTJeF7TQgMs0+z/ls
3wujbQ70gcZDruf9zlAbp5nSIQd5iYOWOPByn2ANqZktL89Z6ynVtjUezyN6NTv7futr/TXKyyP+
V1SgwestsSq3zxwNEJjog9P4m/qPEzYX5xFj7J1Ld3M8MPom1wfV2jVCYCCGw9G+5lsVM5okeeG8
m8xxQlexyE+6HsuvL7TY1FhAgztsDGpKq0tRsnuLQl9hny2UmI9WgzaLCSqPVte4RylZvshliEEl
GALs0kunFOyshsIFvSEqyFnLWoZXjaHFIdHZkUk2o2M3aPK5xAHEraArIBlQq79v35YbgTzjg1Gg
FALCjqbL5Y5pizkRmsnaDlYMyTxCZP8P8nQdfjSRbaEapZpN8Xaqknq4s/HEqYiCtOZDZqrNPSZ2
S8t5EFgg3/5ZGzEFdwEwT8guAKvWgVdeY/hZj5pF8cmYEPcxC+UprgPrR9dVmA/Te3YQaNb67j+l
MugD3x596xTR6oLtQp0NOuFyoP/a39mCj64col6zlhaRNJSp4RJL/u1Rtq4FNhcOyZB5AIms7nQR
WvoYSfQerKSanmtkZ49xP9kHeyx/3R5pI6peGNq8VC+0JZKGywm1HKmZKo99BvfQvxlyEBueQrPD
9MY8Nb/peROjBYBkqy/LZNyOMtDybXHcu/07NtYVnqRtL409soqrUA1dTVg2k3PGwhsl6qTEd3PK
X43PN5ksjwktKweI4fpmr3FbwZBYQXc/j6PgpUQCFHuy23Qn0lhWbXV0F3Q6PAtaDUvN6XJVEa9f
wBV4KME0KIJDith8haZ/jRVaGpjRPVqK1ZOmtBjU3F7HjftQJcVndpA5r9sfU037PS9S9meaKI8t
q42JjQif9LBGtHiyzZ0YcXP/LKBD8H2sKs3ny5laBcabSqJQKtG1/ltiB+WTiasijRIaCGIIxqMR
EaPCeXXumiTOToOCJ/vrJ00Pgf2DRoCurmsoo97OcxPRyuqQz/iGLGLj3JlWFuMQkxOwH/kXKN3d
HnPjiBKCo5lA1513df3wUPsYtMzhobNbq/PqGWU0Df/OU1xPxT8MxVjUb5ZrmCj5cok1A1G/zhC8
caAZPmEooP9puJwNV2RGWO3s3I3rFcDq/x9sOah/XXCyPIy5MZHFmJ2QdU8iCv/WzbgcjWDI0H1C
MfctiA/bcgtgwuP59qpuXQOkG0t3H/MleX0bqYvGlzNJ9llSh+IZO+7hEbqAuhMyb307qnvLRaMu
lZnlz/+eY0I8UXYT1+tk1Eddw7gFox79KKoy2FnOrQlRLqWPDFr0mjqji3Ce5ZSoK+hizDGQGDvY
mNb+wyjgMJcUe+nmXiED2hiiHUpkZ4Ez9t2cZMVhjqpyZx9u8G4wuKQ3SFgsL8j71Uakij2Ws5mZ
56JKSwh3SvN+0iQHBWSdwp6eIE0XTOKuRMHn0CDC7SKvjYywM9C51BeJJWnAncqq6ucsRtc3mGNj
58uudi+BIP1EGa7NAuRk3Vdf1ownSpOyMvmLVb3+IaAz5fyHmUUn7pIE4cCDyOoKRyvNUgK30hIs
vG9v4O0fwAotHUC4L6slqkKBWJclTT7imW38fm4kCNzcTdUTCFbzLsIx8dlKhubNhAT519tjr+7+
ZfIK1yD3EVUpBZjK5baOGpQuMKec/XAocg9V+egg6wDdEGWyTtNgvjKdXsajr0oZAtgle3tNXYUj
ICpb1mVf6PACogzXXCLVP23f7WUVq+f0aiT1cmYjEg2RUWqyP3bGhJtTO3sICSNjoCPky87PT8Y4
VTtP2+ro/m9QyqP0ckh1CY8uBwUMAZ1bMD01EEgVR7gu9iAjd0I99WVL/BUr/G8c7jw+Hg/KVes2
z6aBup9h+vWi7v5Z6wc7+u5URaL9KC1i8Ae8ktThLuE/Ut02qhH4ooYW4zOUBnD2ddjklR+Ch9H9
EYWFmHL61CIPMWUq8n4FxtQukQZC16lodbyTOtxrHmIn5ZEOzaTEmiQrp+hQyihD+JhFpP1bgD2I
NZohfiAlRpLmUVDKxslUUM50jVRRcrdKRqs/VKJRMN5rFDg/SooA+V0I0a2/n5RJ695KwkqUN9S7
xfjRwTTykxmhq+mGVP7DB6MHXuA6wRDismEhibE4D8yHCn2u94Fu0qqfh6jtvDnOo/hO5sZ+js0x
wl+9D+X5pKbYBelmluGgorX5LwSw9ROGGso7u8qstzU//kEdHEWgNA1OEfupoW4OM/bz+kHq4rh6
rMPAwHwnzqLPSqssNjYqHlVMr1Wfh1aZ468NQnKRa5kh8WEBFgRp5SKry+/0vez6Z5sWAcJifeqI
ByPM8+l5lqX4M4akIoBV3QzFyRC6c9erudb+crQ++pB2WZbcmfR0h7MdjnPxVi44Mr9y/Axq5iuV
IYw1kPVugVrmh7FukCxoUINGnWNEN/BtXAXd7MmjYUc/1AYju/vGrkH5SSyM5inZInPoGHkPqkeX
g8jn8GLKMI+quNeLsrVPaHUr031fybbt5eBgpTdY2uI3h1NGQn6BJWPwDYtE875tVb3EqIQ7B+Uc
EX+V8GfrSbeUZPyYziUSBnZjhdqbICI5PBZdniWeNRWR/Rlhx254RN16MD+bGhDlH2ECP8VVrbo9
a7XKVnQqGTl36JhB+Ci1QTi449hBXpgFfiYP9Rzp8TnMinr0S7Br6PIOaGQf1HwyI9eY56o5TaOS
L+rfNeBfOTa08kvfRNbwBQsNRB/TSlV/hJUmmgc0oGS2ZSP0ykNZbuFNVFI3IvSZMqADcvINzHKu
SdJglNmFVcjFqTA77IoyHDcOfIgcxVjc46KGo6Xo8bGtaYK7SIOm92goZrM3l4b6vU+iIEYjM46V
g44zw7tEp9fl2qGMweqcBCCLQnN8KrIEc5B8xr8JPxZH/QlvHQs+ulRx+ZDbzviblnTEGzWUfHYj
0EftoRSWIflWq0wZtj8Rds2z6SBVnwoL0Rf6tWnjtehUpl7T29gdaHQvf9bGIEvHSgGKjglE48he
JmCYH0K1liO8XYCknxVE0oECx0GRu1h4xZ+LsegeTIMinxcg+fhONkCuws02SuUekFw/3ZeOEjVY
ilmBzx2cDG+A3kRPpKdYv6WD2YLkmXIOliWmzjqO+MiEj7LSDtoZceXhQxoG4hcCDi3WFumIlxeg
zU4cBvyOSxzEwOsfArPuEmSbytS4c2QxP021XT2waix6l054R1YoBmbuZCMke5xjjHAOuCSZ3edR
bmvrN8zsDgPmpsNjjnchoERSq7y9kwEAMm7gLh5GlSfrN3gOU/k1qnL/eYza/C1Oy8onQzRBeBeJ
NPLBKOMrMhVtpT1UXVXXd/wvNL+3I7ZYURto9/ZyoO6IJ7zQl1cPAm12qoGE+xq4iNVrR43YoKcf
2aipRsT3kS7sk56p+g+9mswPiT5p30vDSJ9Q46yfoii0T02omoNr1Yb4Hvb4+h4xzCRCz2td+fHq
GMNRyLJARapgtta8J8mMVHvssFc1g6Dy2PblaXSc8SGX6+lB7nNjJ7XbePkR+eDg0RBa5CuWmOev
UL0N21xuS9Yiht32rrZGsbhAaOk5YC/jRhaZzsepCLrPt6e58fZDmqHZSKMFYIW8GnYmYZTmZLJ8
p4uiw5Q0/WMgy9Pp9ihLFWD9oaGF0zsFMEYKvQSTf02u02SzddC39KUUQWyX8B4BWTUetGfS1uRz
XYn8QTfK/rES1fB+rufq1+0fsEqEltADzBiZu0JcT265mqaJHLPaAtX1ZxXTTngoKPKH4/hhxOz5
fHuo5X+1niulRGBcsIIIGpcV/2uuyIua0ABU5koK4wYy1EOuagWp1MZ5pgk07wTim1OjSAcOlGLh
VfSmxohwEp5bPsKZP3Agqu7n1DHfp8Es78xsa69wVOm428t+WaPvCyoSCdcJQlvQAD2IwcqzQc37
/e31uz4IKIlB4zIpnOMzaa4uhWAy1apXRts3IPM8xDFe8fqMW09jtKRijlx4g8ruuT3o9SKiqEXu
yrSot5KQX340c8YeIul7NFkzYbh5NVdHkk9QsCV2r/8y1EIl4DxQhlydhRbl8EBG5tVHcl6gvDpq
rtAhE2RxIHaO3fUHW7JxEGdAeCjhWqutqNN1FgR2tl8JTIKqbpyfiHqrnWv8esMzyqIhRMlxaRSs
RplTOCWgBCyfmzyQj7SOw8VKzrAwn5eQJmwxt9/jAm99L6Dxi0YA+DN1nbLIMe1TG+iN38fqElNx
ChSPh1jyzBYF5ttf7Pr2omNl0iFYJE8QVlldHk3TiFYbEgMfnAwoS6UHoUCVGx4IVmAhdgEj+JN3
o0lkB1hZQBgb7HysD7d/xUvNdnWxABCF//yyT5EkvdyjyO8X0WTZYLorO8QVrwsMvEq4gDy9Up2P
HSog/0XQIzNXqRwaBlXa5zUiVUNuol5tVjHCxqFVYq3VSAWeuj3yun0Zxsmpt7u5PpRVXts4Y5ll
/XYAdNKRUExh/gGj8th6mmbMUx6dTjcRAqCij2lWIKDMWbNp43RaT5ZXxvCv5gqZ4J3b+3ofU+fA
M5wrB5TR1VtcFf08DYLno63y+IzGA4Zkcv5KdcvljaDdwdkH3QAudr2+DlWf0pG4SAv8Gt93VJi/
VYjw48ujtormNp0l7vMMMQpXraviLrKz6svtT7zG2vATgIlzkuiUwn0BX3H5ieUmosFTNLqvDVau
Hmq0APMPWIDW3QN6FiPK0KNAUT8lRfrYF4VokJ+WM7KX0orab0KGH3RoJTqC6HmhRHyUcZ+rHrB1
sbTjJA1mcwKjUuU7OiHXn4dvAvcUzruJJN36fKSzJcEfrrEnWuScQPlg8hcq487+3zjyy26m+Efd
i2O//Iq/3tVB6kynjhzDx4tyRuc0jVD1jtjhc5Wqr2S9Lx8CGt0SEYEIWfqSl4PFZai3IQ7MVLfC
1usAPX3tZ7qDrt2K6a1OkFp5nbDkx0hrEXW+vQ021hPFFRo3Dg0OAIarx0jDcRORcUSiKouyXTiZ
iYfMz97joG0NA4yWxVwqw3Q+L+c4h1lj1VVn+5CB2yd7XKaHwmvzrlEl6NzkJRMWR7LcYiNetBwK
HH0SsoIkh+zoaoGM0F4pmfMP3UrKxZRmwlisKWJlcdiOINzW9pxHKLPDRTzi4VDfI/QuOXjwFNFT
5ai41BtJV38zeyKOEFtpG1l7WPiYUjVV7vyyIS/fN7lVafCDyPJJ/1Sp8GAql9pRm7FZc8G4OK++
azQq5ktBE+QdJbHVEcz6DAtIO7Z9u8O8eEpG7Qx1yt75xFubma28XOZUaZ0Xcs9fm7lwZDyrR7KL
SGSBN7bogLfM6E1cTXuv19ZnBp0Ndk9emHtrtFavQj82VYIARcV5V5GEcRA0J3eqe5sT+muUVdRG
QS+udD1h2VSsB8KizE7hGPQfY5H3O0NtBIhEoSg8wXQhgnJWXygYohRDToEtnawMzzqMl8zl7q69
itrQo1M1lotdgLUTIW5EOYvwKocFaiTtt9VpCWZoyCNgeF8XLe46i9+6PGjCM8ZiPNY4Ib19/SUA
GMJCIob9RbH78nRmcj32+jBYfsJaPs/IIaG/b+1hhrfWkn0Bho/rhvRsNYqTakMV9Q5S9VHrfCta
nMdd5M49bZzV+7IZJB+5n758/e4HnqyjGQzKHdzFKqCyKfGlNZGEn8KOPkWlFPoTVNPFTdI+3l7G
jc/G7a0vPSOyaxKyy2XkdsdhM5cdf8R2g5wzMdRfkiaNGE7E6ROCsdmOkse6T7w8HWB0aBAzQVJe
bXV7j2HFItLj96n+hk84j1m/JSfRvlCfcj6O6MAeEPrgQpwT55ComfmuihGRPN2e9kbIahEeI0gD
pPH6/SKYLeraKsL7wqS0fsiseHiYEQ3oD7liZp8FAZXjUW/BKs9R85AgXUG9Zuczb6w9zXLyAmTt
KfevSyiWANOjjZbkt4o8T64jS9nk2Yk0/YdcBFeqwKBr5/Ze9utljAw0kF4nyRlWLPQ9Lz83XtCi
FqMj+fjNRP7Yj+bbApM+vEgmbFYFzkPALma3J6O4u73iG9csoESkiZBbYt3Xn30IM6N0ZoqXhtVa
b7EQ6V0nd9K9VGRrggt1iROLdib34OUEY6TNMcyoJD8wRlk5m5I9Q0bLUDZKBmdKXMtu5D+yZCVv
46zvW5eqcfQGz5r5h4qLzfwxE5gpoUOSBYKsCQb5cxFlWLQUIF9ir1QqU/EcqW9VvK0l5JHbVrGw
PlRiPO7zLnQodGaxhtkcVNjHBiCmjdFIqgxuY6YSJozmhPN1P0VD8tin9BkAtwwyNlJhqHxER8IZ
zoqEsv0xDXvtPUDR4EttFtH7ts5xlksiA1IPrRTR4gCqNu9mBVAkvh0DBkYtufvsplOlT+6QBI3i
QlwesdztEJ9ISl0eD0DTlTfOiMWXqxtZ+r7PRWaCMzTzjz3RGggmuyTSaAPJpP2BCkrp1SOufa5V
tVZzyHqnzLxW6grTbUMlbIlPpOg9zwy2XnYpatyMurGil1OM+TsDNd7yoCAsUYGwTUf8xnEKzA9C
1/LGjRN7us9JRv/LYCj+14WFCp2eNT4OYZd9T5IycdyRcnbjyVrU/QTApX2ssyj7SUsz+NbVYf3L
TiN1uo+7eP6kFBzQg81UaxdDUfsx6Qxrws9OSk+pSMj5EAdRdDdUkjJ10wzA/ie85kyx8/ZuPPNL
9G2/NJ6RYltdblOHhovSdRKudBFuXOrC+6oV+wjePNp5ALeGWiQIwGsBTqX9crnTqwLWBRGU7UPn
H9/Bly/eQtIN7qPwtUJpy5UN18pWKf4AyLp6a2nwxQHuwrbf0jE5J107PUMq014fQdjAALiNEXYm
k12tnVnAWSkGy/b1XpG+8gGrBxE5qDpok2aTMhU28mmvvpQoGcDKAbi0FLJXD+0UN8iQKDMJ+qSM
vmT1/VMKu3tnlK0vRYTJuqFUsVS1Lr+ULQaliiCr+0ODeXvSZ+NB74ZfmjwkO9tv45JdxLFAIZEa
gQ9anr2/wmbdlFITeyob4UslPmtSlB5MTI12rvLt+fy/UfTVfJC/7/M0R62HYic8KqdK72gcRR4g
tj0B/K0J8V5R9pcRDUDT/3JCXV7ZCc7L1LGUzjg2lLt+N5IV/3z1NuD95V2CO4mC3voh7grLTqVa
OD5coeyodcV0Uopij0u4MRdY0mh9seOoBK5fwHjitg2S0AH8E9kKGdoQwNWM62FPGn3j+5AxUWSC
kU2msr4ZWhlJFIj09CzKrvuYDDFAAVUDmkwXvdpjf20NprPTkJxBmIBDdPmF1KCn/NKS2ECRCnC5
bCVAjjgeB7oS71wQG287vE/E7mjFEEGuY9XQzIlcVHoxKeUPyWuQjyWtRq1Ic6dCKlsAAb39Mxcl
6tzk3e9ub5KNaG2RzeUcU1AF8LKaqNCsAAgFdfdpGDMc5bGe9AZR6j79yuljo2vh+faAW9PlNFsg
9GEQo1l2ubIzOEolBpzh43OX/EINJiZga4L5QLsvfZbSfjxOeCY9N1iF/kP+TXUFYDMdKZoZa7HG
2ZTyqFuyKzse5vvWRJz+1Bq19QT8Q98jh20dDAf83UtFDz7OaqIYJdKMsQrL7+LQPNaakz3bmboH
or/eqLgy0DWhgbHUSNfL2WvdjOxRE/gOcAdItiaOyY0o3owo9O58uTVgngcTajICpgaodNj867HA
WCt0qUXg5xWFngNZ+iQOS9koooyh2RhWhTV449Ayh0OD6MXoFVnQhK5e6nmourpOfHi0EE0aj6/d
U8sPo0iMcBJapPYqaJDR+DSbPFrikzkMT9Q9k59ZFuqnogmU8hDLTat76hTWkZsWlbGHlb3e0gy/
AKnoTHDZrs/QaBeFEslK4EdIrGWeoN2HI320ODhIYVM89IOsfQnhXEdHpPVJwW7P/voIL31OPgzt
OWpX69kXtRjyvEwDf0bxz9UlxznkctnjY+lo73Gf3WvVbeS6PCjk1ZC/OJ9sh8sjXNdVRWe1CHxZ
K/EH1NtMdk02+d3UabnXAfs+GgqsT7W0h7exaNpTpw/l+9uz3tr4JFwgSDjS1lX/iQ/SQ6msJV+M
A2KCzpicgrTNj2puGYfbQ12f5OUBpWTKnQGzaL3AVtKYISwpCetGbLj1mHzaUjPtHzYxPWrQ9Dw8
iGCv7gtrRsc8z+1lVePpJEOavwP4FWO5jptlF/TQypNBO0TWuMe53NpA9HcXuwSeGKikl99TdAg0
BrMe+CXm5F5lavpT2FU5CmtS/gZr9XHvdX1hEV0m7JADaWpxY0BXvOr2JpCLEXprHX8GHrLkbVmi
fp/LNKzeGz0Q3FOedfkXq221T02f66lnmSg2e3lgI+8r0C38ry8z4x1iEFR3bn/srVsOPKS5bC1+
HSH75WpgWTencl0CycDfJjv1Q5J8kM1YtfF4ttsvwyQr5alsjPy7LDmh7mqYf7/TIgs53KGzMACt
pFLZ4z1cV3aAoBKOcOqwayGqvvxRTWLh+FRblo9v8fupyx4LSIx3kdMY91OopEfCg9+drc6HMK3S
r7dX5LpayDrwFzmMuqiYrAJjM1ehSeGc5oeK+dTlySERtQcQKX1OCwHsrUcr/vaIG2cbdBAweZ5N
m26IdjnbMOwTCCWV4zuBqI9Au/ojLAz5d6lMr0c3UNklqOQ5s19ekMuhunJSEc5kqMjCXEuT6u5Q
qYjw/MOEUN5dOo34WqwDjwTpgrZb/KyB6SEeSeJHhpFW+QdobiQbrx8M3WJwIbDqgC2vjnO4YKmC
kRQ6NAEVgj3ND1YeGK6pBns54LLt1ueYMh8Wa1Q+aZavtqVc2FJuS53jZ4bRReiMIhTpBqMWU0oR
8Vh4soljMVvEDj/IdSLtHdaNmwswuAOWiQoYFh6rO5Pah02IxT0i29J8sCO0EmC+V4fC6lMkY4fJ
vb20Gy8BQHAmbNGwRfViNZ6IRlWZlmS+a4zhiWRIx40u2ut5bs2KYgssJwJyHrhVODP1En0AEhM/
nBzIVEaoFB+ySOMalksr6I7BGL0e684tbC8M04VadYWsGJLWbtSQLM4atD+q3NSPZTYHT1Ti0nZn
DbcON0oXiy4ac7s6C5OEY97AHvXHUh6Ovdokp5qaJG7wdfjqlJ5XDRDBAu2BNL1+UuUZBIw2mZov
LBQrj/NA54OSmSH9V4omyXYe8K2Xg9LsYlHGxeVcxccoWs3DDIXMB9lZ/TdkWly74I7RqI1TcuS7
aS6K8b1WD/PkJ2Fd6gfszuUen0S1pgrbzDnaRnIp77H1NnYtyvnksRwUjslVih60VZKFs+GnulR/
meXwy2jk0k48tjGIs6R1pG8ItF11ypD00hTUS01fKdXQU6gU+tIEuv/2Abw+GktBCzQOOHbe53Xo
2QSV0iFwRVKFzs07yewcZPyiCIGWao5/RFOo71ym1zccAyLvTzxGnww+yOX7kMT8UaPElt8Af37X
mnp2GiOn/FAADUK7UvRf5ybLPSc2mp2i/+ZUlwd/ceRafAUvR26UoNViGSkdC5DvHaixkmaSZnqq
lnR0IrX4dHtprz8g8mzQ/ZDl5CWkTX053pQ4Jh3+Clhu0I93xRgo57pHTOL2KNenHzDTUoxCFEoh
BlwFE5060w8AU+HXIZ2nSdbCx7yefzpqv2eMtbF+KD4ttpzsejruq/XTra6HDQsiM8xm9VntHGDR
bTO4dS0p+KNGxk6V8jpMotMIkWaxASNGW69fbfWxMGFeASEoOi82o/o4lkbv9VIw3kuxPnkyMtw7
52FrOW3yfpPXiGd4jVgBmOGoc1PSU60d8xAVYXVgQ5VHGKPFp9tfbmN/vNjLLh02KOJrFipgn47x
R9SXzEi861EU9e1SGV4p8kSRAXAkGAzqJgAXrvQwJq01SzPU0LOydan0JEUpDipsiu4gq8meV8rG
8iFbtZjALKCCa58CpdC5GrPgPMlmetd06K3LZhWcBdz6nYvkpdx6EStpkFuhzVGYp1x+RV9TcqOx
M7MW9xL008AVU4OKvdwlauLWk97+mrJyGA+F0VSmK9dpATbGaPMf+ezE+TG0jFx3Z6ztvuRGkf0Z
ctrQp27GeI5KQ1r8FIwbndQKWSVPNzrkC+K5Au88arZkvdFCvpnqhqEOESKdY0TzCynqUq9A5cTE
xsDoy8PcJWFw4DGdvmCkVf0ZpiQGTwiwq/O0DEAHN/uEI3Vvi8bjrrcy104mNlveWW3vlUNQvTGk
mRJXNocid5tZy77M+WBzUdZ5/98ch/UZXJGhHETuKB0wyi6F8IGE9/txtqHBvHLDLguuguuhM7sw
uFfBKQzELA+wabgPRlRuafXkfq4CcLg9ytUWAmTLCeQMLgaU+jp5loWkRX07Sn4DJgwV6lI7pLPS
PYuAN/32UFcn8GWopY8E0HyBLF7e0LYoBeEF6AyrbqKj1tfqA9Z0eyCCzVF4B6gnUfC7QiPOadeZ
oTFTTBtS506ZcBXM4a/tzOXqdkZHatGt4sqAaHFV9S5np457XBZ8movqMbDa1FMkNfoaOF18r9cj
uma3F2/jO1HlBt+3AN940FeLRyusMecyCu/7pJC8upGtuwAsnitEv5cVrV6ChVNJ8A7Hm5iLJ26t
oRL0XHKmwKHWidXOg0KV4hp/lHMhH0fSmZ2JrctxV8OtHjpsT7NIDkPzXPa98iOAPvIbQn2fnbqi
Hkwvq/XkDC+x+Iinl17egz7q9aMTzNWegvtqiV9+CEaAoKUXPWe0Sy73Z6GrE3d3b56lIW6/OkKJ
PEOtwjeJkYvj7a+52qQvQ1FvpTODSh0VQO1yKPjZwsztycKBVdIgPclUPujUv26TvoxCb8YhtaS2
eyWGg+PRENmIAZyFIOQUja0eNHwVECMr8reV3oud13xj4yzkZkAsCwKMSOJyVvhTlm3pBCbiO3P3
ENAiPNZzJj2zAhD6DCPHaqb5B/kF4Mfclby3hGXrW0VNnCC0JQbV2jRwk7xUYatJxlntjGgHJbU6
9Mt68qSjcb/InEKxX+9UMfc43wu+GmQ8D65hdOjhid8Ju0k8/DZfWXa5Gm+1nqnczXEfx9aZ5y/y
6khVn62CtoQzVvHr4tr/DUVhbgkkWMv13i+hW3ZY4/CWlnHmhrjTvBkqafhUmMHh9tbfWkTgVQtE
GQgnGjqrTaJpTYUHQ+gPRdS7QTRUx7qx24d5sGMvBkq9k0SvSo8vM6PBT3UFXNvi/Ho5Xh9lkkZR
JfQ16o+p3wZ9/inOCcu8hCTou22OTnoEP2mHLorc6kOb9PFOaL1x2hEgo2AAbhnZmbWGXisAPeVA
oPyubJSjUSLRBCKr2jntq1TvZaIwEnmUSBsoT6x2iwHlOq0qLUQKpC0ftVL0TyblpSerNs3HMGgL
KMHAvELXap3w/e2P+lIp+ys6/N/g9I7gIhFJAEC/XOUW1a1MGnNBqaJwYPJOWCQh3JrZ+mPXDLgB
KRVdJo+Mosa+p29EcG+kPaLEFItKIuSg0+/q0dTn02LNPruVHVvd3SDZdnIw7LLGNF1ZTIWsQa/0
r7d//NbCGXQfWbvln7X0dIfhk1YaDhrmiC0K11Il6xR0QrxNo7m9d2R8BeykkY/WlO0BPZdvsl42
HgFquIsHA+fvctkCqwhSm+jrLGfycHC6Wb0LMmM8JMU47GzCrXPA9cWRU6EEXSsBcejkLAdfmHci
ce4qxNlnL6nLtP1uBpr63e415dso6YjFR0IHq6WgU7RDutqaLs1vdVFdQpd1LUqrpU5b61EnfFsZ
o6Nj18FxssJfzST2+IUbTxHNeRDPlPwXM9DVqY+TOKS9G6GBD9zCdEUE/tCLOqmePZFRSHd702mH
Y1TB3t85hxsXHOhgClULvZFK4WpodYARpPWNdNZQmeyest6OoVz1BcpcBX/2vtFFV+28TBsLS+Fq
8RZAghth85Ui2SgiFXp4Ip2xM/qUVm3+SU6zT1lr9ztfcGtdWU0CQJJBEKOrDZtaRicpahHAFq9H
4QKORXMI29X7arD62u1RAc+PowWLfufZ2Jrhgipf3HUW3sfq2aBr1XYtOgPnIm2FfUhKKYdbYSrA
TKyxnneyoo0rAVsPvh49K7yh1lLqVgdkyzJRhq5HyoF3TmvhHGtPsPfPRWzUxR3gJPOPsNLwQ06P
fNrZQpvDozsJvIpy5JXEZSL1guNqB2ipq9Inxcmw3gutZkrdhjBjfOww3S3Ouh0XtV/NQy99vn0j
btwVS6MYjU0UczlDq+1Eo6JQpjoWPnBcq/+N9Vkr7gv2X3+YVQAoXmlbcY5TGTBWt8Okq3QVpyn/
QX5zceaiq7ugwACbXd6OeFZUU1LiPCCRAT+kdgeTKe1w9bPCXQD81v6ilMI9zBGim7b8+V8gvSK3
02SWLOlcV6YUPjmlFson6rgUAvpJ0/3CKkq8QjupwcZcmHLWfHGyMB49WQ3R76n6rI7vLKxN741R
krqHQZKm5xHspLmzNTd/6JKe0b+hlbOO1IxsKGWnDiWMj4bOcDtYJd+lvq91L0jqYs/WeusyYxOi
Es1lysdYHbssCdQkSPASETmFFsmoCsPVbTFrSNqU4Y+I87NHu9+IlngRlzo5uSfwjNUVQ3rWjmoo
R74+KdmpgQlwmgdTPd7e4uryy1dPL4EKEH/K/hTH1/Y2tMkjwKsGEUvdiux3FSZK9NAYFAzcWp0T
cHmaGjr3U+vk410nW1QUim4wMKLDZyH2Q1VL4y+whwT8s5qmyEOQ95RNhshsvVbrS8Ob5hi0MxoI
3XSvxlZZv4/Q1DL/SERhrTtk5UhUg1vZXuV4w4kMhBqHBkMdNJuvju+gK2MC2YAOBg2j/+PsvHrk
xrE2/IsEKIdbqWK73XaP09g3wk6SROUcfv33sK9cKn0l2FhjFthZmEWKPDw85w3eVbMX1FwUyZH3
6xk49/teqFUT6KEXqUG/tKxwbpmtfjIMJXupvBSXyservfVNKZxzlk0uP0CHt6fL1pQW3pGdXMHl
V9ektqsgznDeeDzKxtEgr6EcQ4UXlMG6cAGsxx0a202uuWOJJ5V0+GPaLdXZSQrt++OhNidEY4M/
gNfusqkFhGjSLCwxXcfpPKGRHmigzHeWbeO2lX83xxzwBBniKg5nap3CGLaSa9djwaQ4TZ356CTh
S1th7ViZevc+0uLq/DtzYxGlyInsuN1+rGwZjKLuOIA6dAJYarOpiENZu9nOGm7cchaAJB5ntBwB
Est//1PIDUe3Le0oEzQTY55EzBEpQYAoRuXnaRFOZw+8TPUClGL4Yua1+HXvIsl0okZPOQ1g+zrQ
RPVSTWYayUDT8CwD0B/UeV29FI0aXoquiy+P13UjljJVW+UNKI0u1vKm2LNHFQ3sGLQBZLwFB5+L
uVBvTeZ4/qZOYo+RuzEeDDIDqibwLwt83+36dlRp8Auro2uetlKMSFj+KJLiHFbJdFHr4jduJnqb
hoeHAY9Q4Da34znGGGUIjEKLGxpU27usOs2E8hNOr3s+chsnnaG4AcGaUadcZ4OEbjHGdRpdWzvx
8LSw9Xe1WmnXakz2FOA2h0JUka0q5eLXScgyCQ0hL16HwCAL5M7a7F1YR+4TOIBxxx1v47jb1PxR
dHZZvrs6wVJq+Tj0aXxdZmsu3gErNhq/4kFoIHOwwE2eYyHCP628W+Jvj/fmmsQvH/CSB0Y9m7co
ue/q0GtWWusWGtLXEhpqfQamiefq5HrlP+hI6O/SicSThk0dGgekrecs6DzR2CeHxkwW2KLv50Ax
KhOZL5BRh7rvnefe5n842pZIXiIQzfFOkrr1YZAH0fBi5MdTAbzdbik2gmjPo6U21lYURHhsXqgC
ofmV5crOxbJVo6b2Z6GBTJ0R5OhqaysmouVIL3vScUh/SZraJBEuJfwjKoO8Bpwxghc+1iFyRHUT
q0ENwX7nBbQRLiU4GAERhGYo78jd81O4bFt3bITaSHXkavgPKMbwhJ29eQjdxQxmwMl/uFb+byjq
YWdvbNx1vPaoT2DvwpNvLf68xBaCDBOyzOkQdpdwNuyPzjTuwYDX8JO3HciTg3Om0Xi4q19Nc9Ub
EzgYnBLMtMAPWzHDwwzwLD6BVm2+e/osvnW5MnyzuoH/gwlLm7dmXJblSVni1D473eLtCQ5sBFGK
drhFS+Q46786F5mWtfCd2Ftt06TvEyda/rO9aDmX4xz71RxWfz4+iBtfmU4uC80CQIS9c/UYEe2z
bRRpx4a+i2f/52jJh7ix39eR/a3RjP+VBTprj8fciDu05Ig3dD4gk63TjHbEv6tJJ7yCIqP83oYQ
XlW3048RKPzruFT/qKlt7sS6jdPL0eVhwcFlsuskwzZQuyP1hWvjie9UmroAHAqK0A2aLo9nJ7/Q
KtGXEjjyD8eXR8XtubEbyy6t1ER+OjGHJFA6veshfopq8sFomq5f2p01HMCC1n9FzdKGgZc3ysfH
P2JrutTeJKwKjNFdsCqbTBmSmoKCVil6jpygar+0DnqYwQDdstyJV5ujSTgMuT9SSutE2GqnZTBN
iiWjbJJrVhl9RXxOBIkx1L8zsZ+GksHjp6g0JMoQTfkQXpJWFOe6V74blRhPs5aOp8dLuHUSKehA
FgEmBERtFf/ykQeGCHvs7XLa1ZUeq89LQ3BwUQAM3Kk1z4/H21xEcm72pjSjWd+IlWFQTMtAUxgq
EsF+mc9qf9QhhvxraOiU/sYZ5G3Ei43GyH3vDBXMWm07G1s224Jz0k1JLl5Q47LSgz7PFQUWoWsI
JuKRsyccvTVR0nAPfXj4J3dXv2dM9ogIFcffFcMRxwv3pShzNTBAlxx/fU2p4NFWdqBgUPe+3S3o
oEK1jrEorMtoOfX0WYPWjNSL1rt7FeCtWeHiQ4UE9xbwDauhunhQqwlsxSUtx+xjrmoRZw+9p2Gp
dul2WyGGxIm2oGy33mXao+MV6YKw9KUye+djjbn5tQ9N9RUlRPy9Udds3/PMaq94wI7fR1oze+/r
rVvDA5YG0I4c5a6fHJmpsoy5xcMwDkMkkeuw6E8LZZN/VRQ9/6vjakCTZ8yMb2QL2Z7rxtZSQ6kC
r01hn1+wuiM9eni0HTzn4uRz/qHL7elUua3tU9yxdnKRzaFckE4kIxC21k0up6zjxKLheyn7ITw1
kPoP9ZCkT2qr/4aTEiJ01O8ZiG+6zi8NfeZtpTBU67nLc2UbQ9BhRRHEtZj8IW32NuzGJmLxaEGB
9bHvmyORJYo+WVz3Ij16WhwarOVLDRutoRJVRt9nK+X2agrd+ptHRPkE8D/59/Hp3Ej0ACVwJRNl
pUnh6sjMUdcsRom8v15ZDhiTLjsMubOHfdj4hCj70aekdvmm9nEbAwx36jIoGe6ln1znNNZmjBKB
Pp1Fk9o7QfUtNV3d/aTt6D6hygi78C6bygEzWuD+LkOvpsPFGpPUKPyO3sZfdZyN3jcN4pl7ADOU
Nf9GSmc9L5OZvIAOM6qvi1nRIjKHyhlfRmNUptPY1XP2VRkHp7mm3exogTKUUf4+1+L8U1nRd0FY
oFle7KHtlWAem3R5HipN/UQDuGuOyuTgTr7M4fyPJ6ohDpKw1Y2TPs71oce5pQjGuYuTa5lpkSXL
ztp8aIAqx0/zGPqNl3l/as44T68WnNsWJG1iapciabNP2tKiNNzi7zwc9NYr/2tNpHj9tGqrLhB5
oSOrbCfd/5Sy1sNDE/VsJbdu4z9sFB8mv7JTs7giNV0P9BlMkK1V4TVVoPaiwyZApU121PIKJQu3
cs0X4c0i/VaC1FGPj3fgxh0Pp4rHNqeADbg+3nMzLKKXZ46qlhKMo6iuiiE0P0c97YpSt/3riRLj
SaCTgZ7V3RlPSEFDa8RJ1hpV57X0UFvuKuwRBtXbOVtbu54YiNSnTSmdV/7tru8GJanrJY6usWWm
5cnpiwiYeRq57UlPRLEHF9tI6bn5JAIVVinN1vVRrgE78HZWLj3AoBPXY/TZmiep8BHbB2Ga5oHK
8bhz3DbnyN8KJo7qz10jvbabugU1RxdyGNsrHy980b3S/oAncXd8vFG2giVW0WDbAUfTqFs9/ltn
MuexbehLAFhBCMjRI4oWVgOUvlEa4R6MbC7NIMlU80lHgmoKBFyK+vL4V2xNGNyRbLkCdL+793GR
zmd7olpYxWP0BU+bIjCXxv2aK3q7s1PfLtF1KGOXUjtH9QpuzWrGedIgXyk6GlQkgvOn3ivKH/RD
ncqvMjSRThniXvOphySVvVsSRTxHHQ00X/Sp/WcKTfAFyw2vuxqZheeFs0w23VsLRBNGgYopXpPI
9oogmSwn8ZW4b77UGZLzwdh2qupbXarkQUFv5H9gN8RXUtVCOUmI/BPEuiz2kQ4t3qHY/6vEHlkU
AM8C+UVKtCJStNrHEzU5Bf6lckEx8kuaGt65ghAD6BaFu8ffcuPyQwgCI1SqiRJuu3pedGiyenir
c2Kk0FVY5cTeEn7w41G2KkmUmiXLhrGo9K0+Y1lVptfkJp8xMafnujRwsLdKFIc8NNMDUZjmX8ie
Q5u10z/HIU6OUa/9+/g3bARZfgJVJAgoUopitaZaTyGz8BSOKcbdF8VMsxElpWo5AhTSTogXRTug
gY1jQtijwC+lvaigyX//0xsRn4Z0zNBlvKSmMfgFXODA9JTk3CvcvY/ntvkVyYEJe291stXy1gvk
Pas3lIsVOcUlseP5MnqNtQN03BqFh7UEdDmSBbxKeJOi1mPw4sqljeBFtA32VXqH087juWzuFQmS
e2NeAq5arRvsxMTFOCW6qqHUDcG49lJMhvlhsKl8W960/EfPGvMMc/DsZyO3lvgAAsx+ffwzNq4S
+JHovPCHesK6/Dd5yOpmSkJZP53iy4wXbDD0jTiSmi5Ub6b+TNtQ7HzHrUElVgn4ATqfCLPcbpma
zlRuRiNd7hj1iUhFQsnQ2uI9slH1ZYiK+g+9r7udCsPGpeKxQ6XKEeysO7vPpq0T5JBLgGCIZH3V
4tg4Rl0NSHExksOkNPm7CYmqIJ64ObXid3zSJN7EBJAPcOiuaqMms15FFlpOBU3O90VXFQfNq/4N
XSqN0hp3Z4nvNzF1DcAdUi8WZaJ1PVloHYQIvYUtsjj6Z4iGsTSlnXfO/t3LlFcpmoI0aqgs8Ef+
ip/O/qzXXd3R1bh4Veu+NkNTfeg9BGL7rHde6txwgmWsACWCX/rlhwZDI7rEq5T6osQr3Q4NTzMU
lu70l2mIe9Vf7Lj+gVILon5OYYV7btb3p5VQQEkDMXuDdi1tidvhotk1F6xwx4uYetS9cyurc5+F
L7uX2B1M5aBVFEKDpajS2a95eOCDoo8FOTUiMmIHELax7JKfSs+S00OitDo/QnS2GoliYO6Ft/gp
wP38GLEa30Tdu3+6at2bp6g1nJGmksVj4nHM2Bhekjwkw5EkgNrr7Vr0S2wMIx3+C2mLEaC3J3O0
BXGXIk2G57YA1VllmfOk9/m3Xx8ZgqV8WXKX3zUrPIiVFFmakQsgbILUrbJ3amEioWjmxXjWFnyH
GvSDD0Crw+vjod8oeTcpGhqHYBtJuN/ERdaKVaHbhgOa8+yAxRme0qYz08NchPpBH+LlPGmt8lyJ
3vjuzf1A1wifFgQKkbi320X2MBu/raz47z4svJ3AdhdN+WHyOuQfIIdsQ2YEPx3C0sC+OBb6cOlH
xf7qFrbnF9XinOEgLJ8bLza+9GY2fnm8HHdpBsU3xMEoKDAiFbjVHqgA10RWq/eXKqtU9WjgfnVp
nTj5MHql0pywFMUA5vGQdyFN1vskP42OjXTdXu/6MeUARtVw8QrevRZizUeVMvjxN0YBOwT/h8vi
DirWtY1Z4NgzXJqmt/6qrLT6QHlhT09lay680biFwAvIHsntN6vNzC0a7B0uzehaZ8S7yhMNyL1O
wdYoNOzROkLPhBbJKsVoZ8us5mEcLmanzEHVoIg0OnF2frxi94gkPoxU6gW4SXePsvXtZKqaSoWN
I/jFHB333Otl1ByK0NY+iqi2MDcDHO/5FECslyUpy4913pfuoaZlFQdzlbl7V9/d1oS9AY7EhBkt
PflsGb5+Pg9OF1cOlGtpIZ7qvlFQdfG7TC1xK/NKXaHxPc3/PF6Du5WWY0qNJc4hmJe7enRVxlhg
hctFIT392Jtd+5JX4bizNzdnhggPTBjudS6k25m5ZWJZKIwupDDREpSm119En9R/0L7Vz1oSe3ty
uXeRnn44R42+GkkaWdPqlEdTBz5es+YLymji6AFne3aKRnyajLjyJy1yzrpW1pcIr6Rf7SDKkekl
8B/uGGrJt1PFrA7TTgx8L4pSVzgwGcmrOdNLwHqr2wss8u+6iexyLO4zvp4Exa4fh66Bo2pXKcsF
aLN5bEJvfu4aO/40Nma+50l6n0gwmJTJkdxCKRu5itYTHUKns/XlMmZK/c0Y9RjJzcpNTvnYDJ4/
mG2i+V1rdX+PkWe+uIM3fRCCiuBODnG/Y2WDVnZNQd9Cdl9FIDfqqiESJPl6rRcfIWt0J5Bgv8pz
pRqGXCogHmju/BPmyu13HPKutITDlmWD4dAW1fjTB54WTXtv7635/DzQ6nZINT1X6sxYsFVTzHei
GepjnmKM8fic35/Am+m84U5/ii2SLmpgdLpcsARufYTkl9fKFH+H+oIfo6bvScjcXe1y9TBekJwf
6f0qJ/3TcM2SUVXEzP1iz/ZyLHOrvSamOZ1H+NNwnVXjOuYUhR/PcXMlfxp0tZKYKaJqbA7LxbUm
7by0c/4U1aO+s//uD51GgYRzJwvCbMJVaMH9FUG4hXMQ6tP8Mdbn+tg5orxEUB12hrqfEAn7mwYd
sus0sFZbXVEEfmXmYFwKJY0PZgyCx+zbPerb/YTkKPJIU3HGCXgVsWTFEsxhbVw6EdcI+mVjMBpT
9Snpqb4//kL3uxDAChsDBgHQ0bunrDD1LEwT1bjggKP6bpiqx3lp3WOX58lhBI377fF499tQyq+R
eEvOBIwm/XYbduzuDKNAk4JANpzHXK1/lKVYDnlURclRZB5OeUBZ1Z1CzNaKyj4BKgh8PepLt8OW
UIQRbEcqEiBnfACpNwSZRrO8VAx1Z89vrSi1GAmnYFmBYN0OVUSzqNVCmJc6S+trjB7Wl6i2l+dF
6PO/HkpHe+UfeYhu7xywZiRN3AbcPLC+bwe0vFxLqhj256gnzf+yJHUwSRMWhASjykud9LZVrHPW
5E6AjYByLUx9T5h+Y3llP5csiXSCTHd1E4X62Ga41TiXJdQUv/ecKjDTUDu6rpjOjzfQxgmkug3i
nylvNHZxZaVLFWFevZRGfIYUZx8W1ub4eJSNjwg1RqoWe+AP7mDbUECtHBl9i2yldmjNWRjeV1Z/
gDhanccM082d22A1LTqxXGxoIpJjgvyhAHL7ER1QAGiXjRn6prP7bIU5eaYZ773vNkaBAs3NAoIE
gPF6q2BLYXhzm2XwddICu76kOSylu0fyXJ1xOReUSkhdabjQxbqbC1ojaQX082pqRe9nfaodsZ7/
yxm0pfKxvSQTikBC7Kzg6hi8jQoghkcdNWT6uKuMtkfLH5ZFk11HKyk+4wbRPg2hIfAFK0Tp+WWK
FYgf9gmocc2KjI8pXi7id34DrGj2puQwrEtlimHOE5dqhiK56v5hGSRcU+g4fh2FIrCTpXmvKF7t
27PI/8zMpvryeNduLTxvHdp5PKZ5b8p//9Mdj+0IQbVsyittZi1o5tH4Hjp27ZOfdYGu6MV7yGFE
vV8eFT0g8CwAoKharDkby9hMrTfX5XWBbPYadap+ru2p/dqqk/teVOm/CRiMPx+PubGR2V907B2a
XPfVG60ssm5phuLqlbXxoS6V2o8VNbs8HmVjSwE/4ALWqdXcW4cPlCUm5COKK9rw7g+3FiI9jjWO
ZRcymyY65HpUlP4gInQA09KzmmPVhk2yU1dfBVe5scGxSTk+DDDvW7Rj53q9ZmXlVRYT/gzN4e+5
mC0fXRv98+P5bq3qG+iQDJFAvr4lY61alg7DjGsdht3JyyLrtBhTuhPBN+dDjHu7Kigtr+6ruE3i
xmyW4toKnp60IBu/NEKHl4ryi3Cnt6VDAoWSAkQfDFNWB6K1rFIUcZ1fHWfSv44GetwHXG91472t
TDID1svBvkYiFtWBQiRGE48XdONAUpqhkgGixKFcv4pJI7ozkJm66ormkHJo+2G+Zm7VH8fSzA99
rpPxTJ2xk+tsfEUACni0UEUHArlGWY2ixMVcDOV1jFTjZIR96XvTuOcht/EVYcXQA5F9fPBzq6kZ
1aDw1g+La6xlpp8mVXWuDH3BM00Zjo9XcV0Vkp+RsSiImDyq5ee8jWtpRu1eVTjtGHk309lowrr1
k9rIP+LSatqnCuD5c2Q3w3wYKn1Kn3UYe8qxmZ16DITqFXtq5FtLbMv3GcgVykLrLTzlcdQv2szk
h6n4u9bHDjK8re2hTjaH4f4EYUXhjdbI7bz7qU1r8p3ymtZt8xqNqXMNB1c5PF7eVWXmbXX560Ek
yj7IHdm+TjK9mby6uFoDTk5YCJHfHYy8F4jGR/H4hPr5pPhiUMS51N18zzF2Y5KeFCCmHg4FiQ17
O0lvVCCptktznWrb+KxY5fikeb0ePJ7k1h7C9Y6EXIpPUCZdDUOnYeRdkjfXSDHVL57ShB+qBnEk
pdHaoEpNJai6WAmGYelOWad5mGlN9WdLydOdJ+TGwYFJCmGanqXGc2QVk5Kpb/QujporKJDiZbCt
4htlotp3jWjYibRbSwvmBEgySAL+yJ/yUz4gqmSZNGHX156e1nEoIM+xh36xBSvBSiTjUgcK0gmZ
3yoSQHcOFV7K6VV1irH0M3Yasxm9gTPK9ameKMW3HyM9HPdk7e7mx8hkOhKbAAn4DiyfFaRCAqda
fAZRKjE6eN/QU/sdIvXWKICHuEAoxpJXrj5Y6DVd4WqpgEPmIAsH7dEv5nrvrN9vUCYjJVFgvxo8
UNcbNM+ihAw1TK7RUHPG5xwSgm81uVe9DGk+hl/0uFvUp3HUW+M0qEMCmD1H3/RIB2BJ0Rb3hNCv
O6fmLjbwo2RbVBJyeaCsc7uwKlrdiVtxLarZmLi3VNLH2YzwJHEmNtxRzcP5WjXl4vixK7y/DbLf
0Icfpop3YZzIRlaXpgj9aTyZJttov2sz5KQTJifx57ap0gJBpDTZY6rcHTJ+NyoQYNAhjJJirL6Z
2WOONQgjvaICM70TdoFdWpmFr02WezvX7eZQJBegqZEQuYtfikeTOPeW9AobKb0sbaz7U5k6l2TJ
vjz+GlsjEZ8l3R240x3fNspLIGxRJzhoOcLTRtNdM0SoEVbIlOPjod5UPH8qKrwdaqkeRxrBY5Go
eRs6hqbF60YV6ZVcU/+nNOmTQV0zvC8KjK7Zz7os/1HzDX4IoabiCf/lxPW1qFe/Q3JrsqBuetPw
a9Ke/r1VDdZrl3WWcnSyxCmDCY3Cv9QQkxl/aCfja+kO4eLrWQ7adIyMeW82mwv3VpkHXXQf+/Ua
JD8Nd4Hqc5kFYIiFX6tNHQw0VnYyvq1gwRMeaVkI35zl1ZUdTSNGjB0hyUw084JuZfIMdCs6Pf48
W6NwZYNzQ6xKo2R0+3UA5HZe5jjiagvPPQgUpQPcs+3Dr4/CyeduBuiCmNnqymxRZ6OY3ydXK5+t
g/T2OcE7bH99xYjgYD8k2FWydm7nksBXicuZFRtTPfo4uV17sOw+//UgzijkkQDKQemvm8yzYo+F
0UeMos7NER5SejJDDDUer9jGRqMPQgUMjUzSqXX7p1G8kupfSiwo6tk5OlHalujEu27h21Xv7kkZ
b0RnhgM6QUZGDrW+39M8RoKxW8QVeMh86Qe3gESSwcrzBm/5Nmlxe0xUYfxPzcTey0rusFV8QB4K
BeC3sHenltbGOFVwXYlr6TXGAc/yWoH5pC3GZXLV8r0WT+PXAqjbf52CRWitWv88Xumt8Skx8R88
LOBXrE6AHVppUTReeh2KHMMvsj63gT2cYfhse2kavRd63eD1HPPaImI1xcFY3LTcSbDkNbJeBcQz
AS0gKHifOmcqRMKw7tJrrA752ZhaArEJdOuPThPFJ8woE/2pNjEmfjz5jW1mUKqVSshwFe62mVK6
Y+lRk7zao2XMQegWteUnVL/B3kJj+PULjkckgUaWlHi3r/M7wwGNYRXFtaxHVfe1xWz+qN06+mdC
c34vpdtY0ZvB9NtokJphbVlNyIu9T/N3iiuig9W1qt+KL4pQ/yxDq9yJpatSr7zpkAeg1YIbOSF1
fYj6pBtrrzLTq5U16eCnmRg/t0UO1CmfEtWVSkr5tOMpv+Ywvw1Kcx8JaOkuBGjydppli5znUMXp
FcP65dWrlwjpsWm+oHVnHCK7GE9DVqeHSdjaBWulIQD/0BzJH5u/2rnYo79sLToXI7h0V2ZN5gqR
xu5JplZ3SSwswYTVoX+aPLd67qNYHELeTcDF03L+9cAvAyVpNSVbh/zpdg3QcUoLWynTa9jly2tX
AgCrVcX96/FZ2fq8dGKgEEqBFKyBb0dBomcau45EZold5VQoYXtCkaD+1IA++CNN+j0W8dbZ5Ixw
LDkvHPXVl7U70vPWU1hL9JLROZvKoxX17lmx8/w3woBcN2lEwKWzvp/VyZ6Uys3Tq93olm/V01+V
qS14RFnazr1mskirOAekFzaWR31dvQsBok0UJQO0f417UTyrjjI+hdTWdsqtG9eZVBQli5asMkyO
bz+VpzZt74w8tEyRL8OHAk+1yZ+8ZKmPSV+I5monkaEfvHCqnaciLuP/Hm8VbePbodtBJEAQidxq
/WpYzNZx2oVUPi1cxByl590lUtAauCpLk45/GlriZN+KuizSwKWoPvqJMucRrRrPKb/MibDNg6hE
0waLJcziWCxFap+8ytP21OM3Pgi/1IMcwB1wz38CZ1wYccPZaVteNWmW5O8obuwcna1B2Me0hell
MsxqKw+hSfUXdPU1oX1/5mGT+tYyVzv1kI0DKt+WbGLw69RKV18dBaFikLKgV2tsnD+0EEfn1pqS
/82Vm32pydX3bEK2BpRaSdQL3jqWq/vMAdGoxPkQXZWyrA9dgpZmN0Xze6x1vhs0v4+Pd9Vbark6
PGTq9EZBusoX/iqNrkK30cdyiK9dXpevhr3Epg+VL7YO9LyLT9oYDuV7N1RtuIJ0PC9jvwyU981x
frLnRbdORo9LJl535EP/EyI3cnABIp4PdpcPCPnPyNkHnSgmM+gnXcuwSTbi6Gh7iZFS1XYN6jBw
fBS/yIWmBGUTpQjoSgmeU6bm5clzhNI81aFrYKg9ZcI45MJp6FqDv3ROjTaVya8HLgriJBTSAoFF
Wa1IqRemC40VDZnZnI8I549oDxjGIezaeWeorY9NV5VcnGMtC1S3MSXjX42UV+EHTN58DQu9+Nx1
ZfYD7qIaJKmi/87uopZJ2QTNKC721XYO4VWYedQrl1HrnUNUGi+RZvLeNNvhaVmUPenDrTNKw5Na
P3kM5ejVUi55qvaAd5RLqKrtITGs6FCVS7ETmbcCIzV+fNFYy/vutIoOeVTjm3LR9E6F2lVr79q8
af9AECT99Pi4bE3o56HkB/2pZglBDHVmFxml1si6wFTS/OyUiFH9xigwDSgKAJlAROl2FNtepniQ
jJkoaxo/pS5+posndkbZuNDA7QM6RPpNMplXATRL4inT8AS9ho7RBUWqKUfo4MkJWq3+JD0yzpGb
qXjZEfMez29r23tvqDycGjy0QW/n12M/Ae+IE9ZPcxK0HPlzOWSa76VMdxzyPdcPuatXMY7SJcac
UkuEZHq16z1oYbxDHSTLzFl5NVtMO1LKfydM++oADZUM4uy8Z3yxOSheNLIrxH+ta1QdzdZMWG58
HTU9PKbjMgR9E1tXJGmcw1Ba3cWjprqTtW4cBeSddIOyMzPGm+l2ZZ0W3xRFadG7cQvtpUrtjseu
039VBs84Pf6Im0PBowKdyzXPEb8dChtle3Az7t8iSTBBscPMz5U8enHr4Z/fGIk3HhByLmBrrWwt
Ci+38gpFNteq6z7QEgwUaLCV+fe8D8c97PEauCpfPxB8SPA4e9zBd/oBUxRXXRrH17br+2fTVdKT
Y2a54btuZH9qR9T8jla+LHlghq35wyyN+rle8nyvPfv//BDZ/OKw0Fpcbduoqp26zFAjT7TaOMRa
nZ6rUPSnUa/KYzx4Cm/AemAptNINUM0iKoV9c3y8+BtnVUYH7ijYczzC9NvPDKunGK0JPfY27ZFS
E84/uaG3SDqlFoUV2/mNDWzQ9KOyC5Cfyt7tcFk5mnpYotSqyPreoZwwNGyjLv6rAx+9J0y5Ec3Z
TfS5qCJTsF43NaZyqauwrJRLko9jADOveZpTVb0+XsGtgyLBi1KdVZocraLdnNd2b2WQf6cqaYcD
Jj/WZU6hdflDlxjfHw+2+bl4B6G/I8XO1u2ueFTtstRhHMbDgHtS0ZV8uVCjCyJK7TAuvAt2vtjW
iFAQpFeZLPmsa8qV6UzcLXDYYSKgk++aeQ+MQUThS6bYc3ewstxRg8ez3PpwFEZo4UtQ6B0Eta4U
HmpZH2HEKjiGuelBErD3RtmK4KRl5BVUHu7r2CHcIlp7pOJNofQAMWwjqc8NhLUTKvPdu44uROYv
RmydH89uY8PIVjP6mjD+IDutskJvpLgUFyrb0hLaUxyXyTE1RscPgQ3sfDxt4+vZErggW1Gwmtee
qKh+L7MnhuQ6xFGunvUcm8JDXmCaHvSj3ihfw9Gq7ZOR63lyKWxLqYOwaEHG6EsINEYVqvtJdWP6
qFFqlJe0z4cvWd4K+ySs0FJ3Eoetlfn5164iYqPMIuvaHG0RgCMHcx4Qrxs73ccofdjZYhsfHwwF
vSXU2jWuudVQWSvo39Gjpv6zDJ/VaSmx6aJ1bCht/aHssY1su67f+fLyy64SFUmSIoMEWy3JTLfR
D+nlpi4bcgan8MRrN2qzj3ssxtOpoQeunSkHNDDM73we9TD0Xv76eONtbQa6yAQPao3yGrwdfihj
uxtFFF9tvTCKQ9RkNE5dq8v1czRhzIFToNPvvYE20lCeB4CgSHR5lazf8TmCZAAxcVPwcJ56p/Vl
e7JGaeuoZBqbiBKrllYDUMH4F6k38qInboGh44hRpV9Pd4oqkepgMK9KFdofSketaPjFOKaLxtn5
sFsrC+kGZSkJxqMtcruyzmyD1ctlL0SEMqWvDe2c26l+tisql5FaLzsnZWtV4VLwKpLSCHeay6LP
hQFCUFzjaIi+jW1aAbiqxbGxtNl5StreK31Cpnfi9a7kO4O/Fd1X+9iR7wppRArYdV2qsnotpKtd
s7J9LHqIo4pZHzJ4HPGTgehJc4xEOdDvHKL4YHQ8eemCxKruN4aL13ncjl+iRgEWm0Z6W3yActpY
QRVp4ZNj9F36GoZJ9+o1bvMeTV5VD6rKrZZT41plsXMiNi4a6KbQmIiQ9n35fWri2hQ11ZG6EtMH
a640DAGxoDo9Pnhbw2CfLN8nNIzuqkzQnlIUCLP4WgzK/Oz2iCoVprMnAroRPZGORTKDLYiW8jqf
tFtr6e3Rzq+VBevlYMBAQRdbqUDImZSFfzyek76xBV00uAD40DwFQbW6xgZMnqpUNktCo3WjU9hW
0+CD0NI/Jbk59oEdV0Xks007/TzrcyV89Dk9GNbtNGc/cEMUy4l5JNlhFnP/j4Hm2xKYk95kF6d0
+AumXEGBvvfcsD2XSzS9jlAzxg+mGkfjp862ozQwC/w8gr4OI+UJRduaG2vos3dm1BevMJuWeudD
biwxTD5EdIDeUWRZBzOEUPLe6Y2cbLnIlyCsh/FsRGZcXXvBP3fuqDVVW0Ywl9c/0YsnAvf3KmAv
WdENSwKCNEwGzQ3Qucq0oMe3OvcLK4v6INa7/EeXmGn1rEIdV89VpIjRtyOHAhO40tb1laHBBdIi
IiGAs+RVfXi8D7aWBEYcuH5yemnMehv6ClXLl2kAb18Il++vVv1JmebWt7LsF7Uu35YD0iiwT3hk
IL5XQ3VmGcc4umRXhFK1E2Jo3d9hHhYBfrfFf78+K9Sj4XrI7ip9jttZRbK7XSEBc1W70j3NqWEf
OnROAjstPj8eaesYcT8BkKM8i6Tu6vkwhmmfLm2eXanG/MjyxD16qE/6KqIpr6Y3DgFWLulh1Cqx
85TYCEpv7j+oNKGqfZeMhJ0VqbnFapZlVx2NeXbez4C/fr1/S7YjmwQIfaEasooSWWtmRdu0bA/s
2i5LqlTHeMLv6/8oO4/luJGmXV8RIuDNFkB305Oi6MQNQhJFuCoUPKpw9efpb3VmpBjFv5mFRqF2
hazMN19jLc7fnN3/0NLxUuCR3ExQlP7d0tWzXUjHbvhAcVldVXLrsjFkIqsX43ABWVWGxP9vgb1/
OP4JDAhOCHSE3/nOxXwOQFmRztRmnCBDTcV14xDYpqL6LySSPxyUs86QACV6jN99dubaTUaqcXu5
aWvdLxMXu96rimLaZ4OnUXfsjdL6boVqGn4ty9gt/laO/tDlnLcxFGUumN9pD7MZpV0qGwGP7dc/
CwvM/gK3nebJCYUY0ikK5RNmXSC1WP814aNleoQ2Ix1vmC6BX9+7swjVacWR4RqOVxzR3ZOWm4oC
ee3hvx+rPxwGhh4Wk9yIKIP/DSrVkb8uTcs2raclO0lXh6my2/1CBd6eCUl/X9R6/YvY+48/ESRN
pknwJbYM/6waca82u4jW9pJoYO+bkyjxbFS3MZf71amZ5vZG8v1yvdl/y8X+E5hEh8FTzHXMxPzv
lwY9Mh1hkO2lG5lKpbVEip2iVNmbTGDFPuTcNEJgKKL6LlvX1vGIuYs9JNrr8LeU+j89E0gAztRx
mkMWlf/8GubOY3aOAoH7ZDjEKfO9+1aX/nCObrFn/Zdf+g91DJUMIhmw2HP7c343/x9mz5QtK9Vz
AUH9i5A5TBgx4i+X//d5+tNnot8FjTjL137zISrpVwAOF15FONEXSLReWtmGzGjuxb98oD89ZjSj
ANrIsM+Q6D8/EOmD7WDNIQq2oGhPk5RRnXm6il51u1Ue+4Kle/6/fjhUuPCI4FPRzNHZ/PMVMQVG
tJ808tIVmLensU+6IdaL/Rykat/Dv7zaH0AJOmG2nwDLIeXs38KUzgcGtArqSLzGuIovqsFLupNB
+9KiAe4vfTnFQzYjEOy/JGqryrQgsdjPzRhY5hRyERvw4XItDt0WNtUhHPytOwydOxcYGnmD/3/+
QXAsxprp3HUgbvv3dOdO+Jp02HxeIicfD3WigyvsVPoLHqn2fk7m/S+vF/B1/3O8gljOdhKODtKh
38I84NP14C6quSTd2stoO8asiYl16Lw1uvjvX975HZI4Q19ngBQwCpnHv+5nnMPIS3NmcUlRMVNe
LSuG7OHZljrFRcJ+Uozt3woxDeq0R2O9ZAa5hk7RqDYlWumhb9NhllV4DStdXwldJh+QmEZyxxNt
o2Mot63MkbqGW742G7fxX97/GZ/+13fFQuR//prQRFmm/vPoRjseuNEAgaqOnPGhAG77sRX0dUg9
3T3MxiLwfzE4JqigZEIFaiO/+SrbVpqbsBN4JFfoaeq/ND2/P8HY1HC+IcYAvP3mVc73uZA0d76q
HdU/ObUVpt6WJIdVrs5zv+jX//4S/vByZ+SegkuP9bvnfG3Z2ybWWqCcYx6pcC2/W5odQlMSAur4
e/M31czvlyuPLl0xhID4D1yZxqfEW20A96ee68etgpOtbdsg3vdjokHNcoHdefOX/uf3Og+nGUN2
YoloWNmp//OXRg2g0LC162Xf2sNhjydx9pmOLv/7uzw/Yr8fKVamDLV0Oejn/r35CmVd2Gsrksup
HL3qGKJiKe86EwWHxDFWlcrN2pxsq3T0zZk3NR2qQE9Rjm3CalIZW+sHISyde5alhW+zDsr7vhCV
vAuGiSy10ZHrcIOqZJ6yrdNGsWYeqxJKj1tOp8IUmJ0N5azXh2nrRJjWOznjmW4LQfrwYssRx/so
+T7awnrzh0A+SG7ZEhjPLd7isqz2NBS0VTm0Q+tzx9nM5N2+qjtHlvN3Y7SQN8mu9c/AWdcGaUSw
dpnXouvI+CiVSHHcwzMQwtj0cn6Eq1QDiwbHYQ4qk+1JZNoHnMrEk93J9i1qXPXm6L0ZT5Urppcq
Btc+OPW+76kYt400oKVo219YxFTqcgEbstI4EdWW9gGZrl+3opsJEEEb2fqnbQtZnSTWYvrvZe2B
ERozBI+WreIf9ZYMwaGmD99OLslsLTYK7TzetBar0huJXKrMl0CL9nqRlrGvIY173o9VJLWVYq60
7T+paC1uW4Nwoas7e1dkdWLErXRDixtvHHvnQXTF8FUGVlGuqEV0Yn/seki6C8sdNu+28RS7WaKA
te1SmiOrE+MlmdoQUz/cuFrCDB5Wp+l3veCDzUIXXjPAm1Nr9mHKlnNWzoUGcVovRLyKj6pwlzcW
xnQqEjrD82JjwX2hBX8hhWW5dXkzG1enOCxGBAfBue/Jwqu2IYNAVH7GXe/5GXrHZk+XTop3ZcoN
cbcsN5YWQxw/YmzsCBhhsnodgqIfkJiN4tuMo6vI3HiiJzdcdgkcN4h7B8JH5JDC5nH2VO4Cqo4Y
uwTOFYr5j6LEfi1zHMge0PFLU+bw1BKRA/fql8JUzh1tzPwNEtHcHap+asfDKsptTEey7pY0xO5f
ZHGC1W82Bvv0yTMe5JgNtl/MlHR1Wps5vLG6JYZqF7F4lMppnYxJpM2aog+XbE2q+os1jdj+Bvgp
L2nkD8t128RCEbapxpdyaMV1E3jdyepk/8N4oUxObmucPp/IzRBZggnxl3pWYZNanbvqjOPfNsQk
4uiSjnsQ/XJWr3jbScq7Uo2u9QFVDdlgnS08kc8298xNNQwu4pK2968q8GqV2v02XS91Y2DuRmXx
xdnt+i3hChXYqtflV9UWzZMdDPt7ZTXTngV15ZiscYvyJ0lIlZXW7irqrEVlWaYWMWQmL9qoiy96
Z9Yvnjt4D0kvvCWtVdm+6HYPnpPSX7ZsH0x4t0iYpXlVx9tP5VvGTZdVgV+OcawqFFyLh/R/6hsM
vCNZ23mlVrOkidpXiz9fkkMTL2NB0oRq7jFoLR0+WR0NTb5MKhhyz0y1+Ylsj0d5SuqgyhX7P3Fh
zYN/I1mZ3e9FleQShTpOJoROmhTaob9neBSvKlcs92Qq8e7LpJi2R8sLxyk38+be+6Un+E/Qjbns
91hmet+CKpPJ0r3V7Sg+ic31kA13vcOva8po5hR23cNgSLXPAlMvr1UppjIbdCn3lPwTHpB11DPO
0EE3/GgDQq/SgmIm84mE2uI4V2H4EtrN9jmFsXjxuqXVhzlc5yBLprB6CHorLE/wyRECmW5YyrwS
Y7BA0QIIzGn4E4cupyymdCst9+RPrSyPnmKJlK7lNN7q1rVbKp3cngvXBfzqfPrmVEWN97O267I6
mBHDqGPbmhhoh+3LN2/vmiqPgcqIa8UE7nmyqmLJZB0Gr+B743xorHJUKbrM/dNiz3uWsel4T3fH
Mq8Eb3djlpSWvBh9hupsG1oHswl8Wds85MwkqWP13QMat+YNggUcsHWaV50miT2/l2UxEJ7UKfs7
eRHzq4BrgYXB5LbvIjDhcCix9QvTZJvxfYxqXitr6vqssUBtFqRNUfefWw2FKB+DsJGHddVRlA2x
Le5d5ABfHFQJOpt1Vc2ErlXeC0puMEi7XuL+uZjtcIaRtnbf9zPBhMfRscbDXnZEJ7oRSYO+I2c7
J+ltHrM4qvRLj0qH1pTI2oC0p46I6hZvTfxQSDFw0n10Mc4EtMXjN+z2PTrE1hbBwYks6AvwVDFR
9f3eXCq7CIrTpPqz4i/ya74UV4P4Z0HbulbW9a4jD81muS/AA2rA7HWDoLco5X1MMkluUR8hN4wM
Gpd0kGrpyLYU5oun1/4maKspSv1yhNzEFdneG3c0z75q92clBs4qRmHhZ1zQxx3UTjtN7WjdK920
eL6KsYyHo6+JrUuTfpkNtErsQFOrkb648YbVv6zLpfpeKsoC6YhV1WamWYfnyfeq9tisiFxWYH51
hRXPPrD+8adL3U/Od8IHG+Ixev6FBbf3mjK/2OWhG6Pts193D0tthD2gyXKiDNqTSm4RORRlbhYT
nRy3m4bMK4Kwy/D8nH8FXSGCdO/tqjo2Zo4kT1mZfCLiHomQpZpY6a64LTMJDbAizLUmCpQdtPxc
6nDd6S0qBRathG9SB1rBnDnlWIrU2brkviorTFNsE+jMCMKtUt8bmrdVLNUv1bvbmheRjA2othV+
KT1b8fwHlt+xcRIBDQauphCUuFjbgd859Zduut9jd5kyQ8v8WFjI4Y4Ttf9yCXWR5FoWNMc9N5EL
VmiWGDp1jfMtUj1u3TAsxlfXV+4OCadsn0azJ+LQKQiwKWlS8X2P38CaR7rgTCp31tNFi1rtl9dZ
3UNrdQTqBNKXW1bGcd9mW5OsOjftuWqxxTBfdKnq8KJxm/oWqyriKybi+uBzBOP60JIgYU5GIfI/
UiXsh5hEeE1T4JiDWmSf3DHCN1+It2D2Hf0hknkXGKhuxjrTJbhvDBV5L0V/sGtbzGlf2lw7JLZV
EYY4wq5vLKvsVTqPSvTZhtiC+3HVPY8o1f5Xt8/NA3ZpTP+OX5EZSyrJ7l7sc6c/EmcpT1PYBQnP
y6yfVGjUdWW8+cm2JdcglvvsH7phGopUuVTYjDwJic+wb3P5W22LTUocwTsIxy38JuKGJ8zeR++q
aGQ88wmAPtNipChnjth68vOsalVp6arwllmu1mmEgW2f+4232Ie9Va6b6WqgLo6eDoIckg40IoE7
g8sjksT3kIBI5oiKqmhTazNFx/GrrJsJUwqZ9sO08j/rNblXgr0d90xEqnCxJdt2Wmd2huzPBI1X
Q2rAr94NlhplPk0sdEpJUKmYXM5KYZb2g/xbXWCVXDlfpezLZytYkrdosrnkS0FNXxpink5bVRXj
cSQlE2ui0HVGEOreUqTY6NDiwHcWK5SwU29rYq89yF27XJD7WnUXQtfekxwX4TF/OLWX9qMLpzFZ
Rqc72oPlQ+gO4GjkbDUwP7S3rrj343OkcuWzKYaLFGB1yYQlCOs0brUdK1Y1Mx5kFt7hGnnZklph
0P5Y3G4fLzq/sh6ltDEpmiCqPztngkgWjBiopU0IfTyFHeFedNLS7O9wgCV6TG/L16TuBztr53h9
n2ynvKnIkjFZO3piuGBOdpoMSQU3icWw09IeSv9u9IuO3WBcOVebsZztJKHdTamIt+UJm5SAd20H
gqAvE9rvbd80V1tYbG3WRZiVZvPQ69cB0t6cVs4UbgQBe1pn1TKuc4oNTNGTOL611cFZaMSzpGOy
yTmqTpexShp/Vq2/4laU1FGTcstY9q1jQQS5ZjiIROpim8YotbrycahrNaVY/7g/kZ0HtCBJh1l1
NPTysDUdh8wnqGVLMfwYHkoojSrFeaD44S3O/LL3ctS5pvno+J7Ok8AotRzz1bQzwHms2zEtWFrC
vhmG+uvU7Mk9ggXu/z0043acaJP8tBmS8uc8eMV31p6OzIJ4sNcsLPyel8VG+E6xR/oY/YAOu7LD
R4lh4Jh21tjelb3NAtZ0gf5OoBDO8ImDDjrzVT9tuaHz+uEHzvh6dhizjhv9yJu1O8snrn2yRUO6
xOciLc2ctnQv36VY+XjuZFbQZXQAdwX7mO3oWqL+yYimP0UvqomFgOCI+rIfW6aJddjSpvIpwoUO
eMPb5mDaIpgx5ATEVHjzLYyGwM/arhc/CY8af/plwq0hfAze0qGa9jqfG8t/8xdms8zX0fbGQEsh
o2DBk4wpzzdtKf06M069VjltXn/+fiSWIvMuzHugw6FPie9htgzc3XtHKErnY9XrrPM2SMSIfmlV
b3VRbx/BIqFyNJLRKYWcYt3TsQeMr8sgitM6SGdLl2XW/MwiGOoDQfMT4gV4ljO3ojbfZI0JXTpH
o21lXPDNVUEYCtVmbM0Payvra+XqqfnSOVCBlCXDlwqheHvsN5MgRlB94l1jgF73eTzJ8hQX49zm
9J09BBbHrP1JrtgzpHo0XkmfXagO2om7MDlL3+WxllpkdhGeAWNZco2TzDL+IjQ3btPN7DUzINif
OJwv7ffd8vWchlCD2pwaXdzpwas/w3D2mzyYLPG4unbd5edDfa3IUqFxH0J7yNAVuEQ6NBFA2zTD
ntvoHr/GJlzGbNo2bWdQQiyuP6tdPtpiR5OWWLsKUoZcfdE1yeCktFbjcxmbWGdRgwNFao2j9V1w
afwodKjeW6/ccV0WyULtD1TARBzSdTm+dmLKX28lWSP66dWIKKiJ1dFjdOTeN18bW9XfockMX/Bf
ku9juDvRSa/OMGcJZvBlOoWm58aQ3aKyapcR5V9CB04lEw7DcVv535dlnO+8mtdNaxJBPnTfSsHU
vW8FPgKNx1XDXR1k9qC3B8H/exS1lVinUDrmWyFl8lisc5PkhQXxiidhGLmZfQD89H8SobSC1nC5
NsVeZZZYPOhg8R64+bZ19XNL73tKZJy8b3voU8eTrgmod9jUp31fJL/w/BnalGZwHA/JWPjiiC9C
3GReXFFQTbHJV7pG52bDP31J/T5wSGOPnGk6KnuIv+uiMe/+5s5XgXP2qCO61XxQrjkr8Rzwgolc
OqokjMEydYAAPmYTxPdLtA97hnls/YP+KPFTE1vdFaKMOQKlWGAcgAcMxWXV7+BI02Dv26lJtgbI
3m64PcJ9jBIGWk+eGiZzfTGSMWYhig8s51BNYrqFt2JMVs9xrbiYBiCozir59ZthGUU6uZ3gOvPM
Fl9b/WY/L9W43CP5phnafVnd0DQzrplKlB0siWklkHp1Aezq3fLoC2H6ibTq8d8/yMAtv9jkhlx0
rqset32ayD9IiJ1JCyfWKt+KKurTPV63DoOIOK6zqjI8HQuSCuCy1TWH2K/Ej311knfbmseG3L3E
YSE77MmSrrFxy7SPAcmzZem9J89e1XszJ5qQ0zHeNsDnqbcvmRuXjY51G+uMdDvbySqA5TINYmxX
S79n3gjXobqzrUQMGR1dZR0RJrLtQAcZPDZV6HS5cBe8dD0ALpP6TojhSRNp9RGKlZi+co127vok
nl7aRhePm/aKImfJ4P6a+DR3beKiJ4wcEX/R9ax5j7I5q5Hd6L2AkiXTtmEoS6cCUDv1x6T8PmPn
WGZSDT03TFnFw6Fnav/leltc5XOvFNfKvHp7GvQeslAFsfiu8CR36gBAMx2ds8Luat6H9d4Sjazg
A87JQx+OCwXasneAjWj05twCbe0Oe6AsDgMbbye15e5eqUWFPm+4CN/wckHNFotVfrF8p7olHkSH
IHpavUZmmfzMDmv9tDVuyfdVmvDKGpUVXUE/jh0WS0upMbkto/CKHHP92ePNRuwD/LnP3jfAMqVv
Y2ctoaPQr8xi+eiDbRlTM7fuDZ2ZWU7yLPVLkxqMJ9Ndr+9H2tj3LgkXfGpYxj8nxMVVDORTo/CD
XOJ3cuvE00q2AleFxiYVHmTMLNbuan1IEtVUTNrKdQ6+3GWIpCqyv7IQtMbLbma2TpPCDe9EUHhX
GA0nbhqv5fKuy0D+oINzPz1p2AVU5AgTTtd7GPn0RdRWdGy7M56Krrav0ZD2I8TqQuk83sr+e+0t
JmaFlpQTJg5JOB3mvRxfVrA2l+a9bPsDvQDQYrTsNYbRsho+hT3YEzugQv5cx5LyKcBs43yLlcWT
t2v5MLVO9QlDhxnbHZb1aXcmfW/8avvG+fAeQ0LoflSgnG2qJ9ihWGMWw7vEL+K2LFXpnvZ2Lb8b
OsY4GxvDHjCJGMbSvXXVa7mt3be9dey3tXP6ryNeQW+WnMbwtMEfvEevH32v67LosUU0bZMPIHBd
vluOPsFLg1VIk+n+2mGBf5swMXoTnZY6w+qIwZVO1f2QBpw/x0kq5MwtPCRL7LUY59lO+xT6BfZ5
rVtAKvG5/+00wZo5SY0UyZgFttb6lIwgLLQtan5hce1+aaJEfV2CSl07Qx21F7O07Spv8Qbxs43L
RKdz5dmkoLjkJKZm88unwhpMyR7ObV63pLIom3ojwkGpMfjVWZEBTmXl87bXC46blah7H2i7tfsD
O5/tqg83HcF6iOYXp3SrgaJWetGpw0I6TjmXUJ75dFgNmMW+oRBR3upCFWxee2f9hEpIVbFNRX4k
yyVlHfm+zts+jvmT6SPNvDAz5Vx6vd6C1Cj2iGmftDpOaT3W9wHVQJcie4nB4hp62VSwFejSoa99
gk1mKkwqIWDXrEwWDpZXuuLXBMAAnu3YkDHHyeuOPtxCJ/NnQtdzU43IcZGJUBoHSzAS7z2uKmkA
UGhyBXpaQiUR4mFpByKrq02GijtXJUlWNsN4tbnYu/EWm7XJJQHmt0TfJGFGWJP9Uugx/JxYX3zt
ypUeY245nwtM3xGcMFA+5WmyEvL6RPfqzpiVp7qO6ud18VbvmSAX/3GAStZ3x7hn6f3Kznr6tQyu
RY2f4oVk1NPEXRecyAPob1s3WZhnBjneODV8jgsM+FZ5MKsq3hdqxyWdoZbHpodDkYlwVh9+XTT4
phciHlMs1IGeibpLGJ3VujwP01aBslKzq9MazcttMs9owUmBXz+rYTtPbAyIXwLT9g+mdqIOp4PR
22j+G3m79Y770K7arg8DAq06jdVkPhsZeteqisxT0Dvtq+SUBjgdD9uD0d74XTVD+NKxaAdBq0PG
zc5rlmcB3VrdROTmjExEYmOsHFya51U6DZDQugbMEhTSerjrQVdH50Ko2FtbQJjABB7Qvm3UbMNm
ilwZAhaMU3lgK9BFdDmNoXO3IQa3h2p0CmYux6uvevL/+OOOGLXUirVj5yP19bmxWu8hBjml3YCK
82vDDfR1aSfrbeS9OGmHh79hLzQ5yBOZ1j+i2fNZrzAiexmMg+ZqBtPq82rqzzggVeYOY1mhUGG5
23BoCt4OWw0dXiGN6PyjXSEQ+hAOauXUZ/k94zpXrHQyCQ0ljlxM9BQHaGgzHm5FWBd3gfZtna1G
Jl+7bdDDhYtVrzmtEpfXM7hg9xfuxhB3CFyp14PwuvK1s+DJAl+MQDrEKFZhZmP72uSVqfb52g7L
pjhob4+SvOvCeE7rqY+2XEHFiGlL5u4RxYZpWMybASp2tPFFtMm4fQWIUFPWJMKOPypbBGwF42q0
r6bF2YM04vassqn3aM/muBAtDxNt+onFEGEI08LgMIT9IPNBysGAnyLdOHhOZzMA1qWNG1diIHgc
iYvVzgNpOCvUTe64V9cUMeB/F5xdHXvfk/YhlI1+WaNlTvLNi2YUzCGrrNSHfLHf8/MNbjaHbNzy
eY37ay5t+baOm3eRNGL42XKDVRcrzNz2GG9GNsdwGJJ7uU6yzXlYgBAaNxoqxoywTQ7KQS2a1ktA
g1gDsPfH8/XoXJZbraLbhkHhZyF8wuuG1fum5sqovBFO16UadxaVJQKtCq5zu/MZdD6dTQocNocn
J+rd+cEE9bK/AXro6XYHAg8PPm1MlRZiK3+h4ivNyWF1J68lkUeMBEsVyReFB6l7dAasMHJAQX+4
hFrclMc1Git155u+0Gm57VF3uQGnj0yiPknhPBc0waDRtbmSnj85b5QtJpqkR4VQp/U2LmEqau7g
O22LOniwEoxPvNRKjJ4PiEfFE11VEV7aWqrxXrlnglgbB8bNpa32D1UDBX5fzuLN08xBm3nkbRZ3
VW07B4+S1xzqEr1fts5EplN1O+kch7hcmE05P6xSnQ0Ttxrr4Jm/qQr/CjeqcL5Ozk33M7khsf7Z
CGuZeIIpPmnL+Mj3NdWTvsN7daG0KbsZ8eoVnncbaR3WV0y7ss2QRzQA6dtW4RxacOOHP1UY9MkJ
KF+WmYgn9iNVUCbrgd1E8lKZxIILOOzuT8/4k34URTgtB7W1bcJWtZun281f8S2Qjqrd09abYbvF
YNZyTlZTs9SzSFNRR+rc8Kk9a7TJhS6wbZjZhR7F7mwffdmAg7SF0RvNS+J8rvzj6w0Q3NAePUDM
+TmqqEEns3cMj3w/zr2yUZ9lPQoFOlxseLzMwV5kvnGtrr5Y+pWAPex6lhuHVMXxg4sl3jI2T53z
YBVD7GVV3CfWg08D12PWsC/rXVJsMStKnv/ti6OWcbsFq478NwdDkOgw6cln06KMu101Jt7mW54B
Z86YMnt8OmceiNxXqOTTdZ0C+6fDnnvM4xpo/tLbhOgvgXVxF4B/zyUyo0eYqFtcFhdjMPdVHoT1
Np3cBTpRinLFuE8CeGhKZbvZgDs2UHo2GKW72y6auAsEc+yUb2MHQV3jXSNTgRO0SCFK2Ne2szaA
TrU3mszt/WRmNMIg9SoBePvYe8OOGW76NB8YXAvvWA4FToAl9WK96ZKBc8SKe9f5TOujvjZn8QR3
VY0tjl70YuWKSOmWt7kUTXKAExDqrFDz+u62++pnCcLoPeXAzeFFKaJmPk7tHjJFJOTVH9xu7eZs
9MmuzScSCs2hwGHOzavZH8xrG0vXZlnpL+FTMPVOdJWwW2VIxNcw86yON07y3fw8DrpA4UJMtcpW
RKY6m8h23vNarCvht7OZZ3119vU2ud79ujmgqnH5WOGOnqayxk3dJVsXPPKPc0EqPtzLNG+Tk+/z
kmBvwV7/g0lqusMEqTQXLPmqV784X0cki8f2jV1pezv2yUZnEWz0m2zsLNq8Kixlf9WUM/diW1l7
mMMA2dl+z5HXmwwYdfCuyDDyv/qMt7DvmhmDuxSwsu0YG4plf1HGJluQ4MW4YL3QsflVyVIUR3u1
/f6ZRcTED7M2srwGyIAFMNXzDMbMfis8CF1BRIR3NrHKLoWzvgDDV+Vx1wVuoyglwiHvyf6B5x3E
s77rlsi6DaBXxJfACWGfWr1dO9cB2MfzshYBYGkFIYwd6mRRwcakA5rzW5+EpAjmYSaMhzX+5Moe
hM6RRXWcozKUaVMzTV71e4AnMKmAziPILCOGaxLELlNooZHkp2jeK99Re662vS4yGe79RFSe8uu8
6eDvfOulpPP1WE81aeSJTlyMqp7s+6RFQ3mUq4ztWxu/Oyr4CmTATpM9CV0P0gAvONBCYOojii2c
TxzGnRj2cULaUzUCkNeB+WvdeQX08y/B2ZHjtZ2rqmIZvLKtPfRNwdzrw7wOvvZhba/5smIw/NHM
RTywLKCOCvpz8BvAWZuDPtgMYSd/BLK8212nqXML4qt3mIMtmS+60p+WYwI/sPq6jHqknUAV1x21
hZN4L1ajLjbSmJ8kftTXIxHXY+7W885WEZ5H7lVO0N1EXqP6S245CdNQ10Ak9TyxKBxrbyW93qvl
G3hXEWb1EBcVsTDB8in3OawxCBCLf9mXI6ZMK1KQj753pvuN5dcb2nb9P9zEZhEwz8Y7AhVbLjFD
wANPBLfFhug2Pxpyt2+sAi8hWmKNCTJLL9gF3rHrsA58wrsGynpEFuGvZpn0ftVRBLeDtdUxLBBK
Hj74PWubjcfNfYR/oZSdyRb4+5cSm2hOKE5bmY3ssaPc7aJwPQ4+a3pkZdpaBpVGe9MS/23b69rf
ltiKr9gVA9HcwHmt12PYqOF9HuFGgVEtNchiYnfYZ2DtWVARS+LYJ3dHoC/WfXxlmpDr/Rgk1Q2q
4rE8VaNZvaMCJAYlWP8fZWe2GzeybNEfugTITJJJvhaLNWmWZVvSCyHbbc5MTsnp6++q83Bx2m20
cXGA89LoLqlEZkbsWHtHydx2CDenAbNpZMICu7Jk8/g8BtA9fo8oOHS2q3YerrR6t1hyvsuZ2YfH
fOYwiZyBkWHk1YtYWa7V080Za8jNoSm79jgCW6WRZFFVdisYmtX7xOAYPgUEZEHhrk257lm1bNpI
i9XZ9mPqaRMxY+DG5prPJXNt11jR6qn0bmHdEEHqzRyg7IVldj+CcEISZcbjF8udLfZzZ5THNWz6
t6Lp0/sJ1zIsTM7P7RAIXB82+qgvWdb59ys/dxOFSWDovtNcf52XSnwQglA+u17VvqeJU0NeTJu7
PV7Jm+DOkROiK+zSQIgNonfLOr9Ab7uZBNn3vPTabCfHoBqQQCxW06WDH27HbbGav5ycF/tQLcnY
HNiD6HlHXsYxiEWmpupAcgSQ1KjXtT0Kyy+Xow9RMERDnirvgCFoSF4mQ7O87133eiE0o/2V/5jT
344UrM4HO2dD76i15Yi9zuYtO7SBP4SHtWCZybNJpvyzW7i8urnuk7cyCAcUjMWV74x74LgKYsM+
jSuCYbyks/fep1hIdh0NHrNiihZeeQ6mLwOaWxYlWd/9nFn7W+9zZkP3KIIlWI0/qkeiAXrghsCb
igPT9YU3SWSJvbOlzuGNtLEbwgJTH2W8tpvPmV7Cz8Xqtz+hht3qzl3tHHi5xvkgJl3VkdIZGptn
5y2eto6f7NPodTo7gW6x23CZUK5fjLoOLai0zZM/d+s3BxanJmwyoGcNLN39YEBX5LcsReTCT3x/
cG/kOg7D6wwvqQ4Je7ncY59xvlyEhcR7TLdBmn03yAlmRsw1FtSExqZAUlrOJlfjJ6J5eUQty2/f
a7xs32bI6ycrJMk5alJCZngj2SbN4lziAvZZN7FlpN0S273SWZKtpTCxzTFpp+l5G6eafrpvCYUZ
mdCHexGszI5SqxqR67KcXQFtS3sLzDGvwwmQycx7a+rsRyxGqGU663pyRel3s0NNO/iXnoKF4dSq
GEb3KY/e97JZ+nQnxbIJVMxp6c5Af3wJFBLtbmBFSH2Q2ehke38Z3Tf6C5ABRLS1/mL0OHODm4k7
iUW0TLV3eEM0+citGLLYIMIWd6Uu8i/ZXFblvtOhY8elMr1+VV3S+PzRJFMUyZbc8WQ7ozuTLFTb
38ZkBtwBxvc2kKp5+jaM1kaaQpeb8QQpxMoE5XlsUw9mtvHslSi9B5t6eP5RdQaNxUjGc9FsDziI
q8bKNIRX7+eHzC3Ilg3J3COdT7btl1mQdH3o554NupxJpYz5/4q5CS1cw7Xs8DwPXT3O+FHz7dXJ
iqQ5kvBL9hnYnjvGCQ8qsi+k/eeiSm111/lJCquQjk4aL9mIhm6Hln9ZLdMiFmWqq5jh9NcKlVBM
L2IVHMBIivEccTW1E4gkBjDNualYCbOfmiBd9rBvWQZm0iJjTW06sj23DVAHHa2sL2tT00nxdb3Z
VsBiXdNiI2Oyz/h3v0wZYyJYSxsIghOaRZ8pf+X9ZirVn3KG6x/bkCOfKbTjiTouLSk08qx7maY8
nM5Ltjh/+UPmJ3GP/v1UbAOQEVdlhrOiVf51PFmbGFu2j6Vkydw980TvpQOn8WMsDclfZBHC5lxD
dB43X9TFMUxqW104PqdyT7ktBVdE29ERe5sNQ0Q/nx1Sysbg6PGH/2nzfXXUt6PKjxWgcvUx9CTl
7yg5mEnvctWIE2OB9IIz3jJnTKVheeVgtjby64X+XiBBds/aR03fiSZA5BuKwFluODeLOfLCNoiD
q3dsNzJRcE4ewa31kcYow+2Xlll1gVwuF6BMb8CYrlDaDjzhTXnnAJjWvIGoHDGG/eTS9Gt/l438
+Q+bb+xPDM+m5zCQ4btoBFPvbOB2tNGnbR4eQEX7Z96HVrkbGWxmewZBjjyU4cJwAxW+gghbEMJN
l/fPanbtec/WnAVLp2naYDcCzs2Ay8MsYlT3kqGfkwv4cTT6/KZkp0mPXc4ZUwb56FqvqpHaus0l
hcA+7BgDR65dElcnMmFtTzAbKG9jl4T+fq5s766CAcueV022UcEe63owEVRKfleNi9M8yG3uGfIN
axYepZXn1yT9wXm28WESzmflYnnqQp1iHrbb8a9Fj8V8s6AB6wdKkvWaaRAk1MONre0jo1fKEdcf
O/GIMqXH2KKTbjldg+KrHubS3clEeP3Lhv5LOVWmaMMU4Yv11ek6a7pdK4fp3Ia5xLtH/qqmA9sE
PPezpatN7sG6FqRjP5fBtUuZ8W4ALWX7gcI235VzMVp8TW34WNCgIV8zGLVPAM3hm4T+Lg6jcXlu
wrBaQBmlXL+bKVy5A8uO0XMKScNDlYzpT6vtw+kZdJzBq8tYtX90s2CFIkUsmh83aaZ3gNqyB2mF
3Nt10+bXR3cEhorTMbQGUp3XYYj0oqbHzRRiopBN9NtIIZTiP9HW29paFIuVJ3A1hbKe5pcAH8j4
3UcUBiV35xFzjN7a5dPG4hD7cUQwApkQxnW7Uz5PXFApRNyTUKvrooN44dfGqeyPLuzVFwmpb659
XvdWp1URfhJJATwutroIb2e7TavHZZNXxSrIg+4owG5hfCW3VdQKhr1PW46ydNv3XRfeOq1ivuCO
U/nJw2fq31ujEcWRCigRsSgZpLCpKJwsdC4r6els/TRfbgsPPSqejT99D7lqp2jI2pajetB2wyLY
jlY/cZwB7Z/8t4cCJrHe+XlrwC8aOuHHFQFJ78n6apIdlUbN7tZ2q6YdWGxPOiYr6dDul2uaAX3X
RNXSbuw97inGrhvqtmSMVL9qpDAtjIxSvneiq0w3a6oLP2gjmwP3WsLiG9zrldk3wj4M5SXhFQyj
NUfDjMquDjT1S9s1ETHI/IRB2Nr9z20ppMiufLRZ4z4UnogcZPG3vJyreYcHVIrYqEy5d0Ov+Tu6
A+HNd+RagFC3oWiHlwqNdjus7Ci5Po0hohzOjKKKNn9oqoMLqrKCYtLdFCR5wERxX3MJTr736rQI
TRGVrlMfS2to+5t5KvMXp2/rIZqGYrX2ZoHSZSIrYZZd9OuHjQ0c1oFl57WMmzZN28vsdEV24wbt
RKUqJxhNvhrqzyaf1/uG0AQivrpKk666FLqg6RyagdI7XC/4QYrqFcezOpEYap47mYEPLV3bfsye
qn4yiwxe2E6DJG5EAn7PAtQ7YXvlQ4Xz+XFu9NjHC5MKCE+ziueKQpiZN+PuZ3fiEmKmSQQStdHc
j1FSCfBn2wzTYW4GGd4iUzpqb4JseOdt6LhKkQAYjTszWx00VehbHUwTZom1B4dbUy/4mS6hSOMi
H8olAowb2lOYdfJnbYG3xn4FVEEjyc49onO7ovWZR5fLN4MF4OsycEdcZ9r+cHC3rrQfnJVzPmKM
IfqzzE2yHUuQ9TcoKUwQYq2DF4fNx/1DC6Q3IlkpZ0ZnCRL9YIKVQ3oIJmLspiXwPrK8LNQRqYNp
mU6H/CLVGmJqIMG+OnGpj6CnKrVj5am+jmFagecGPJg3G5XlCmlHwOCldkLnSY+DPiWNBmgSXcIv
teZzQiGjbfcSqJpTVvZ6eJtqS9gHlRWc7/TtHLL8kDRJZV753YfDhfJ5yfyhjzLicWRse5kMTnVO
gR/jhnJbqpzGIxsqSbXC99JClhX+XH9fqsB8XVerMxdL2fO5HNPJfQ7GLVhdBsv59sNuZ2w9biMY
Bcxkib310PnezcbBtQcwLxpcuW0XHjbj0X+h3S5ZfXCsxcmxMMzmMbOs5geJH/TDq2337zqvCn0A
1YJXLqYJaV83rfaozxv7K6vThuwFH878mQ4FT90SrOF+3bg3oSakjbum5x5eKdW/sepwXvaWNhxk
LMgGz7JlAP5c02LeFzCXnwkVYNzmdln3XcGqjbugDNsbJTVbtIPEIOYMW5nfIH3w/JB4uwxRkAnv
ncXhxZc1D3K1GxiYZLt+BfPAe51v086tshwO6zo8vA3YPbPETjJQV6rRgRTHdA3KMUtLoKAMK+lf
I0kaL+5Wp8wt4CS+K4Pb+aymecNHbW9+f1ACUDxK7EV2R0mZllzn+mEeTQwy4s7KqL5IsNffc17E
7DI22NYQE4Wo9tYsOWCNpV3kKn6h4rauGWlA8newJRCFAPSNoCGIqyGwhrgN0+We5KTZ/7bxTZKz
QsVo37TKrXFJFUZMhywPjYz9Wa7lqVKL2/F9eZwR1VaNOH6mbMn3tDXk1+8WCsmBnSfMQhDpW/1O
9hamL/4UMt8zG70CR60dfrNbyKsd5HiV32/2UHWx5QewXVQkrsuX6zaczU03JebQY5YZToGF6M4o
d4Oa7UcHjXmAfR32bBTRIcTNCuKbU35j3EtZIxaT6C1AW7LxvlRze6fUOKR7lY2puvXl6nyTC9nF
TFan2T0iLC3rccjDuf0oBzWIKJ9g5C9XWqzdsxYDDQSJL5j2vpXi8qK0CILT4MxFcbd1jv5Oc7w+
c56V+REnTX5nDb5pj/OS5t4NkHj4QjxV/r0ZzUrIGZSzCxbc9Kz/0k2e0VIS4b2r1cTVDFXV5HQl
YKcRZgPsSIxvU0QmTZt4IDGNdX5dLrmaAfG8jaXa0+g+Yqxy8kMixuKWGOZtjAdK3fJ+oMM4NEaS
uxVaXc9pyQrEnyzxcYsL4OH0GrpJfu/SaSx7cMTxr9S31WsrsV3dB+Hc69PW2+OTqhZZvtkoENvn
LZ3m+hSMazryjOIi2Teqm0JKhFIN5yJV3C0cfs7nxSH1NqrcilOOYp9jlxvQkCtK1zSQRus07tGa
jWvt8So0zwjY+U9tTdb3FoyPvs4wTQQdNPWHVTdUiMphd8GJmZGfx15WlZRPxZLFbFa9jrwCmQMo
Uc3e9igKzb6zwXTxtsvSjUtHWR6q/aa+NUvG8M6ZcApRvXTltl8aXKZxpXJ4wokYNnnyLQiSY2E2
8aYMRNXeAcyujravkm/+zI/am8SQeMQ87gHXCKiVWcBirmk4sDxj3azj2UP7PpT+unQQDzxLNYa4
pv+aFZMlGPNcEwh76c3LsUP77DgU6uADD7F8Aq8Q3zjVJ//KUpXpAbGxyz45mW1a2H7u6PEpK2fN
BAfKNImLellnrh8vL0+OSAV1tr/SXIK5N3pvIY+/6i5zzVGutFrMtFJd32WCJSp4+xJtHu3Ma4f9
1K3TbTmVDbwpcCStk2QSeIfxQttgsfnG8L+WLZsl3TE3y8lykLd3KKzOSbSVb8N5Lbh7MG0MxZ5A
oObGK5rOfWDnRNYffOsqwwxTmD/yAzXvcMZ8P7uNORn12upkSApsWm4/yWRh6GG2aQTzJdIeV8ys
1+FSKB3WcWhDqJX47WDxCSsPjpxx9nSyMgBW4Ihw4HRELH8BUF+pn71OpHdpb5rxfg63zeCDVBv0
go0dgtHFiOdlMFjtj3WfJOqZH6pBv8W6k0RzYsvPiWawG7VOTrursixMgPEaDuMwAxlcbYPtfAIf
uE2E5alDg+nhpix56J+UTXLSiT4dQJ8eC4jO7xwrea3KxaCHNnr+6QEibGfarn45Wox55QVcnkLT
b0p5AHWveJCKvLwz2pmhU2HkX3BPQX/xnOrqmeIz/A7yWOIbVqnpIixdgo6VgNDsxe+y9APOSK2H
lihPj06C3Xw4tlwlDl39n7aTpDzJe4fm/l3MbT/v4GmLOzSiPr+w6aGeoqUuh5+LyFC5EYPg/jtC
A3mAuoa/dk7hvh1sz7TbRfMqp/vKzfPHPK0LHBqKV/kLt3ODFwAyIL3LoKWDC2B5LvemxI4KLMkY
d5+sY3dTV7JIIhS84GtH6FR5xDtIJWPqsmjPqnfK7OKIXLNdk8UQGHQYMZGeyepztNmEuXfUV+7Q
fp11yVsmREGoJXFprEHwGnscY9TuoHoA1CVt319W3CmraNMHVsdpbt2pWmKGAG4S18WMxN1aMvjM
XnUNkdKtc3LHSwZicW3mPtmp65hTtQVULokKOCJ8D6OSj9k32A/OwNUfylb7t2ZR2A4UMgCHrzOr
u7n0t9e89+DlBkT5MKplwtQtLG16GlFM62PN5/Ct4FTIeYFbOpFSqCaPbPABL5Zs3pjjWuILjBvH
RaHQKbrezvSQVpGfCrc8guOUwUHkQe0eF4thKZlcTX+0gxy8thtWmZ9cP8ndw5Rn8sqPecXDOM6J
hnEr/fZhq/u8eeL91f45cax5OWOkQC6uXPOQKZy0kW6zCWCUL5FanPgqYbeOuSMhaAkuYds39+mK
of0crqSOgL+UGz1EvgbQL0nxc8Pp2p8Zb9I+IUmFuf1YW17Q7ohYK12etmKr9vWYeXrfM0b9NtSM
8mM1WLqPOoWGRIm1pU8DvoDloxslM7Kciq2ME+AQ/9hOTLtO7dQrKkfWI/yUXJF4PBT7mfa2L4rm
OBl3mh9HR5c+5r5q/aJmcvz5CL8OMCzI/ibQS2of7RHudWe2lPEEkQ8c7E2KXxEdquPmqUtQmN1S
+g4/aFIw90Ccq8CVbcv/EWYq7aNULFkeBf3aOXFNpPV5CTk+I2hLYk69Tfg999fSD5+HKd185lRs
V9IUTZTWfWrWz0OZBE8pIx6H0gGkf2+7Izu9HcAkeGedYXtuiG/G1VF5w7zzEtV9MAphbB82oaSH
dTNQQ76cHM2CurA8AZM7ZSyk2pBqfOPmTMEwFcfE56Tq4PSI/+cVlAbRqgE/pQQr7QExELxu36k5
t6KiHLjbEpIf3fOyAZSfvKUOfjBzwIyFHFSksVy6RcabrtfPvMWMEzFjrrvAWbVzlA1ZtAQqTO5L
B3+ob3U4r+Ml7bzpCy/4dUPfZNK4DrX+IUe5/gTXzXGQddYKExZQPPsG4pNLI8D/1Bbo7XaoRybe
mOrCo7UMWx8taZJscS8l/ROP+6OGkfrJED3cwwBevUgo0/3rtk5bwQ/nUwvPtBtYS6a0e2BI1VEe
LjAvZyr3OaAu7/tgp5ONU0+GRDxEWG8aHbPEw4N/6TiN9ktGLPyOonb9OoXe+El2zvC21Go9VcQU
5ZcOnfpGkZR2NbHOmG8qFqnA8Sry/9G0kuK2g4F7FVkfNJSW2mnBsDm4eeRVt8RkWiUomqxbUadg
toJyv8oMa1A4k7yRBcAOxxbQj0gHqwsgEoK0eWRRWPdG3G32nK+l9eaYhsFOrbhNbsnGqmSMUDl5
EeB7cKuKBSMJG3dcQCibpX6yVAASdSLm03UIymgP6B5dHcLubnCX9pvN+uM5NotLEAGBCnjGVaBT
/7iwvyNEEQQ5eh5XP6TB4+7Z0SyFXwZYvBzfTGJ8YoYS78WDZi4Y0YjlRdVb99V3S9ZOSUdnHyOn
3hJX6M/fOgviawdknC5HUuntDx4JkkNpU2z6IjUvDwRMuNfEvM1z2SPSl2U8hGYYHtnz0gNVy835
7ndbQzfCHK7Za0Wa9j7dVPspJ/1Hxl1r0secCKkfXObK31umWgWNtCMha5uq+tYwqVtA0DtFX7PN
LpSdLBlp9ZMGJ9okxfzW4lmFjQ1K76QEzVmUwd0jHgkymHd+Tz5FJJyMiYa7pCEZFTlxRiMDGnMs
Uz0lXPOz/xrYzoy/RdbeQ6pSeiGnCOXrlCghjkar5anIq7S68QFXfvpqyl8Hq+Vdrnm3/iORbmZP
4l2tIqKRsi9K62I6dfmGX0OlKjxZoRTzPf4w9nxN4WLgKUUu10vgQ51SPE6oIbpkh+muHBf/bZ0X
MIHFhGNyLBlL3ziY9vJDy/YUm9JouMrGGCLd42Zt663pxtmcBRa8cO+XNK04DudQ3TAlHWpewo6f
wjIaIRqfZlEyAyVTYu85Y9HeN2lCxAVPr/255LRojiBb7HqyZLkOz6VvisdyWLfvDm6H8+LgqrzO
yVlIP066S9kav3ob5qQAwTpM/FBEbksVcG78zrVBUSwy59w8K9OjRzYDQ3nP1el+cakvjyjymfO+
DMv8ot3JGg6YGv27bUzr/ugTCfGWGzoL5NW2fgbobObd7PHF8RiQVBBxY5K2MSf+9qwr4607hIQV
ere3yGFLHR+axVgrLQ/d/pqeUjTKWNgLE/4irx2XwmXqfowioEkYQQvG3Tj7i0u3syVPtamldZAY
CL7bVSX9szsL+ZfZWq9GWvHtx2Qra5B7HZjX6wppYBGM/5QKbhN6lw3QklXvpIY8NGRXgTIzTDKX
tZ287YDZvHkMEMC5NUgg/Zgx0COaB97wEfp1Zp0N8tqnDn9CscMSnd+PUMQFM6DWfXSQwnnKVsks
QKw6T+7wH+b4PMs+fBicqlqO+DJZwiuuExkImu6T5YwIU3Yjwiz2xqrj9bH60TyEc7qk8TpXrBIb
SH7XJ44nKq6wdljoy+NYsTpoCcqK50mRJZI3sCNZynSMk2gM5LEVrge/8x+FqL46Q9E2uKaiFX/3
jaeXiSeuhmKicMqYxJDhYkADHWZW38o+Cx8KrjfSYbhI3n3sXf0lz5JUxNai0B8QJGYZKzJG8j3W
W/Usks0BeZdtVrOuolePY9Zxyg+GIs+qO9yxROLA7SFcMJDbMU9I5X4rkxZ9TbTqYDOXgnFqMulF
htkL+qNt62eKNAq5WdsOVreBY+q4eXJ9qBzO0N20MkabvSK/ltA9evM2+QXKmM6zKF/ggHdTwjKl
G9na1XC1o1BKfqOnUYpEEE888D1zl3iezcYw/PTrk0se19dEdwPhC5mEw99yTpADqV1jf7HpYJ7T
WZXY8L02BxHCUDXtdAGOfofsgBCW6sH9kgRl8jimW3JnM6lJblztbyoic8Oa4zCcnXq3rY6/3rSp
S37aMtr1T7YPtm9WZpIvK/Dodi5J5PrJ8CNnoVkDArFDVZxIBe8ytDEnCetb4qE5dKU7Zd/IM8rU
kVA5liWua7X6tD/EIpwt1XYPSdY5KPA+jVfs9Yz6+DNkDT4mz0/kSVlA9Pjx/Q2ase96ZhA6cPZu
U3dRybJB78RYjFEFdEyR7N1NBcBrkM7s3igr0zzjeTCPa2GmJ1nrgWMaoH2Axs+Wr7177U/wj0wX
shjAxoKyVvMNZ1xif+JpxEjhr7KZQNY8z4nTBLEEIyj82o7G9Bq8b4/zTRIssJKe5ZGWyfCujvwg
dex0V7Ji6a+OCfsVWcNpvEO0n96ME0CA06f0z9nYguyThnOjoaS8OFkZwZHblOJHS2Sa/0g74yx7
kHGiX66ZGWK3gXwkBw/dZSQwQIZfvURkX4hq15/KJefFyd1mPK2+tm3GMJl7g0EnFbuCh4bof+qd
IvZKSarEmtvhUYeFvGUqOzZs40bmfmhMBZODUO29jGEwDbvWyJ4XAfwnQU5IuTFdysfhfkvyLtyl
hFV50eA0Vxd3Sl0TW6lTvPpD0W2HjkGLeeRHXZ57LieC+a0uREH1PTnGG3YDeEruLp+vy2PCWbvb
8IXIJ6Y/VRW034dwUv3OSf2Aq6IyODeAOGBG3H6EBEyvyxGiQiZ1fuztBdKHUBxWd6AGyeFebGH+
gtTve/c8iBWZocI3Sex0Hnca4j+j89RAWyNael0a2+VMIgz/6tTFxB+TW1CojSg8/IyE/PPd4rlC
PkJ4JdpBFft+msfiMBBpm9FgZdO9EJN9DREIsrttk1bwKU3c9aW+vozIEwVdbqtD/8WGACHewGvL
m7QPKknCTji8Tgw9l2ONx/6+5kJgnVrDWtiUsZPmajDz+0g09F8kJri3rlW7RBupIAmi1AWivuBk
s0lwbvVyJp3Iu/Q9Kxd3GFugIjYqK55X+nzv3UEQ/epAaFI2wRwhaGLfVJ98Uck2nvrJJ+mGCzka
MBmdCaKYuiP/LCt3w7xgvqmE39p7ibOoPgSuWd8rNaNsb1MWpntBB1y/I8oGMRbfq6Qje+pm2jtL
ngAKzWWSEzqSFXQedYnywg+mZ6LChO9k1/uBdGj8EtUsX0hisz8tg6i+Wzwnb0O96LvMTderbSTh
BPWStfmOUd++OpQd5LKQELu/stpimR3zF3/ZrdxfNyFP+npTuXX1aJVF6UUbXHCx8xSowSvJGClu
N/YQ404jnhndfqNT5J5h2Lwfl3Z+XopiG5814zp8U2E/fqnRJEFD2QP7CmExB0fwMdlBATWclCyF
VN6u62g8T7OtreGdwbjdRGLOu/YWXUNfNPXVduzBYkSc2amFpQGEi5CeesmeqEPEu5MmVJ/NBjYC
sz3CwG120Y3E6bD5YdcxV9LIyrItjtsWrjjKmoriufXtkGcua1zKZA7A5VDTwnEK6MFpH8LGLe8x
0/TF7dxWHiiQXQNdlalsoIULN409tOSWEnK6zkE7UhifSEHDuu45edCcoWR8GcFlJR8kcKXFY2u8
vjiwCkM0cS/CGSgzEN09C5y7bufkNj81RhshLiIA/4bSDqpj5dRVdkEg1dRtrCeaoLKG1X4dg9b6
QTfe8O3OWj2tfu2CXq5F7++IjTT5pw706yDTZTVxJRY6/k1MAwCsTPQBqq54dEg6IipK63a7z7tO
snYWqw0L4KBv0/r+fyADfWvMx/nsB1N2IZ6zVXeTyJNwt6l1cfb/IxLZu0Cx9XlLJjZlOXXTNkTu
uE0Vz6QCLwcodFvzn9qAEnTRrqe2XxsVV4YbazX84TBOlPMf0j1/EyTqU+AQr0m6Kz3K9Z//VzQu
w8+VQU9rzgRG25HjaQkXAr8r6DP/FA59Ddr8JYiTkBA0Vp8oSv73S5BocU0LxdFjzoaYhH1C6FGc
+yK4XwmHiVCI1LuVbPQTIXUgM23YM001jhGwkH9I3/xdUKSSrI5nLKRYy/RLJKjFI41cZpvzoLbx
YMjDJCY7n47/HhT5mwxMXxEOFwh53eogf4mjtFJk3JU25GyS/hN/wPSrhDC/zhatM/oBTVRXYcj+
9w91fvstE4DvwDOzPOjXnSYNFsg5QXQ8z9PkPIIxBEdXOFbkMpA5UHWRXARfE9eDv+3buex2LDcN
o3bWf1rK+7tHi9iu//tBrpmk//VokbbUq97nS57qmvQ9MKsgcPIb7KLTH1a0/vbPCa7BQqhrsPs/
El79xa+U25uzz/z4KAPp3fvExj3/+zf7209RruLbkhKw7Zc/5wSfYhwI0bNgOyvqlOud9Nx78b9/
ym8fmv/6lF+SseWY+lBYizm3mKLPbKhI44Dp0FeSuJpL0QNSUvNNf3gffvOnYuWPzRJTx1bsFf7l
V2OBfIjQ6JqzIg8x9tp1vDflnBDehu3v33+/33yLsKBQNT64Emn1vwSgG8KW4EEKc2ZRncA/O/rB
AVSS4fn/93MET4Mt2X7jEEX762GTNRznQCw8fcUg7/UmQEW3Jf3DM/HPXF0+hTJSugqP5D8SZwlr
hAv3ePIS4hYPge7E5yRcrOWy5YU4owMm4g+r2a9//78fouyjYqUkZ5ciQP7XZ12w6kSRRzScKRHM
l8yjzbCKqoyXxk+JVL5m/Ze+Jv0tEeIPwbf/WdTxy2crliaEPpnjbsBanF/eaKYuGMHy7TxOlu+c
S0BfopdcK6QBbhuhz5OCOzz3hnrsxFTA72hTHO9iDO6EQ2mHHX1VgqeYGT25LV6l1jrCEpF4pwY7
LRBBTQ4ok9YgTC+18pjCt+DduwpLfh2zDgpCtibzBFKw2twX1W+y/cPx+c/Hk5RrLgYXYsZld80v
2wedsNJ5nov1nAWl/0JQFBzDltlP//5w/vN9u37K9XnhhGY50i/vW19apctMY2VURcxAZs1jZE2Z
OM/tNhz//aN++wuFfhiELhGKxDL9/W9mY1XdglTxUezLjksXZfaKDv7hrf7dL8SSCzbISd/1Edr/
/ikESIV9H7osGQQmitbBI/pgo6nDs/CnbYO/eQFQNm20VboexVTu7x8F29zgWwyWc0qDpHdVPZMP
ZeZrpBEBhiK7JWY1+5hDA3YrKmvN/nCwXP/7v7wEAR/vuArLKnOBXw4w1NSiNm63nJFLLCTEmnmt
nsH0UBxuus4u9r7Uf1pC/pvvN0AB9NhUxjHD5ua//9Jt0uaFGvv1XFg5Kz38uYpVb+ZYEnvz//9T
8lHXPQkuGzxYJPn3j0r9ghD5kmezcJdXVywGdxezXl+69R8+6bff5H990i8PzdhZRMiYej2PFKHP
sFv+fRPqFWuMmM4dKSfMZAP/8O/vw28/NGSaKFmkY1Nx/P3Xww9HAx1g6BiAN77xxqTf65bmJWiE
c1c7RnysTF6//fuH/u7P53LnuXypbmD/mheObS1lqFPO5xSPy6Wr8VhZLo4HJOr+D1/q7z4q8IUL
ixc6gkTCv/9+ZE/Tos7tcp5dQsFnt8N8lE9/meV/SXuv3biRtm33iAiQxbzbUWxJtiU57xCyPWbO
ZDEc/X/R38ZyU0QTftfGwMYMMNWs+IQ79O7GS7Qyk4AnVJO2B28BHlTXI1WjUeRSs3ovbmT7ARVR
/TRiHvKJ1m714PgB8MVI/Xl7IlfHxCoIzhlvIMjM6zGjkYqiNrdHJbDgjK5vk96nSMwfogHhJDQC
VOR/RtDkxt3tgd8+9Lqm8R7gR6tas8HH9cBg4fIEXaSKR88MoU/TbE/xwPhVZF3xn45ISbCxjm/v
bQY0VJN3FqMPa2maVXPw+lA0FVr2SkPOiJZclkTNxhquj0JIS/AsuLsXu0VrctQdh7bysmIAPuIC
239yY0tsfMzbTcnH4EXr8LSKt8umUTo1pN/WXt2jZwZ6p5nOFvXE/hCiXvz79lKtDGbNrzeuXEj6
ms5iqehujXYVha2H4I5y32I/eAoHP3s3quWW4dK8xa/fAh0JTqIhS5tNFZbOXG5vmjQU/MYry6Zq
f6HXTBYlujF9h0AhqGlJ81FeIPn4H3AwSsl0NZ7625+7soSIIHH8eNsxg1umJShATn5CSdUz/bB7
UNsOuAt8o8+3R1mbVKIVl2wO/yBz+eo50VRgL1V0XpiJ8ORP2SvM3exoG6CNb4+0ctLms43Zt03y
KpbfQ3OhD7XBrj0rntRzNzhBTA0bMWh6zrI7I7na/rvlNDkhRr4qKRBP3/JNKAvMFHSkCTy1VoYP
vAaoClmTey8g5p5uf92fAHKxZXjAeXc40jN+db7h/sqKYfqF4GAQRTLgfmaX2bCupmMOPWcHq8K4
NGZd/Ac1tn/FjEAcuQfVjwKZ7437bGU92TBCYEGiE7ctXySQzYOoxIxbANP7Ee1a2pRO1Ch3Ywa8
/vY3r6yoqyM4zHWGKxLP4PUn23aWWl0UdV4Euute6Uvzk191GYS/hkIRMpB4xBz+dUgDADlXpwFA
BSOhxR0AUifP0yhuPCwmUHIwrSO91+agInu+z3sY67eHe3sGGQ4TRsxVVNqI9iKSmXrKXWHr1F6o
hZ2H4EVxVvjWjVHerhmjEPbOhmUqtbrFPKbgig2/92svat3pHXI7zjkNXMDVs9TL7Q9aDsVKqbZF
rY6Xx8I1a/EuKJWBcn+n0ECvZXVpCr0BqWoXp8CM/jVg+TMUh1130Bx031g20oABRVanqoeTSH5H
0PIV4mA/s7KCjflbrtJypHmf/nX0NAQckqQtMKgIy/7Ud751MBTkO25P3fJNmEeBQqOSpmtkXcv8
RMajxkvRaZ5GNILiqml91nXX9ojZ7aNstfiIKqT7iGdKcxzQONw4bCsfiVOXztnWiFNIxa4/MsEq
Ge8iJCMFoItLrjjdXTSTDW5/5PJI85GEQzaAF4iODoWc61EQ87KMiJvFyxMTbnoGDzVCxhMfmQhU
N3Yw/+jsM4/3fzGKYE9Cw7ker5sUoiFfUT0ag6rcZ1MSf61rGz2629+1su+ZOeIgB5SM+uYlkKB9
RiW3BOwVPFxhTccTGksthVw4NugbbAy3slggT5lAymEudLDFY2AWFbhx+AekzSYkpCqOH1hc27v9
Ufo8O3+/OcweFz1ph1BtjPCWF4dorZhkFhQeJ75xP0dFHlLgMIrmY1UqYMAc3N0iaipBeMqNZsT9
ohKC53ZCJRP8qhR7JYg0BE+czo5OgavWd+xtrdnXjgvCuZrCERcErlVo6fTznoo6b5UDgjrWhwms
DqWbVNGNk9UnkfsNYeax+R6WQoK/hk8gaIphdHIZfDXp9ijI5OEelx4V7DiIz3Hj/V1bYAenNk2l
52FTsLjeSEMg0J1BtdQLVSf2JviGu1hJC4oJkM1uT/vKGaFsyrRj5b5SSopjhCzQk5+QzQrlFxsH
Gw86Wn/ojK78bxjlhtvy/MYsFlmndaBzUOb6yDJhcOq+yyeV4bDpQ1doCrLfGE06nwKcKvaI34r3
aHvg/JzhV3L7Q/8Ef2+GNklVyFgogy5f2ywN4qaqgFtR2w3M+zI3oq/gIdxnqTjm7LXqoGkXdsH7
qVOqryLrqhO4futj5RfiS48SwntJyfB4+1etrPSf+i8IdSblTbk+GzQtiBIDG1QI2ndB3TYXdD+K
TyDo4o0JWB+K1hbdV2uu611vKteYkDJQLFa6VdGMLGrQOmaUPxYKAJP/4avmKr2gCMT9vniYMykq
fNV5LREygbuESHZ7SJUwfIZx3n64PdbKBtbn/MmixG1gNL34rGokBIkbZ/LAB0zJ54DY7tMAmOCx
SxEF+inEqGw8XqsjwmScK086fyxGDJUsCrQknzytL2049khKgnrD6aULqMOmwZYz9bKcwMXIO6mb
dAmI2t7kb41USrtK2tFLwkAcBgHrUZYgqYBnZCBFg5+qq1v/GHn/GZM9yUVMxEP7cbFZQnCcWWBy
Aed28Qw4BD4nEOBz0afR/8+h5ufnr4CnLehfB9IZvUk4cXTMMR94yhKwQTslVcW4sTVXJ9PEWta2
dDwNlzEBUsGWEwID8dym1+57BP7PnZGmv2fw/F0wleVndHHLjT26dvQELC6DHjZtpeXTNoPyyr6j
WmlCOno3IDB4bss6Qg4JDvft47B2wVK2dxjMcCx7ecrjpobnnbsDNH1BkyIoqjtoihp0yQTlr57o
B1ssXEoB4G5UabZGno/N3+uI+GmsjDkfCTJxX2U26Cd3RFR0yN07Y9C6XzJswBTUVpFvDK2tjT33
cDlsWNs6y2elMktJAz5hVWVdF7zkrS9BNI6RPCATHDt7rEbC4ZCTFvV7C4ixN8JrjZHg990LOlqO
tlMhAIR7JzcCJK5hR6OuNg6+s6vNqsGsaBI9vOge3Z/j7QVb2xtUgQh+6EsYbyLxLMx8bUTuzKtS
Jz31rmIfkA5IiR5VZ2Pvr11cBBSqII7j3lrmS6pE4tnop8mTdTWegiJs7rDLKQ5qME4PYViM59uf
tnbWkAqkDUiQb1Lqvd4RwIH1IED81ZOu74qT0endI9gWP/gg9UI4XubPqhJa0rTPtwf+0y9avvUg
RqAf8NQTKS9GtgLeORWBC69QBlGiLREZr7WLC4zX2pVTnw1wEM4Jp64kOvZ1EqJuUEF/AWc5mF97
ZBPy97BOEoG0fASdyS+M3jmUY4RUvIO8QHJq4H6rd0Ul408ZSmizVo5fdhA4wjq4gMGfPsWVVMEo
jaYFhBT0mvG9DaBj7+EktT+ndprQi3CACB1gz1Qfxz62QTQ71QAqv0Px7h7VHB3foNsTs7IDqNai
EebymhBlL671Ic7R+ptvB87LLGNWaqlyHydh/x24bZyemq6LqtO/j6nZlMio81PyX8ZdJZ4SoWwV
KvAF3PpDVeYj246b4Qjg1dcgq0qKHv/LmHSgDdPVKekuApA6oDo81Iw5GrbPImgAmlvuhpOpDMOL
VN2NDTe/UYv9BuCCp1LVKb/T17je6QgU6tJHhN4LMrwbdn6Ljc3eRLh7CzizcqQMatMmKZJlERcs
FtBFIRbiWTZ4BmoPIQoTqqag7ZPhVopWa4LMfzhND3Ezxq+3Z3TlmjIMJJaJn/mDpvD1F0593Fiq
SW9PIDOOPYQVje4Ryx5dHqUwxUb7cm2fskc109CQu6Eedz2akQ1o1kKk8qp26tA2ahECNSJFDAe7
ndArsRAw37iHV54QWhgmW5TklSLPYss4RRi0elhNIJJQ1Xxsk5kebIWJBeQxe0Uh89HObX3Y507r
b7zZ8+5Y7h7apXP4r5l4Ai+GRg0tVxvSU487pbrj8k+PWQtAr3aM2MNR1rizsK065HWsTLtSVvXG
bK+treWSXGNUoFO7W+xeSsAZwbnGrdDmTw5WQh6GBz8mXFjOtzeRtjaSjYb4XPtxib/m//5XjJBo
qGrlQcW6EiaJ92FsUlSFeKDkB1R66Ijs3CkrH3W7gxuM50v+vWqq/A6QlvNZzXIdFCLMxh+cgsq6
ROBWWg9pZepIt3/nynHmucI1xBBEUZTHrn8mGJXWdrNh8owQ7qboWpTAG1jIG6PMh3Wx7vBlYNdT
V6TKvYxaFKHhIIgspKfx6qdnX2ZdeQ/sOrh0+ANBVJZ9rcOr0eJ7GyNO1J6CfPpGHbfAnXRIoLYA
oM/Pqh0B+rchFP9qVJDdKCkLHZOTSdjtHkUx1PzQ64FiQoqJ1ZefjdA9YteN7R+W0iBqiyS0Ku7J
D9PxzmkqTJctw056hEwzG5Xgsh1ZpCgpEeBvuawf5DjGPwYjLJ+MKAh+i9LK2oPfawHsXR8Dtj1m
pRjVoJRfX3RU6YJDplhjjkNOLy662mT5t9sz+QZOSLpiUb3X5kyQXuQyCUwRjEUsITBJo7tI/CQq
KPv/OsR+vsCvDpsPqtEY5LyRtPr7qhtQDM1ZmHBPIW38bQMSzzYeoJWNTkWfo0R9jqB02U1wNAQu
00ozPL0A9b4LTO0TWb7xAe/B4eX2x6/cleSE9Lsc8lE+fb7Y/jpTqlvnfVGaeGsq3C1IubWVcYnb
1vitoecUfaLLEP57PkMVhRIkKBpGXN6VwRSJCOV/HTGIzLLuiBrc6NQLLGi+joZmbzXb5uO2OCcO
oCAT/bw50V9GEGEz0lucNN3LdCjcOqSFc23hAIDwevYF9HZ/ytTy6fasrjwHbCdqx5ZBK0NbYoXI
HG3Z5qFBU9sGforOkcBZ3Mn6D3XlEjxXkipVMCX3MKCDLbzzyv2DHz1YR5A73MjuYkn7bIJyj90i
oFQEumE6oZ6Fovq/33K84wADaZTCI1kC5foI65RkzC0v6cwea0obl+1Q27K7XzkJzgwImhGbdPCX
RfG4NV3fIB7zBtTvDy5SXjittcpRL2gc3l6zN21LrgFSQBOlKtfVmL15Xv86CsDwIe7i0OzV0oZc
bmXmg+G00TFSzOnOHu2RQnHWfjU6qR9CxYkPE7YnG7O6chxnwAkrR92WX7L4DRYUBCSlYtszYR19
SWOzRdNc80+F05tfsAkPtvrCa18NptiYy3oCbKwz/6K/vtppUquE62PNwW6On70JW2bKYWi6Znmg
lYRt34g7TtIPiLAGUY8342Rv3HerX+0Q5BMh8mOWxyUZ1XEIU9VGmdM1Tgmk3D1mOchVgSg4FLod
b2X8K0fEValZC678Gb69gEDCe0+t2O9sD8pT7KAP4iYI1Rr5oXVwNrFLY3a9dqJncA/oRjlqg6s9
5f7RjOudpOJ7QH7eOUdI0Hy+vQnXfhhlTwMbKYFIjLqIHbQCBfpeVUzOrmM820S4O7OTwcb3r1yJ
zPT/N8rihjDRR8ILPcLtIkHplVfvO7b04svQG68S/d9L07f6RpT6p8+zuIZ5Z2hY09iFR+MudjbK
9ETsDo9sWWedsittpatPRT6UuKFgCLxrcXGBppOiGfA+R84CqlKJvtCjiJEUfkjUVn5Dq3W8w+TG
l9+iVDGwexA5+jsjQilohADUQmERtm6wr/s+efatHjOjREhrT3l0Jssr6fCZFo6CAWIQNCbmfGZj
HyIAK+cwaZFg03H+hXCIij+OMXWs+QeMSUz/2fEHYEmFPpcVA5D4waHpkXZAY9c0tjq4qwdSp9IH
HRV+g2qI6wNpo42FjHRjUQkrRvcUx8Ru57qy1fBOS7B83TW14So7bYzsO83qRvQXBOBX+Fihb51v
b8eV63fu7LAbYZCAxV6cEzfqtNn0xfImGg3H2ApwR4sF3l5upm7cAStPJkNRGJ+R5nPD8PqzEzOB
ZeQIXq0gCn8lUJyQLS6xJwzq8RHe23DXIUNwoaNvbkXS/J+XO3MGNVA941Kg97oYOUP5Mx4ny2sm
tN9yU8i9MURbrbK1qaQFSpJIkIXr12L/o744JpFjm14/DXglBlrGzRbrX9Cp/fTvi8bNBqPBAS1F
AHn9PZhlYBGjZ7zMLnbPSRIVryBu9ceoBU1xe6i1i4RSMX7Sc6xKH/B6KCVHYLAs2R/ZYOuXwFSq
j1aWiYeInPtBDKit21a9EVutTaRLckV5hsPBFXg9ZhCjuRZjRurZetDZR4UgLNtHpiyPyKvEG7nB
+mCkBYCxCVrF4jAatVtluPeYXoSZOTdDMcuXa/EdCk/GxgF4OxRZq0rACB+P8FhfbMMxiszEkFzK
rkin+6oeUav2zemlnMKtUu48Rdc7fk6QdTwpqOcSaiyGQu4h4VIVpmdCs4cczSOfoXl4ur05rLdH
WpuvMSC6M+7sTe3OlaEfii7WvT4wK/c80LQQT2ZX9OE9vs95iiuf293P++pXjksF4sU8q2iFNclH
HAzVj64BrHBfZ3GFapUWC7rmqLXZqL5ipYbVQtNq9SH2W+fzYFtQz7VQ5L8nqA0vsgSef/ILy6BA
Ofj+TyuFyrhTzDD4BFGsyB4cxNCcXdxRetzBsVC0vSN962faJaZ+jtAI/GmbSC0gkq2Y/2HUq/+s
8e17j62q86NFXLfYk8HKEVq6KPE9rOzmHLplZ3+EakaFK5mmSj43Qxrn9wkGDU9TbvbJyZfl9AsD
xTq78wu0+w9jDyIINc1KfOwhxwNBqgD57gF25dqJkhzGL0aa9/ouQCXgZ5r4oTwWY9wiFELA/JiU
ioWHXla16gUbRiQBNTVTd509q6mnlt5ZG8/4yutE350n3J7zRQociwMRtaqKaUKie0TBGDSicuUG
P9Qq5DWk0BY5EGeTGCvL0HJTdNCpaiJ4jkAkwgpO6dYb4dKfeHixkwHNkENq7GTNXuaSspU9SpEq
TYksfHFwYkbiI0aMDC3roX50Rrs94u2M7EVM26pQDPcQGmGM3JCu019SEA6iovzx9r7X5jlY/iiK
5LCySCRovi4u4CkrkJRMC+EZ6dglSIY4Sv4Q5WhxsNXc4Is9gV+5G/IINZYG0fN4n7nqpFzg5bTp
JSuzIT4ZUYY/5cYPm6/j5Q+joUyUD8CbMuXih9H6AmM6FkhVhUUhUSTzy/iYjn3lPo6u2r1OipuM
O9kkTrFHylHFC4AmFj4rBh5in0XWDuqdgs6TftBxyS2RhGjbV1rz4/sy0uSv27925ZISYHqcGVFN
6LFMhUyMPbFDrXUa5Zn6kuBWOuxHHRHHjVlx304KxXdQxcB+Gc1avGGyg4TlhKruqX3ufktlgHkD
AM73OnEqujZY1WTIO/eIDw1NiuBRhY2CtgEKePuO8rSA+Ed4hNIhOEF+419JmALvG4mgiguZv7yw
pA5KsZlAagS1+ABZ29G9S4FEbuQBa1PMK0BHB2C8Bvb5etioRMGpaScKX5MU2O9m8YWsQWwc0pWH
TRg6UADMtXR62IsJ9lNY/PBRDI8OABbxKKa4Pzu3DJ4M0NHx6Z93DVkGcSTFaHhny/uJkF4OOYLY
XlFmpjdiBvI0tXGwUfNemTgyR5v6Ln1XgA6LT6p6J49Rz9U9Ysrg4qvI20Dkqt7d/pb5/7I4rqA2
QOoJlzIv6cD18uRTa/t6X/VeHvm++9vthZUc4BQYKF82HMDHnH71xpgrO9GAxwDJmMjgbS88n6zB
sQuoX1qlN997dUamIDWys5HYOZToBj6MBS5+tz9Un79k8aWYFJhUPuCeUK2bz+hf+7/RsayOBl16
MsHO5DETFTg5ZPnpmwBlqj8wPbhYYTPazuKxAf1t1L7MY2A2YTkLxMPL6csQ15Aoy2LtEKCmGLwf
YBZ/6qOJHtcM0ni00yrHsyAJS+1jGBDv7ADiz37LCRfuq46xSvKtJLV6VdpQK+4SLowGEJeI7FOf
JojEZoTWwXPqyMzahcU2MXNt7tlTYDKp/ais/PUs2KGr20bVtl4c6+OLj5kLJiGICgJlacVpoHaN
LYpW9c+3Z39lm81tOZD69Obg3M7n96/JD/MK8TYD7LoGgepDGqB8jiaQvYfu6jxxWbUbF+58qywX
mwIlfUiy25kgej0e9a+O6BkQOZaq5lOfa81PRLvCPYoJiI7W7fQTkE21R/kp39hnK8eWxJI7yCRv
YKYX28wsRVP6Nf3PzmiQQENg7GwG5nC+PZ/ayoQyAqdovh3QC1uE19XkxH1VWvDTog65ktb01ebO
ijXhWWVvBWzYIpl2GBUpyiFFgmi6Nxv2xEuHAWmyw03Zb3/VAeYAJy46ibCZqAWYn0LpPwmsqI2N
37uy7bgt6anNvKW3ZCKsRfAtrmMaeEg90Bq2yg9jmiK8L1s96XZR7adeMbSpe7g9T2vjckWDJQDu
LMQSUFLGOqIxCPx7SmGXd2nXRk9GXeAHLBPtPc9kgxhrHX2+PejK2vwpjFP2m6mRy96+lANq6jN3
UHemEnVEFWcnRzrHoSs++/hLebeHW9lxePzRmOV9VelIL450nSeqIbGt9JqmQ/bDli4WDEaZbkEz
VnpYYOEp1BDKYKLBRXF9qCazohWIgaVngoOeDn2gR6855aVZ1jcfsUQOa8PT0O6VwDSS6EVFa12c
pVGZmJ4LY3y9/d0ra2sT0ugsE8EbwMPrnzP4uYKWrNp4EfaaWHmnkf1Uso/PbSeK+wSJMXHU0rD4
9yrLHClyLPR5bd80e6YkUSP6EbAJJSLgvo9zYpoEzZ0kLDje/sSVuBHZZYofJLZUWZapx+iOJKpR
2XjFFGp7M7C0XVWr7l6No/Y06KV/1ny1PUWcpVOIkd7H28OvZWJsKlpJ3KUUKJZgjngC1x6JsvWQ
zZj8g7A75IhyLAo+RAhVw1C3EcECpcRuP+pRalBijbXgixqi+rtxo69EeDYxJBEsXEGQCIt7dSDF
RuYR1s6QdOPBAp9j7Qxl6OpDI4t6q7++coS5wWEvcK6AoS2fSZJdYFttA6+rL0DrtWF3R5rV7Vz8
cw7I4+cbOe/a19lckFQyWG0i5eu9HOLKVupu3HqINEPYrmodH6EhH4Nv+HE04v3tdV15HWnIkp7x
ULG1lqPRzC9RUKxbmGRdu+8UDUF+Uyu8LtaUkz2gDjxotvlUoQS1cR+bgg+5fpiptcxhM585N2gX
ywi0JfaLFPIQ7L6EoyoJ1TF56LJpRw1Dpf8FbeTdlDr9ixuHmCgWhjN+Qfhb6Q/g93xK7I7jW8dg
mhwHFehSxS7K8XvE8/q2weBhqoZoN+KfoB1QgirrY9OnCNc1AUCZs5MUw6ygPqEGGui+9jtz8Z1B
zzEY7Z3tl/aLVjZKupvQMXvnd5r5O7E1JTyZAy0DT6dg8rEIfFSAZZ13gDya7sXtEZ84uZA0kABs
TUVn8UaMKaXduxLFPysByIsR2cGEkYiyTuj3v4sQcTsPwl5r7/F8MfNDjc6kv9esCJe4nZkhuLwP
qtAyN7bZH9bn1fQT5SJg8adsC9NumY0V2iiqEMM9D7eR6lNkZ3p7cOjwPiAJO8ldnuHUgyNyhxw+
dcEesmhotReISMEzas/Ds8gH9WUwdZT1/BSf1V1RiNg5plOc/0BcpK7Ot3fqm7dt/r02ERzYE6hE
7iLM0bB0H1pLVzw7y+Mnte6i75lI1I2ERH9z/BiGIVyOPOV5Mq7r44f1GCYxlut7xEsRvo9h0LuH
odUxh0UNUPh3iRwQ2278iM7PCJZeucMCy0J5QMMjMIuQ/n7Cnk2R4Eik+RV8MbK4IUmofpfkCXZQ
Rte32HepaRHcS3KBBJdksw6fNH+Yxe7yzMJIrhCtecYwTmn2/mglr/lgyHHfSFNNjxTcMdCFPN/o
R9PusBYJdSpfB25K1d5xZU6/QR9X4xNuNWKLd762CoBVBf9QgqeBfT09ihlrJpgoH2KKEULIq8aL
7ldION5e7LVVgLCMLo8JhoKr4HoY2YjezNGu8yoD283O1MNH4J/o6FrAYrYUatYGAxkySwJQ4sdg
/HowTRI+qH3qe2kskxNiqgIlvDR7MNNJHm9/15vrlt0FpozHi1omH7YYCnwGjul+6HtjNBj7HiVs
pOxT5ziqk3xoHMM6Kzj9YvJgWf/dHvlN/MDIc2nrD0qDIGixr2VIDVxxehcZkBLoZTmilI1p0nCg
JIzEOw6MR2HhVYf49XRE77/wbo+/tnFoMiNSRbpJp2ixcXptQl2ja1zPzH3k/DBp2+PBkJ1uj7I2
v0Rj+MyB9qGxvNg3lOEnafqK6xl2TfGMerA8p9jUfIvTyLlTlP617u1mz7u7lWaubSLXptEMtXfu
Oy9WVinccIK/79PkmJBGrnUcG6Vsj05S5hs34cpQSPPOJwOEKxCGear/yqBR+aR2OO9X36mTh1yo
+X1edfapLqWxvz2fK6vGVqWLPvdIUchaDDX6A608RM8vABWazxUOSDsQvXKjMLiyamTIcO0ME1LD
G1CIhV3KOBiUtnTpJL8DIftzjj9GdCzr3v0+aZnOvWbm4TlLSn9jx6x94Vy+QyEB4u2bRqmdKI7T
El1dyqIzz6re6f1BNaJEHm7P5Lz+i+eWBikJivl/gg+L8+e2U5KbcgouUxkMWMhFd1Mmj27UDncg
JbfY+iszCl+akJtSKFpty3tm1MfIEGEQXcDlV8c0td0Tiu0WUF0r/qRXovKEk9Vf2z4QG5tzTrUW
34mCEzXKmQFGdWnxnbgbuZS38a9JLYlRH2pu5zZNk4/GqOv36VT/zmrhb9VHVyZ31ilEZQzOuwvS
7/pEjJmFVYGdphfLt0pMZIShkJxgidDs7N7phiNGfhkepVFc6Hf+oDXyktVZlB+QFg2+pLCEEZ+l
/vSzcWrU0KUR5eWRMsL0nAq3QxS3KZp2p0u26a4xlOCMh56l75DoMh2uMVN9j6GVll5qjPHKC750
frsr7BYphoi6+i8nG+tvFjbmnizR6JsFhaN3FT2irxZs3q9+oPa/IxRGil1QObRfsYMXP11FpN9y
MFDB0SLNCN+ZiLx8bxPTeG4pM75Dbx2L3mlSLawNUL38eHu/rq4j5x46H50uiCnXU1rhVdIhDR9e
kHtJxPds0loNN0EEWnZNFuD10s8mfPshJkHZOJIrTxUIYwaGjWnNwM3roadGiUBIZCF+U13anvE/
DnCrawLDfMZXoH5kw/eYc2FkHcq8Ew90jUS9cVzfdtV0ctx5T6F3QQlv2SOJND3tehTaL2OctMlT
avJsn9IQouGuKbiWcBuzp2mvwMn+0WTa8GEABa0ehIWd916rbPkyST1WNu7jt2k4P4u6qc7tT2pI
PHw9N9bQ+0HTclUWedNIVLHtpkT1tNSK3SBzQ9uh3h+ZZ02TZbvHc97Em7GxsLXDt0rbSCHW1gkq
K6kq0nFUPxanzujyQJSY62GaFdsHjKaGIyK7/jskwDWQ2xasTyXPEZIa6gOuNv7P2zt0/tTlTWOi
SqQJKslvExh/lIiFullwQUB5tiQYzQefoPrj7VFWHltwC+AjAUuwKZdx0+jE0rGCllGC1D3nDa6K
oMaCU19NW1fn+lCU7ebCBt25RfACiq2xfTfhiUiEe2y7wXjSY60/YDBZHf+XrwJ9ymchVLxszZZB
RxQTB8ElznqkviIV6xZcKHad7JKtkzT/7OU60WEGxz/z9t8c57pPw7yAVOWleWLdp0GX41ytmx91
BefbISqoPah5ulfpPZzaQQNhp/vp59vfu3qcYdHOfBkqz7xP1+emgq+AtCiBTKeN9jfa5BExcFWX
7xs1jZsTLqZddh4SI5wRBVxvj8D0iulQANj+VhgaNs3CQqNjY27WLtlZV4sKDABuWDXXv0pNssnm
Fgku3EPyBwiPAYHtNFA/2X7b3FOst7xe9NBLbs/Gn3roYknowZKJ/MFtU827HhcmGwrt5LcX8PdA
WyrwmD8Kw8xei2FUv+FKWj3L0U7zZ1zRMJL0K7VTd8FoxSP1mJqk1G1b+3nAoOTTRIMON0n8QF9h
HMl8n0+d9lFHfh9Dzbyq5E7Ve8XYgxzRuoNjhSNVBaWsT7IwxGNpuDysVV9iTRR2sf0C1Co1L3rV
OSDYEV529oiFNt+hYeTpPU7Q6S+IxJLMP7XLIzyTxN0NmGh1+9QNQ/4+pvFzPFbVLyWezeqKRi9A
1aBfiddSFsY6DoeF33AzjsVr42iFhlHIWFHxifXsA6mhUnxtHLO473230V+CaUiOmdFMzX2FX/PP
Cr+2/6Ig7H9tLMjbI3K1Hsb1epTB6IyJzu7szeRVyMhG0d+u9kjAT3f/PJINxwMCL0yeGR94PVI3
kjj1xEEXjOiDnSmhA+S9tA95NJgfbg81/+jFJqMMRwRBHk9Jfpmm5E1FaxcJ94ss3OK+nfwBCktd
bByhlUuTvgK5EGiSWUB0MXW2L2nR6kN8sSq/+2L4SYTkpR+dckC5G2Hm266HTvmJY0qj3wVptsTM
+cg2hpUZxJdecavXplen76NhJJ/VJqCdVrb9e5wZsletklF5F6lhD3y71ztE+g3H/357dleuDt5d
Zpa0HhXMZWYW4vzRyYr4hHI9LrEtFnY4xqP8TJH3aBax+OqaqbWxpPOLvlxSpDA12B4q8qTLGlzt
pkpeFVp4qdD+P+JjBH2U1uq7oMNSHGhk8Ol/+EiEOVTKlLTulltILUwMAPnKSxxF1JhmHMRLoOU2
f00j/1vGnsKInSqUvnFDru1dh8K4TeGfzHe50tyFFMYdZhdpOYR89NxBAxBk5PPt73ur88KOIl+Z
5ZFnvcHlOzyidtDaYoQ+ifWRjlpkIj+qRgocoPXxB7TLABcMNP1+VrmPwKoskZTESdzNj32GZVfb
qrF2qiZZbSz02qmakbagAtjsROPX10QgEpnVXUj0L7TkXa/Y/bn3HfchmfAAuj0HK1MNCoN7gtMD
DnW5kdNQYuxVVuFF4OXw3a6FfmonZdio664cF6QcWUqDywIqwuLegxpfuRixBZdK8OAM+nSIOn8/
qvG49xOsRzobwMntD1uZQ8ijPLOU/GgRLa/afsip57cQJHN8aQ6GhamlpQGot0QWbtzqK+cSsSsg
LaC5GHG5XKJWY0VN++hSjo1yL2One4dcOp53KVF/e8qVQmzJ5qxUGEgK59YnFSgUXxYTWhY1Tl4a
J0TV0/qxIvJ+aWxnvKdhoV7CKOzuTQtf8z0ASaU7/vvMspCzrhhHB5WS690pxWTZmWpRRiz17GzY
0Td8IIsPoqr+uz3Q2t6ctWwoY/BUosV0PdCYCBVEDsezoIv5HlTfq1rLfiONWhuEoP//tPWp0i6+
Brhqr0+zx4nWAN8dGr8Jj6Fu1Or59sesHQEeAxdBGUQB32wSxcTqKWz5mK6VLxVl6LOBWM/JaNMI
A65eLfdRjUvdxvFeOwWzoDHxBooy7NDrKbTy0O0hAHGTKIb/oS57PLg1EKewWbeo4X9uy8XzRJoB
jI+LCy70ssYcp6HeBFaZXnIeBv8kuqaK3wPA6X7XqEe9AD0d+p09tIFx0Kk32lhrhe2HMsiaF9Wa
wm9xjKI75mZ++dqEvv5TDYLuJU/bRu6y3CzxDHJLeysYf7v8Jn2ZOZqgEWra1uKq5QghEJeN6aXU
cWQuOl870sUsNwoHa6PMfTNULmfw1XJqHLcj2MXT8mL1eXSIJwRvUBEp//lgso11qjYstUV6sdjK
ZRcOYdtW6UWdrPQERiU919g0eUlt9Yfbu3ntg6jxU2UkBuIaWuyrqnZi0fR9fLEV2zyUaVMea+y3
N9rjb8/MLLNAARxgPsX2ZTcwG1tsMts4vuA7JvqdaKup3ftWYL/3W98lKSwHrT5K1xjMrQWbc7Dr
zUxHirBg7hNBeV3mhhbJFD7GUXYRGE/OgUgjnL0UXT0cSgCH4S7WJsP9499XNGfqsRYS6Oqgvpap
6D7l6VTKQx93sAx5TS2aTbLJflZZqwFPr4IAmjCAqODBxcsQK0lVcf+jDDm8N1Ultval0xvvDTeM
nivNarNdJdwaOdsi07G0a7UUNlHbOhb+jHjMHXq0vsYzzTWsxqN0AhNi4ged7uuhMWp8urSsxYhZ
0fEiazIjwsJaNT5PemEA+nKxYt7FuMtHWEvXzr2Tm/zr23vl7R3EVCJaAdqASBm3pOs7KMbig5qA
4HnM2/icIh5wFAWW5YWduBuX+dqGoRI2I8zgJ4FqvR6qxLKxV/QB+/aKljjWCtYPI6nxJLVl/VJX
FcSP/8fZeSxJarRr+IqIwJstUNVVtBkvaWZDaEb68R4Sc/Xnoc9mmiKKaK2kkCYmK5M0n3kNbqcH
Z+H2+Wd+pHUA6hha2V4hyEkpWpMRJquLqly6ebUhrdDRaidVwkphOhJ5uy38wcggoUO1XV4VS9ez
+VsDqu0w5yqNMg0UuzJyP8li/VfamiFC8ZWUZS7eyc7Zmp1yPCmkbL/UCHu+g/NxG3+sMD7CHagY
CFJso6smjVFxDwXxR52WoSfCOfpKLTp/7OaxeDJ7ubnqajvIPqzHo67Y3n4i3aTNwbKjvrK5e+BK
mbM6MjbuxI6XysLCtWLUXQNVzoNp7l1zK4fCJA+hEr9d6kxqSHEK9lMoL+1pssv6UjlFf3Bv72wg
ItW11L0y+XGjeftB81lbOLdmFqhS4VXYSD6E1N9duZlmzOaOYvFbZRXyHWXNoYnhYIZtYwKMDTLJ
qIY0iNQBpZJojsxLiqLvVzsuu/C03gaTb0TdYJzwopthhzeZ9CSKESecJMm9UoIRdTFHaTS9ME6c
x1SOigOOxKugyeb+pbK8drBedXlvGlkRNx6gMt6yCMzRwwL8BSQMHQEA3z0eu09Kjl7IqRnq4UMU
TjpOtqqGY0Iy1PlXGWbX/2AYF8ujiWEMRAu5n1wjb3W4zxiPnFZJotSXRWJPLLhcV9ec+pcUgMDN
hWfbK9I8RL5rwrve7LJAIjZ5r3HUmnYSlmH4sqaeYOHffnWTSkYyD3wGpXTyr3qhO66W6vXRE7r+
NduFpL0KB1AB+A2R6+0wC56EvOMAjRwbM6UgAZ2puJVJfwzLVqlsH2nL1pGHmJehfDLqSpc8LaN9
4XbGhIa7ulpqurU0j6GXWnL5JYwWfXS7TiFtm2ANUdLtdDyRwdVWrgqgqjg7g8ydm0Zl3np4ENrP
5COwxGazlkGbI/FloFejmj+KYdE+G9U8aq7ST1Liyl2cpKdMnWwTl1HJ6Pwut5PqpAyNqULDh9RD
hcWa/qhaDZNxMWIrXVXG2LtFosg/mjoJ/y3q0HzBfxdsGFo65lcUa7SfoHZt89qXTu08huWCVE1N
0TM8z9kivrdLXEguF3gl/DzCMfRUDBjX4LtDZdCtxlFqfWxcnG9EV1J2XqAvXOcsl/+xw9IaMT5p
+59FI7B+qqQZe7MJNZvcpaqRKM8pxjp/KNh6OFjVJbZBTDBrR6nuTmWMDAZ4FrOgwH7zws5mDL7Z
bp1r202qW1En9VP8eb1ILqYPa43wxenSim5ZXz4XUj8A0WsWz7KGI1mN13t/u9tAOq1CtWC4bvIN
KnFakY0zgn1JoeknJxJx7Tdp17QvizM1nCo1TqLHDKPk9KHoiQw8MtQsQXlyarE0753ReQCiFc5n
TRvTv7rCatAcj/rScA3K8vYTLZN5+FdW2qT31MKk5F2wXb7Jg9HlkEqXeDx1UStyb5IEBtP1YIv6
XPXZ+LPIrTx1LXLy6tm2F+fZXFCL8dvYbD+mhpT+ha2mQWCX61nBH5s6fnlfzLMnddaYupKqdd+T
apGzc2HJveJPc0JSssR6MX42NfTV3Dmc2zIQ81AFY5dgZ8xpkyc/xwz3gwyD0oY4xD47eKR2gh4S
ixXWwxEnKNjEV6JRpHSZKueqyhBvG7XAXrgnv/JHhT0gZRgVxkS5B6PubTqGRUMFHTKaS9vWXIjx
XYQckn2NJaRXUxPkxpgVSBXWA52soco9u+hCr8fc3JPVeny0lLF90LpZPQj6dmKRVUQFNa+VX4LG
x9sbzornIqXtwQ8JJ80fm2x5Qf6tP9GHMl76QZ7OKNRaZ8M4KgLvBCJoNmHdA8WSFvX2BrfADDha
vW522SnPYZfiTdugaSKLSHu4H0PvlCp5pOgXUgXhU9+UKaaSNquO3fjVzqb+k04tofRSe5xRiNAW
+r9mkS2f0kTouWs1Ml3MRJuG5OswSssPTW1rrUHX1YIpGyWhXL4bXQYDhggGePZqW31TqJmikWZw
7Fxtqc1PWVIsgbZqw91fg719vnbNuN94OW8wXvyPopgRJ4IxlUo0tgDNfp0zp11fj8EJpiGzIHkb
cXIUBSo7EbfGDFeLNpCvN+g5A6661TexdMVpuJtOGu40RLaFY4Bb4X/pLkDj2gCoK+afk5FM/3IX
9Z/ZNzRWsT5RoALHWo8IohIazYVIE7nQ0KrFn0h+qjTyrFQ621NL7z4lH/18f9n2f/2ayRJqo7iz
7dFQSh5xBaukK8YU42cwpPSzjTTvAAgohf40a5H2wcQC+1xXivw4hZGKmiGMSAyhJP1lTJ3c6yQh
fXC0STov9iB/ieZuvIBDkf7S9G56iHMpO/jWOyExXFVeNPJmIKjbzH9wcDl3YuDG3CP5NV2K+GGs
9eLfdJqyr0khKQeLtHOUAeDbJFZUTm5LjXHWgELvGU+FHvcrNyOt8SoxtB8jHv3Mvf9FdgejGI6q
KloaDPr2wurDmBw+NqXrPA2pT/kp9qNETS+LsRjn+0PtJDAabFIMVog2QdlucqUqG51KwlkFP08Y
1cqiDn41G0eC+Xtfa8U3s6OZDt/t7YSYIeFUXJIf5MBO6mbJTzrloYeIQMiPK2R1789qbwF57aiA
w2HcqaUuQ9bWKRDMqTAH3yCyOklIM7hRV72/gMrNjlrVClrAAGULRNLD0JryaJ0afgdPzqjLX8bM
hkqQi+Rgz+/OCpAupTsyTaCDb1dR6UdarEOGl3ItkudBQnuXimX3o1DiIyGwo6E2H2wCfxJPUcrx
UsvojDgyZTXHTL5FYaKc3v+teBbQXFxxrOAa3s7KAv834oQSYr8oQ9AaZq31siIdL5PFJXJ/rJ0X
gpLI/8sNIhpqrff4b5URqe3VFDyJcy0Q2D91+pK+YG2c+pax/GiG+F+9Q/3p/pA7K/n7kPbmLI/l
YmRAIJwrlJFaQyVcnb5UgjyS4LQ7gg/szQ/OLniVV6TzNuRCCZVm/FyFVyQjyxfJDvPHrOn0x9Ls
0rMxRiOP4GIdhFd7M0SMWVsrLtTUtmBW/uPSd0Now9yUs8CMB+qu2A9jnTRWBxfjzj0Cww4IKWp4
RJTbe2SGFap0CBddKyH1/lKjtzVqPXQcPUk80nTzYG/ujYfTI+U7sOO4fWz25oAmxiDKxkHWUKRn
3O6Xf8bO+K73vRokpnAOcvGdlSQ7o8pDC5RwdauNkCgJqmTtijOJ4/yJxwGWedKXDwPp+MFJ2B2K
b/X6fvKgbbblVCVZUcA0CLh8xyetNOYXKj7mx8GGZ3T/BOyAu9C4ovLp4M5EO33bCzDMPNIWM+SN
AS94nuZC8uqp1P0JTMaDpFgziciCRKwd1y+tVvd/FGNWeqpSS48Rao8HecnezGn5mqumHi/6ttWi
NYxfObg2L+jinOayAOHtoHkdUaU9QKTsHEc0J9g567PH86e+vW5EK8LREpN07fNqfsLZObooiSSf
W0ydTm1nfJykKv1xf7XXm3mTYIMI4B2iVU/t1NrIRKCIm+fqMkvXtCtR85vL7BN9iPag/La7iL+N
splZLReVKexBugozTcjHIcu5qdMkbpMIgEv3p7SXSYLNRz+Hr7VqBGyP4Wp+3S+UF6HXW38jtYBu
GnZxvghhBxCKOtrHBnr3Yx9Ozh9Kk+mWlywaMLImfLeiCNkFZIu1U0GacZNLay3Je6oRmtWznAe9
aeWBgyL/wZHZXd5VvE6Gt3ybsUpyakVpUUdBpxlTYOeN5tpG3L84TvEfGnWsKXQAwiSAJNvndwRN
mDYNAFp7ioFfqk55yUXx5f4X3D0IKL6wXqs/1PaJ6LXUae1wFUdptQi72rk9QbfUfSkdGk/kSecN
WXxAOt9bw9eLG+jO6hWw3u2/vfUAk5TJQt830OeoozaoVlBOWc0szIuDDbo7FCUtlfuNf2yTkYrr
M08jNoUN+86b56zw8k4urqEUdef7K7lu9e3xBtCBEzfkkVtQN92ztpIRnrv2yoLdzGDLV2scsvPY
KalfoGf5nQTM+NYjenJwb+5dLAi3EXyCYlmZHG/Xc5ywPhsdLpYwrp2HSi8y30qG+QAItDsKtejX
cBrwyOarZVGsjIbNUQd0bF6VFge8TFWzg7koexuSxBHxspWjDuPv7WSsQaHV6ughnubGgliZGjcg
aHsxK67Z5GN7Ca1F+5fmGE3UdlGm2m+7WbQPRb4Ya91qErVLF6B3fJR+gNKueyN2q3wp/pHLpUWo
MinUozbQ3jajjLaWeaik0A96+6NVdYknyLHStRTyHCx2m/9ySlU7mdak/IcDiymVSQdvVYLZVq6U
WW5BnOQUNKrC9lcIlZuY8vCAqr84Zyg9u0VVHQnx7n0U9F4UZEcIgDAeejs/UI1O3KIeF0jhKLwK
1oarx6U4ZYb0ybRnqArQsf7D0V3FpDF44a69qUyhroj5OkoIgaVE+pesahNP18r212wt3999chFR
oujNKGSl251dpItSdykQN6lUo4h2gt4+arh/vaAc45RuguDpF7PX6+UBWOlR4rNzrFbxOQD2NsyF
G6CElfbNiPhIFBgTwFtXaXGXcdMCVcn7k9wdhxoYlbAVY7KtXOhVaMZNZ0SBaLN6dIUxIpeEGMTP
+8Ps3IK0xFZHWETh0Gnd3BJxUavzoguKmDnOmzSahxMd0cSl1xsGrZL2nhNBEUzy+ijd35sgpUXi
WWRV1nrQ2z2q0ugyOzxpr+1QiM80sxqoJngc3p/fXsRDPrwK0XHVcwY3EwzLtEHxDrpqHKcmlJak
6WwfosJUuFI9L5Qxx7K2TkXqFKELLQV9XAhQI82SRRssT2tLrT4IZvdmDvwNMfRVZOSmmF3ZU2Sk
Fcz7Qpfnl47qA2yA6Sg63505CR7JwgoEZf5vF9jIx1muIapcYeEol4nKdGCXGEtFJvQOLZdUsKBF
9ALyZnLRqhZXuXcafxjt5qDasvtLOKogm1c/5RuK3WgMkuDQ2tdcmjMe1xj4ApxwI2n80pwt84Iq
0/BDluRmdhFdTs1TrZRGe9aAGdhuJpljevCTdh4AByQ9sJU1F+Uh3qwNsMp2NrLwms1Jfm5B6Dxp
6aScV+Dgf/ja4NFoQBPtAtfbbMBiqULhjAn73JLjk9E36UmamiPy0fq3bKIZZO1Xs0osYckO1z33
W4w2zWWodU0jXc0M9FTc1NFF4JkH/KcNsS5Lf90/VnvrB+qNpUPdalWreDucQzKNoolFj8SE3i+3
yELUpUhdVWT5AWd65y1b5atXiBF1dTKxt0NRn2hkHMukqzQn4UOndank6mZbP4luMTQi0VjRsEqO
lz/uT3F33PVWJDRBC3Wb3VZYwPVZbZAqob740A5SG9jWHD2Gqa24OBlowdRpR4HJrWLfivNbu090
XnjjtrFhXENtVyA0B2EtlfopqStb9xIMtWGLYYNneZA4h2Cwo0lzUy1ufw0Y6f6yLXyZXGiYIQ+9
nOmSDwHFmi89NI3MHWBAr/o67Tyc7DgfP82LI4E7aTNQokoyICWLbiRSfYY20VkvliI595XR/RXW
MFI9uL7td7mHdfKxc4S49hUAqEtat2jZCa6w6CCk3HuSuLJQJ3E4mDdSuJYU10lT15Scpbia3GRC
HLGZa+fcWCmV5wIN+2vsZA79nzp5uP/R965m4PM23HyuZ/oTbzdbbkAgL5UmRCxaTU5Do/UPRRIe
oQj2DitOj6sSJA8AfbS3o1QF/XV55OmTmjS/GHIrg1Ft24ewNgYkVLTsoK74+rO3t8PvA27OUFvH
+QDpAP0dC6+WNukKT6uW6EM0AQ7k3xxXn6XYzwG7uWqoILGS0Cm5v7S7k6YEyC1FvfFGva+OLTRU
4KRxZdTNh0ly2nOyRPhDN5rhRohMvfuKh7tDM4F4FPVZ2udvF1lqulTE6MVc5VI0HscK1R8YCdij
5UdJ0O1V8WYodbNrqhRwkZOSA9W2Vf5cimX0nHmwPXp32ktHn5o1Lo5kgtbf//abMinACGvLjmbp
9l5siLDpbvJNp1RlPUMHLCQglJOdhLlApLqrPmUR1T9H6iq/yM3l4HvePgGM/2ptQsWaBsDmCcg6
A60pdYgDNPHjD/G0lE/20NTLNQXYemTGtjsY+ZMJ7AD623aynehGVcLeO8iiKH/RkCi/SlY4fcyr
Pj14r/eGIiu06a+vYf621Djp0aynbQ6w1XRqv0/t2leQKTh1mZ4f3HR7Q1H/MpBgsolFts18uS1r
OephxeKJKj3OipT/02mi961Zm76+9/RRA6PWQAiGeDY75u1pyIdCmnl2gFeTe0odr4WhjdF5Nb7w
KZIsp/vD7YR8jEeBEUA52A9lm1e0XTon0WgmAXre9lekw0JsPEOQyFKhnMQwzCDQTO08pNHsR1KS
PdX1AJAoU7SDMsjta0KpBdYBlRDA5fK21WfmYyxqwQ8Jxz796FSG42kmuSmSBZanT7PhJo0E7rsU
xqeDNVgD7O0J/X3ozQlB4Cg3xDBnQbPIWAm6Q1f3xkk2sux5scewcet2SYRL6RnycKG0WjCYtl0H
Qx7KeJkmQ8/qNdrRxbHzGmA6gt4FniAc4Rs5g2mgiYV+ICjqco79EvfRh15aknOKI7jnFHn9qIku
9XuBUvq0tPFDWo3yf9j6r6YkVAyc2+pUpyudKrFHgqw3LC8sW/m7MiDMZxapdvAdbh+eV5Q6GGqe
QISZNo+fkKOGEhIkqqxe/kRGoZQ9GyUaX+rQviupJBxcILvrSwBDsIqOJZYgm+dAi3V0KgwpDsJ0
yM9qrFDhSuZCc1chWtxJQv1ktNxblarEH4yGmq1YVf/u7769WRPJQIQh7VrFS98e+A6ETtlFMOXw
9rJ/yG1vfhBzVp6R1OgedSK4I3Gx3QFZX9RSwQfd0DgsJU3D3OHeVPCACIxCzj/PUlo8WqMUf8px
EzkI1fYeXRIdpBbgy3KDbm60Kh4yrcabPCgGVCqscUThtpyUzC2HdCa1FaHfprr2+T8sK+iOFf/5
WuZ/u6xxROSfYqUTtJg0f5/quHdLKU5fRiOkWRslR1XqvVeeVs0rLwZa0/aVVZu2kPvSjgOrMbGe
GJGJUQrxfTZD1OVDFCRhtWTeTLbslvn8z/3J7u1kNL7QvYRVwn2+faAMUVGmd6o1G5Hx3o5x15nO
ioLS0IPUm8u5EMoQoKJsnSMUxp8pl2mfS7HE1vX+D1lvys1NSilzZdZhVmdA/3i76mYDlDmfhijI
6We7OeIKX+pRkg/C5N1RyDKBcGO4esOwt1lhO7fpFc1Jo/1DZe5bgxzhn/en8hqqbOcCBY5bb+30
32DrNOoezVAmEnGptBguZSLKiMmS9M+DXON5MlMhCGQ7tv7i5OYZ2NeJPmApQJe6+QDm15XicGnd
2WEzukpZY3+NunxV+hmc/d4fSgH4Y6qyTDp61LWdz7CW6rhEVYKCbWiUE2c7SaGQipt643jSGONq
PMUdlm1DosuXlBinIvRU+7+iQhaGb9mT/KiEWf131A/hk1nlduETC6BGfX9Vdy4fZEUoJqoUEm/L
mCMcjLw0JEBlUjSep6bXzjE4+n9UZFc/TSj+H9yue1uFyIWCIhoJK6f77YZkq1iSSDgYKpz0wFBD
hIcG+LMf70/rNTrZbpYVPAtKiWzxph+G1o8UUwWLgiJPc9uFIBf/jR2Z/g0f2YadUIQoGUJLiv5W
B0uZnqVZKy7oFbXCW2C+di/aXGXWSS3WnARq5/Q9tkwQArWtSvbFMnK7RVBIzH+B8rd+tiLt5Qdl
4sT7yHk3iB4sRfGlssM5GV16OnZ/GVETc07VUHXQPKCg2u4iQ+w9jxPyDBdUYOfFnfWqegTd50Tu
KJTsSznXqvksx+lQU4YdovZBBSvxw+Ivyf7Xx3DTgda2kXXqakKkE1yZJvpysJI7W5f4F/M/Ddjc
zU1mqUtWLXMPO1eetQD0tvkydl15uT/KzptE35ALk9uK4tj2nhJOUkH+p+9SY6v+2NZj82iWSRfk
S1a8wDz85lSh8tf9MXeSCNIirhJwIbQTt5jsXtSdWlRsfTQWam8q9OLa0AP2YY8kBxfA3iljr6OD
ReZJnWpzDfPop3mzABqam+pX7diCb5rNX9AWdj6EkVMO7z/VcHaoGawPIE3vTeQ2h3YEqKQAIhBq
M+TJFTJwbnKJglUkae3kQbWU02/313NnkqtE9BoykXDe9AYV2pLNPIjw2ieSclpG9acV48hkzjWy
jPWSH9wkO5+PVhZrCWuUi3VbpW+spIOcRH9iaDGpdKdovb3504buVYmWHnzBnXsLMCeVW97J19jw
7b0V6Vodyc2K/6ga1CHkyrqCGTwypdxZwtUVeEVCOCuYexsA6xCwa5P2aivTRDk3KtWJL+boxECg
nXapTnVbRaZ//7vtLOQrQohck3It2Ii3U5tTYeBrRKO1GfUGvcNFOmc19lkZye7BKu4MRV8FKMTK
haDBsplf3s1pjGAZgJVGVGeL9PVZ1Br+3U1+eHGpO59sDXNJXlZhsZvSB/RPU1IXLQ8sNJfLkwgV
qJjmIhvCNQzRmm5CGvmrHazkBy4tWCvpipgyaFq5/m+Wpc0zN269+FoLa/lUZyr6zlMU22d9tpU/
4PLYWJM7tepAvBrgCElIiv9UhCr/o9kRthlplY5fbCtdkoONvzcvgiyVyj4lnZtSqz4NVAgmKQvq
xGl9k/Plh3ZVH9zIe6O81laoeqzG0erbXaHzEhlTRA5u6Et+qUfkbRxtPqqF7Y0CqhFWGAEq4cf6
LvzWfZkjbDxtTWAyVtT9UwIvy+uq/sgZ4WiUzXU4NAwzql0eJAZQAm0y47NqNvJ/2NzrdbTyDghx
tu8J8HxY7JBLAswOJG/UqBfRf6vOOuDUg4B7/cFvoxuwAlwSCOH+v7DV22UDNTJ13ZJmgRJGSYs1
PRIDoVnYn4ViFpGvjYZ1RvX3ollZfJCk3x5honzKpq+VS+PmCDvEhaY86VmwlHoZGMjwu5ou5iCW
hvkgedmbJahFGljWCrTd4sKwTyoQvUeRQsNnqXiIu7Qbzq012ZGXl5Dnf6mWQKtAL7Qw6KcZ8u39
i3F3fPrMEJ6JJG98y5M2G+lEs8p9bZSP+jJGL9RPZdfujPhSxFP6Ao1NPsMo6w5G3l1kBK3A9JM0
3HC6e9XqE3DijLzIyuLVNKl/IvRvRK6t1kf79vZ0oAjE8cNigSFv4qByrPOhQ8U/SCBiu9Aa4yeY
ecPD/cW8jfBgDABB4t6C23/rcK2VI33eErI0cnolyn2TUfhoEHQVjgoNd2sT9+GzSeHlqGm0U1Jd
yQpIvqBcR3C53UetHJVDp2VFUCE/8S2s2uk5z1NTxspXKX/FvSE+9V1p+ajrD4+ZJkWZl5V5leOT
OGZHCdDep6VsB6MaDM0tkT4CUZ2ip5FT26y/NnFhXWMjVn05S+Kv719xwBIrSnSNA7eST6CM1X4w
4yIAmZ6jK+zIn2bo6q6T193X1hnKswUK8qDpvFP5QFwH1ae1EYCE4PaJ70RD7baIiqAUVX2ezQh9
CcWYPo5Umv3BUv+Zm8F5yNoeQca8K0/UPI56wXsbmi/NTqNusuYtb2/HRBpDtAqsLGgpkD8Mja15
Kbjeg+t+d6agEoCSgkS57TjjJxQpcmhkweS0+ScNWJrjyurkpG6u1PGKMh/np6qP4pNtJkXllrU5
flvUsDwCJ99GjSugVaWTBeAaf6N1PX57REN17PVByRCX7hJ8vGrNGn/WGbRPZDOn6FQq2X85zHTP
uJQxkqLTvNY7fhuxHdARHogLVgqxXp9sHtfHsaPp72VjaDYuhk4i81pVtO/2xl4VNX4beTNXyt9K
Y3RpHtiVtLzoY2MGk121B5XvvR3EQ87cQIGu6Oe385sokEZFE/JpO8coA0iAIRqnSTQ4/v0zuvvp
AJ0g8AT470bQN5ZHsg2HJy7U1eZsaP+gQvVTHRzVKx1km+8PtnMFcxtwD1KDXVPDTUg39PIUWZmW
BtmoqulX+iTZnypuGeqHzLTCB0wQqqssD9Pl/rA7c4TaR0uLewFe8Lbk0+uzTpfaQO+9w2vLFQvZ
gRemlMASNese1XIQB9Wf29ovwqWIQqJei27gjdg7sE5RJy21ZrMcqa67YzOqzZMt9RKoWLsSnxdZ
Fdq5KZM8/l+HGlV/Lsao17++f+KAZVfRQsr7Nx8XNSU1Y+gksAFEP0NprfxabQUwuSp6iq3hSBBq
h+XCvAHSo0UN3/2GKyS4EGmNoDpja0Pp5nFY+yKZ9afWXvqH1jKxDYkz5JZmtfPwyWm9oczwPouU
74R14uCz7+229d0FXbWCt7avLgLtg65T2AmwsaSimQ+6VJyNzpn/QJkr8cWgd1enVqL3yw6Cdwbi
Cn5hBVptax8RCm5hVtC1ijBf8vWlzP3WPisFcP9EPIne+ailVnnw7O1cGASpmNGstYHbhjRAIRAM
wqFVJodIt9S99eIs1REXbCd2YBQUKlcJhVUx7+21FDtq4ZAoIXZqSIkHOaM9L8oc+nNhH8mb7g0F
UW/dRSs2eYtTKwG0VNaCgJOzjPCfmr7F8SnrnRAlZ6EfmbLsXRFQlCDYUOBfEe1vJ4ad8DR0sZQG
hTwNHpBkFeHS1L44S/JzAVf1/luX/IzyGGAkqgPbGCVKl0pPWjUN1K5orrS5bR9L8+5Kipid0tDo
DmLfvcWkCLeWo8nYbxBxJSIigyoxnhi7OIjHcDn1KOr4FdJCp/t3zu5QKzKTjv0O5SRXpllKkEgP
pIKgpF4wmM2mTvmzx4PpYBVv9zyEMnWtraPwyS232Y1dFzlOWk9ZgCI98SWZ50ntoUPen9BOmMUw
OtYyvCA7NSMg+CYbX2UYxIU9tU2zhzWdOdVOZEPr1+yPSIc1DxZypq6kTLpv6m178HLePijrb7Bw
+yKzR3FvE1FOaY+M0ExEaRgDG4Zb/DIJaX5K+d7eWDuT4XKfVy6OX2jrzOkRF3r9+9/m+4wPah9l
WnbsTXlc7iMTdUGbeETtWvzbzfYxs7v2FNHf8waQP66ol/lTb2XJ+f7y735kDiYlNG1Vb9l85F7p
cGK1C1a/iPvTgmT6Q1fq2rt37WthnG7pCjSB7fH2/MPaKpMG98pgiqXQq/hT3tgqlh91reTen9De
UirIW9IPJXK9AXevPHrJ6WuGCvvqMlpWf+6NqXYteXHgTU3yGRTleDb6zjjiaO0IpDBN8myVrAzG
zzYj6xq9xyCwS4NGlNanqdLTXwVGoKm7diLEA6VJjDnyWEqe6bzVzcXpreTEQzD45tQlX7slBmuC
sOO7Szr8LNouAI4IrW9wHpEmRClpBnFhZDYzyK00/LwgCdn5UtsCGr7/AfZ2FKwC4OPoMEAw3Oyo
KapzK8u4DEOEszUXfSz7a2P33fvl/5gVhxVA7Eqy2u6pxKLxviRVStY/tOKcIuf4zUYYWKDXYU+P
VV+Q20NOziPUCLXwIIN49ULfHlmUh9CaBbJ5K6Nv6SKvewcD+2VZmuyzWvQTemVatES+sqoO/llM
tUDKqVQStMXGdFRnXwPJprmqgvCbm9h6HeOJgDezKyUgA/3J6Ozuki9L91c/qTWUjKEWaDnOoXmu
i3lKLrIstNBdZj3WDi7A22eFpvXKuSAdYu9ua5sGirdFVWZp0MpqERTZNPm9beSXftGO9sfuhQ92
nGOCkg4lsM1lq4aO0nRCpEEMmOpDJXQNpTJUqk4z2mynpEmmZ9sYkXOC4Pav3ccg8hQsk96/S9Ew
Qo4Ojh59ps2NlPbJEBkG4rHgDPuXaRGSZxWFdXDv7Z0FYlR86Ewin5tiCXLEcdnbwBaKrBFXw2ql
C5ph9lGBYO/rMQYimHw89Dg2K7oIW1TIzdFdbRXTj+XE9LoexqaTR9YBK/s2kqMAATIOnS9g6DeK
W1zaI8SUkShnqftnBXH4a65TspyEIvxFs2f//nfa3S1gJemaUeeiirNpKQ3ZhO7i6sKUL5r8EzWg
WZx6qxT6Y65YpeK3FMMbN0dZMHedMqusj8lQ2h/krIfCdP+37C0zerxrmZOA6CbzoGYbSfaMnHsM
Sci39TYM4tSxzinudAfT3h2KHJ4eL+fkBlCigyKBDAqstwIrKHwFZ2vleUTny8O4hb7v/YntfVTy
SkqnfNBbkEiMLYpsSRkpVW+U3gSk6TFKwR44Saj/AoR5BO/d/ajgQ2Aake8gR715I9QaNXVKbrje
hKOau2gc5o9ar+v1BY3jJfPGiuoB6lTR17mM0+ZUh210yaZaO6rP7Kwzwspr8R89M534621g0rEq
mNEb5HXjMnmFsuAmA9wqvYhybA6ejN2xuFzJD2jFUud6O5aaD3xqfGgC4M3qxXTS9uRY8OkyBRLK
/Q+6c+/Q6qXexCi00LfrG42tHkMjZvugFfhQFF19DuXwiI+y9wYS62AqSjWGp/D1M/9WJtTmCdou
BIrARKlVdxGknH7hKaX8ANhkv2hKWWHTMYZq+ThUouYxxHdw+hud9dQ5odRef+udWR5OOtL9lwrT
Y9kf63TMFFdTZixRFR3Fai8l825djE2yFcBjWyd9rnPn/UcbCAzJMLk3uijbyE2vSjrMKBcHkqlh
x9vYipsXUXbJzNw4ONo7h42huDp5dsCgbnONQiSaUMckDyq0xZ8Vaehtr4WO9D0ZpOms6eGsHBzv
vY0HpwbSECExmO91t/z2meJ+Qa2jIPpGQ3l+HjrdfmikqEc0cXAO0omd6BsHD0CnxL9gMreTq+dq
EdD66ALZUfJRKp30urSZWT2w+PozlDkroK/ZYEUJz/DgG+5tepIY4hhQRsT+68L/Nk20pIBuFIyd
oONxmgFjnnoj6Q9muLeYqzIWTzrXJe/t21EqTShhv3bTnKZoTBdYk4E+u5T+z1z09KCusLdVVsgN
8D2KbDdIADQ1UyTu+xyPNjM9JWpcP05S9LlWReWXlj0eaAPtDQeMYg3dIQWwY95ObUR8qB6B0wVl
Veh+x2vzRzRAb5Z0kT0UmnHUwNpbSkrGxGBoRtFY34QtRpJZra4XebCgSe9n6hj6bMnSLzXp/S0j
PAIoB1E6hON/g4EhX0FLBZRWIIcifFRq0ZzSqDhqKO9OCLEHmiaApG5UDoFXD4NuU+bq58hCXzhB
8ah2dHdBn/fb/Rv+tvrKhKDiQOCm5n5TKsxEBTqqzrPAbvvlLHEv0gOL7Q9AZ4uHruuya96E8rur
oAyKnAXxMvfkDUK3BMHXNFHGRdIQKhuRInjL6n/uz2xvF0JKoS5JpEXba53578e4wC5dhTIbaKB4
oaC3buU08zmaReNLSnmwjkejbfag3pQdzwIK2KJKjKc6L/5Omyz72HP0vLqbs9P9ye3tEMBsxOqU
edBZ3wznqDO8ijLKglnAMxiAHHhSDPs0qjgB94fanRmgZKB6KMTehJB48C4IGrMZdUlyzomm5he1
i3ovSRP51MaTON8fb+/6Zd/DZkcs4ZZ2p6mLY5U2hRcnU/IzoXwdhKuq8v1R9haQ2AlxC57p2x5X
rWPj6wwVInC2cE4GNNzTTKXyEg1q+x++FR0GMlTaLQSJm29lUzLOR5PrMErV5FyFSaz50rRMJ8Sf
RXEw2N7XspDUpbFDleym2FpFi9VGGneh9H+cnceSnEy3RZ+ICLyZQpmuUner5c2EkPmF9y7h6e9C
d6ICooj+JpoopCwg8+Qx24QyJEUlHLzIQshZnpjXWUWzh0DZih+gbkCmQhoEQDf/nn9OGagTmCc5
19joZPmnOmsbFwHd6BSVjfwJfZnpqEbSHmx1Y1GSRG4YKmG+3jLLYh9mdTL3yXkBzbVIUU1209Zs
vdFsA8+UMoyMu7r5en/LbK5KjJyVobi4lypNkqXCMbWm+Nrk2BxGVNDnlBHRKa1D6w0yPflpmgrl
9ft0FuxkNonRAU3PRYVT9s7Ul3HNomOTPHf5FL6PlSg5ZKrQd8BiG0eCup9mGPwiaovlp1StUHd6
H09CYYWKffLNtHobJCAnL4VJabNTWmxsVOLJjP2AFTmraNxuHIGTR6qFPvV4klrfq7Dyz31XNWcj
GqTGZdY67Fw6W5+PIQQl2iyvvYId8xKnvO+xd4QWJ3lRhI+IqofBgxaq/SkHHu/pMjbY9/fMfLYX
3b25HJjHun8TosXnUyu7600s2q9VrpQvliKeKWPNU2ThyWmFVXQeg1ycBUZdH+8vvPUxWZPyAOm7
dV9KyesuAXhCIw5hr9jDqwfp32yAxdSbpv8fvuUMWqftT9xetadGlZQBdfjoqplF2Hpo5JeNV2pl
SDOsgFL1Yudc9Dv30sY9wQXIvY5iO2iFZdaH32w2Z7zQ4eZZi+nk6ZON/9bOB9xaBR0xCiwyPmL4
4gPGZgUtqqXnXWVGeUjGud1Y9vlO1N6AnnHeGPlZEH8orJYPEwfpUCKdDZBPIYnweuq+r05VSi81
xzD2ElQrcrfJq7x0FZhAhyDQjfAwRQBNZEtrdzoM2z9nBqfOpOnZBu32cEJOKDIQjKQXGliPoC8y
L8c741GZcvMLDuHl1xydcnyjpOwhZe526JKqfQoEqpH3t/H2L6GzOqu5bVDGQkeknFyFgjpNjNob
hR49GrEUsaXN1Lk2ftA+10qtn8bCGN+i3Cw/hTV+8jjotK/nuQLSkB22A/NnNI8WbwVbYHPKC3q9
dRL+StGcoWqLGxfRVfU8xFL1H7YeWReRn7C/xgkHaQMExTBJKZV4em9YVfI2BKqwc3Y3AoVG5q/g
6jCL5S0b2IhvmGOAbvoV8NlwbDT719iE7YlUudy5XzZiIYx/ggTHaKaMz0ft31Sh921h5TJk/Loo
f+hhEYtLZjfpswx7oXSbMMvBvFSYXnS2MKXz/Z20tTqNX+Rd0WoCsL5IVILJLpuUdsVVovfKABi4
TVw1xUmpRfiQVLp5rvEdOKoEsp3vuPWGaUMy0ycQc7fOv+yf5+6CQBnHNKPVLSfjMbYk+xBafnKm
U1XsxJGN+TPgAeARUPEJicsdipILUbgZgmsyNe1VltsaG5Es87ImEB8tNPzdHKu0sxXiE+kyZH09
S5ACfL4EuHEIzMtRP7YRA8bdfOKxT44wVKbT1E7wbNomOvBld17sxo1OxORnQj2gzbtEg+B3XqDB
WPuXPHZQY5KM/tHGQcOr5Xo8JMxtj+EgBx/v76MNxuDMgETTGfQAZeWyWdmQeRdByo0g4xoijlNg
MRU2JzPLjlNV4PDSgxZDvVpLCgXe8GC+j402hIJvmH7vCatUvihKgG2BbQ9/5CFMq4OaYMXg1VUm
PSalH6TwrFUEamucr6xzP4ngXaSIVsdNqC3f+EUyyS6yHEF8auum+KrXhTKeqaWS1GUI3/5gXFSF
J4Zd9WfsaSOdj45i6mFMnch+yA1zjA6ZEhQvOfTA7tAhDZn+oj1OcYeWw3Sc2k4PHkRVBMoXVW3H
j3jPNntIiY3jiGIs1BTGu7zM5dQ1QTIRgmMUXo3Ur84ZTg2nvkMHL5XK+H9xyUBm9PMQMk4kP9z/
gBu7BjoCDRxEC8g8l2PD0FeqOh8YcqllWFzxlIS9KcLuHV0P9DH6oEYQNdnDzm8czNmoDMGlWSJh
pSpbpVjmdA7syKwLyqMzpfIhQS77S6VqKSo9aXkWQd57jQX+rBdF9+3+M29kMXQLZsNCYEwzeOI2
BBVWHyfQQknQECK/NJEVneR0qneUQLZWodMCiI88BqeGRYAvM/yxnDGZR2x9Ebh4+PaHIs3FTntx
exnGEXM7AsbpMiVrJq6HEPSiMUx55mZjkP3Iw2LP2WKjQEHbiIBNQPubYd6+s2DWqWHnY/UYOsZT
aeNHFDWa6jYIJhyKYdqbZ28+Fsks+jGQdtgkt+tpA05RTk4SnbdSeY3tNv0g0n5v1rK9isMc1OEu
XvmgI+xvdAFXPf0+VP4PwSgbXpCkkfr6tAKvY2Cd3Hdk4Uv0hhVDYweJhHjRoLeB2ysF9VZhNdCW
BwmQ++v3NyvRLQKNPeO+b99dWChqnFVg5tIc+7O6BJEd1rtCg1sxC5YNLGDSMlApi1XMtuvKCgTS
VQ806ZnjZB1ixN0eJztpULYU1oGIknuKIl4vsv3XmgrejYoSx6qFNEkOXLEE2KgyMcAcCxlLuknq
3sEa/Hr/TW4kK0zIZ1QwnAxGmYtdOIS2Juosi66BWfbfCiOveLKo+SgASu98tK0DNivtQwVmqLTy
3YydXrOjFj9nvD+ZQ9TOtVXT1DPz6XMbtl/uP9fmYnwz+sHztl/mChDubUlLdIy+u6B9cowodLNO
tk8lztxHwbvYmZVtnLP5scy/LXya3Iu9Ek26mg5agURNFo8nEonxMsElPdx/qo2vxSrks+Ru0O2W
qWXUpoMYFYERtxpNb0WDG47JNPCxa4Y9FOfG5jfB2JBZcsLWyZYp4x2EAUp4ZdDi6NdYTtL4YE5d
/VDYkmPgLWjG55pN+tmpJnMn5G89J9BRSBvMlKhLF/dXrhX4xuAzdBVDWicHf8iUD348xOVBDtXx
dP+lbtWc4AlApjDlpKm5PANSGvi5WZn5NUXD8KiMmn9IZJG6sdVKp95S/YdIcT5SKOJ/bOQOpGQl
PNhdsnMUN7bs7MaG/wPXD6PC+e//qRvQmq/8Ou6za6oWwSVHCccTYNVPRuaQpPXxXo6y8YVnEuEc
4GaM0fKxVbmQ9Cqy8uugCblGWiQKv8pCUpuDpfgjmUtkvm2SMDqMEBJ/33/nG8cFkB/QEbAqjNeW
10VlD1zmvp5dmwyIHx/YN14C2Wr3NJQ2kj/AaeR9AP8xLlly2NVsag0JluY1HfoAZeIeaiz38TFv
APlVSHp7Td1kD//h4eg4gvlB6HRV+AZxiR5areRX3ZebN5leZ5d6iKud8nrr0ahJYMHShgPvM3/e
f7YLOFS9TKQxvzIZMn41/aQ++IqVfHPKQoNNEyDlhPZwsodZ3/py80iZxogB+HhJKgOmAnzRD3O6
4kl3TGorQnRTHXbgYhsBgEkPNAMmQkg4LPtjPo1vqEdpcZW1spBdqenJxAYLlKyLSMyuq9nGUaAj
zdGjOa3gvLKI3lVLitZLPkfBN53uwbaG5olxS/+1cZQwP1ga2EkPk91OAYA5isI4398xWwhgfgBM
KGaXVAzLIkX3lYRtYzPGmQTslKnTE9kFKFb/aEInxomvMsrpoSduhK6VBNlvDcv6z1PYiJ9Vq9ox
zeU2UFwJsrW/c21vfAqubM6QAsprA3OFeTwigiY/LUBMVQ7s8WRpqf5A6SPvvIaNCEgOwgj8b1ha
McIkMPwmTbCUZK4qD8ZU9I+4I3Z4o82+63Cud6LQ5msn1BKFwH6s7cglIw2gFwP96By/fW5i03gh
+a/sE3aro32KhCxNGAiKRD40aD6bVy016w/IrSLjbnVSLF+mLNEeAOGjZ3l/S2y9dsqduR8ILw13
7dvjLZXhUCiCHVHERvZLikbI7RIaH/5g6K/HefPG5xtg9hFcdX8l1U4FCQcCBVr0x/B159Guu/6k
0X349PqHYrgFD4UeJCF5ccUJKEN+pBrpNRmT4jDKUUR5hcJcpo7WTkHyt8ZdjGIYlc9oU6rwdQ6N
zaYxhlGVXdvUj78PeT29a4d08t0hcZKLMjj62aQFY7p6nCG+YxfGcWjp37z6+DgEFmZsNhXyGqwS
K7nkxIWWXStNGXQPamGXHAC7zai2Ua33dELX28ahW08KMdd7M9vvdtsUSdfbcgi83JrjZpGM6efR
NH+g9Kq9+pZjJUaUJKQwYVfd8Z5rPfdRn7+qWGi5huxPl6pI9wA461uOVRBi0piUkK0sAyN98kHr
7YjJBAK8n9gn8gNZXPJLA3BnuXJodsdeRmR+56utIxF4MGydCHwA+1ZNo4RLO65igSrhZKYfkAJW
oTQXzbM56lVw7rVIUU/3j8b6XmVFqlma8hADVnhlq6ip0Aw9ug5RgNX20GYHqbSUnQi79TrZFdAs
ZiDEKu/SCoJdw7z+2lRp8FAXhXIcs85+jjBXO1ELtB9mPc/XH0Xm9ijl/q38+GORqoQRlYoyUc5G
ca66ic/Rm5wu9OgUjh9qpG3/DIxLL0pXpydUCAO3hDSe73zSrRdMlAOJNI9zyApvT0Zp6wPvhGkO
rfTs7IeO/4bsZa8Psm78MTWEGEmrygSivAzbADxGBe+H+FpK0tidx0h3HiQu74+BipjfSW17WYYA
H6bvQeBGnccotX55/U4CYkirVWUnEXduHxTdvqDN1BDygN8HF02TlMOAWu5O82/rhHA0AW3SwDLI
j25X6XjJXYtDzVW1g8kbM9G9JLWKIHoQ/IxT0C73H2orrhHMTZpYIIdXELkcGReseeAPyArBTao1
DVua0L606I7tbJStM4KNozJD5OZ6bLFR+kzV2H4W2O4wLQ+dY4AxR4wUiollhrPMchs8TPnYfb7/
hBssbdoisHdnkjLX/rLo7UapHOSCijswKuF7NkgbTwhffgzAvP4xsqZuPUjzytkIktFxKRZ1/1hN
k/0W0y2J+U4e2L/u/6atMzN/3JmCS1a8LEkzJBDteuzDazNE2s8ksPMXvf8Pjq7zNU0bCowlGOpl
MSjZElSNmtmAbbT+1RrQYXHUfnwya3lPM//vROw2K+DDooFHAGRetQJ0UgyjOeUQ2OMkSnFzRc7h
scqGbHQnrWoAaSQBPmmBha7XKeYK/YidYBb8rIMihD6iNl96s+zeym2b1YfWrHrtbFtseXp07WS6
U1joiouGo8YQRgCLPdmtYxyxzCmbs9TJ5bFsbD2ln1BFX1vNGUZPa3oGAYqYgG85SlRY3gRgV3OF
QtGzE/03Pues2UXDFCmqtVIqqtPkehIQClE4H5UuNZ9SlNl36tKNk8oi7GGMPoiFywgYaKnaJq0W
XWEXtQcMwxkKqFP1xugHeefO3IhBoHMBhcyfcl01qWFSjtUMetEHWUFUfhreDq0aPlnTpP7IZdHv
RIbN9eZhJ/t0Q8mrt3I08y3uaClFJTGKzK8IcaYPPe3Lt0j42jv35tbnQpiDupBaak2TkEqnRx4j
RKiuljsGdIo4QlFvd1bZ+l48D2LEtNrWXe4qmJSmgHp5FWMav1E6szwUkqp4cMPKnap+jpyLwzdr
hpMAzNrh3FC3d0aBICM2JCAcwtoYfyWITXodA/wH0aWdV0p2/GhhFfXSxruuVRsPiWwi9dQ8lqef
r96urLQK00UNdTKHPpBxQtgzeY6yuP6WxlL7/X7Q3NgloJToI0D54pUuZYbMWhvRVp75BPIYnfBx
KFqv0xka50kj1W6d6+pOAbexUXDmpapi8ALDbhlAE02bchGV2XUKpcIz+1w7z6Yzx/vPtfUO4RPQ
nphbzyuLIlMyICVOUXatG50WdxBGV5x6TQ9U2p5Wx9ZS5FDguMkvaJYvNgrCV52D02h2RYhr+oGl
YOB7TOTMrxEkvd/3H2vjukcRBtSNwbiUC3+xVk9w1mMDx9RCHdInRQxj7flZo36IfDXKXaEqBXKp
RboTi7eXpYuGV5zCkGf+pv+077qZnlyOAGlrW+Sd2xFWSrcPU+MYCl0yvBrZsusoD86e397Wu2UM
A+wTIDlZ6uJ5R07J//OIBtGZhwiDwY+5hvVpJmT1/f1Xu7XU3HWlsT7TEZeZlJQYqkgyi6ugzQ0k
Z1CYd61ST4/ZoIF3uL/YVnDhvgGGC/hmLTsx4JE8ZiaGHPJgmF+aVCgI3GqNdTHT2rjEU6k9KNCH
nuI81vdYwVsPSo8ZfhYvVbdU7fZj6kBnR70lqzBseC9FpU9HuYqqUxTZwc5Z34ou/y612DdpN6RB
KRTGxnYWn/LYbk4Dt8efSYswHapC//WzViDQ2Ar+bf7N7IrbZ9OkpiqjHBuCThn+RHrvP6ZNtIfW
4p7hv1ncDfNFx3ahNUQvbhGhUUKJmDOAmvLL0NA/ZpQ3U+FCl5cg5naqfEqnqLFc31eT1kNNx+i8
EAl/ymWYJXiv5HnmWUonjWezss3SGwNDfofNjfbFarLAcqHWxDWGApkwDrKeNubLOCX1nwSOUuza
du18DBIjzx8cE72Js2ZXSnBswrxoXAmF7muqKNi6O1niy16Yi+GPKec2FiyFLX9VzNxRDwEwyXd9
P/jvk96cmuOQqXl5MFWBgrsTB/2jJJymPVVOrH21c0n0Bz3pgsrLU23KDilzGufQGFXfubjoShJO
o9P0LFStNC/l0AF2HyQw954Dz/WX0VBYvvfptBEzfDNRzmpZN/Afx4k+bY/mnDdGRZJ6rS9Zwh2N
lpn8BG4RU8Qxy5tnGEdYDVepnZZkF4X4maE4iMQ1vSWgKXkgPotAJJ+IUtb0tnEsBlMuYP/U+I3a
pEALolHCb01cRcMlK3XnnPWQRi6SOjTBkWxeiT0tke306MtpYh7lLNCxkdADVSOuRZrkFVocPU8A
BtIDZk/N/4gewnyjpiJSj4Ek1QCjhjjvP8UjRc5hsvUsf5mKqvlQxpX5hL5ekLmTOYj6ZTTLsHTT
2py+2kbi/BrMaTw5AhMrt4tQ+nmQFLO2zrlcZUgcDn3/3CW5mjwNzdAPLgTUwD5QVw6k95mRBIcp
6yGPJs6gTw8y5niBG8jcekd0+q30oIydXnvlYGJtWNKbah4SuVcyN0jLSj/UrRO9yceh6XD+Tpyv
iJANtteK3PhUOUaTuxZoHftJlYbhapTKkCItDOnXk7loxEMfFmOF7oOd6RH+Jk2muK0DdQqmTzm0
hxSAVHVRktDEfIvLonLtPmh/Vzo6f66fSmaFXx0jZ6/BRl5+U7aT8bmT/BAEmBHnXtrlqCqaCUNq
dwTmFrz0FJONm9lmJX3ORa2aXgC/+iqVzfRBi1G5f8nx2Z1ccra4Z1M6Y38RUVV/6sfGaF29bLUv
ZaVOygmlVbP4gyelmnkqbhp7DaSNu5K6kP4fozzyjmVlXCYigPIHE8PoMu0FJK7/0akc+1dGbf6h
apTftSjHnetkFdJnBgYaUFyQJDsrqfQmsQergkKAn84Yec0MtisjKT6OkvHz/sW1ahnR4UeumZIU
cUzWWlzIgra+bAxWdjUbNf1mCyd7F2itCejIiduvJQKd5y5pCk7eKD4D2I3L4/0fsHpURk7UUbQf
SVeZJS4ivIhFM6VDhXB05RTvRChGLBr9gbKtTk7/ZSnEM8B2c6UsYRJxn+eBI8ME9AcIm1keTPAT
SuOkSv6eT9X8q5cXCtkcs0MkbNYkhSicQDvaOQPfaqh+z3Zdv5SOSdnrH2gWx+WGnEWDll3FIELc
DTQ/1ZPWc2zrScSOZ9ux8WPWj512NuXWJUnBi/MpmLsZXXx7F+ttqY1OTgGVQNV/dCJtOPdMiMXZ
1ARpa+VE4qL3uXIsZEXsncKtbYL1NW0xxs2gUBYdv7wCfUeLiFPY4B2ZtXotuyrrXnKpbV8vh4s+
I8AAhHnBrq3wNLkZyW040UdVFUj/iUqIsltxbnAj2Xmnf6GnNxtlxi5yVfJGMa5d1TWqKZkFmqxM
tOM0Hg5zw/TNWDvNz0nP7f+Zoc59JWd2orpZXedPiVmH9tOol5p0aEPJTk++SKNvsp/LjGwHCtv7
O2z1zeefh98aVARmo6sdhmfnqONXml1Dv849TNW5R5pp0A5p6fzoA0s72rZIPd/P9xhUq1STlakU
gJfPGFJ0Om93W6FE4RBUXUYZ4oujpOXZMS3L/mwk1vSoRsa4119Z7bB5QSq+mb9L1bCMhGgPV34V
smCOrfG1GGXBsSrfw0lJd5pUfwPN8qNDo6UwYRBJS3B+6/+UX9jejEB0LSaR6uT3rjoEQLaFOhjB
QdfamnvRr+zCJWOZaZVVXqFpO8b1dzWJi3cyLk4fVSPSx8M0Qol/6DvUst08MprwQXMq61PWNOaA
E0SZfAcukH5LVR/w0ih4vGOvFsp0HCpt+pULCbXPsve1bzWKq0qKd15dq5/Z813rxs0k+nd1SKfu
aDWwSpmyQbF3SXtMmmrA9L5VQWAIl3LAijwsRmPH5SrsWzcosH95JmwlH2p0oHxXGe3hy/2NuQqw
fC2Ig/SskcCDIKnevsI8D00R5ujaRzzr0Zz89pMRSclrgXXzKnTBGGdCwVkFAtmKsb+S0+wqp61K
nIukpzqr9mQt1xgwlmE+RfyiCFlPh6I4Ts0UUOl1svzonKb+cCTfkQ8iiju+v+J7Yarqb8OojbCZ
M6bvYW1pbxHn2qO5rXKd+YcwBiTzg0UIDer2rZqDL9PJYu4fJfp4xI2IYC81zKZlTRwSW2JPEhx3
jsNWjGE5joKOAemKW8dJc6YZeEIPJMj/FxhZf4mlwLZc6kvr5OuF/h2CWPzko8q9x7jbOvQI+szQ
bvAHZMC3D8zWKjlkZX41u3F4U8tpD+DMxxutd/b0fzeXQuWYliqrreRtYqmk3JuxS6hR2zQ4pQCq
CmoBIpnsnURn4zPaMgNWZFlpytHvv30qqohAGxHsuY6NU5xHPSmvZWKZR4VRg1dWYfFGtvx8Z9GN
56OhhDwMwEkmSMtkpNYqk8x8yq5obbffNSwpz1HdtZ0bqZO1B61TNq4H+mVoBdEO33C9pHFGBdGz
aWrKRrfuDeVi1nXmFk2KOmE0yi54/fhYJ539Z2BUeCgjQHeJKTcPMSyas5RPxoUuWDvLVU6uX8l7
ckYbmTXjXrpBKDXJgA0XF9gsHaQIwX0SGRbwKRQeM4IlKnUnvB2Kj7gBNV8nAMQnkSAShdxGOj7c
j5Gb72gek3Jk54nTIkZWNnCXmlL7OqmJ+UbujBccKpDmHDKoUlic7OQyW8sx16EZzNhyrW1YmlU+
MXHKrqWtSJ/sokF5wMiQHi379DhZYyt2FlyjbGhDwm/BbRKM0npo2fRl7qRZC2jVN8tncETBMWvL
EOElI4m/YU40nNKqLS1Py53xo9/G/QWyU7GTI21tfFrucPSpotYGoaqQ0jrTAdlkZhO9yaA/Idzb
V24rZdHh9V+UwRYz/jkXAzx2e7CzVJ4qOxmyq52a7dEKIueMYEr64JSB9aadauvb/fW2Ho3evg4w
DkQKz3i7nhqKchjMDkJsEDbfWcmYPKSX9U9G39f6zufc2j9sHw4dEycEVxcHpsNtOsDDKkFsCXvt
REmms1Kp1blAmcTrLBH+h4ejysYSk5Ymu3Z++H+ysFTJE8ufsEooOSnnyc/f944QxwhP1M+vf43/
rjQ/+T8rgSpRgol06NoyZD4AC0voe9F3w0B2r2G69cWoJ/BGmhmRxvLMqw02MI5CSTg2ZeEW4Pie
0qbFVgr626f/8FQzZpRuKAS3ZbIwQnzFjRd0VCzn7TWyOOyHwia+DfiwSTul7rzTFinzjNnWmBr8
FTxbvMKEVplMlyi+dmHQeYOtjW/C0p52UpGttzcra5KaGxuF39CYkd4Ch0WoetI+xVOYHEVrTKdy
avZaPFsPRIFDuUFlNc8Gb/dEnzr0kyoGdU2QIktEO/kKeGcPwbaRW7ERSF65Bph2L4cgOHCbsaiw
G4OxiTCq3ISubo/NxejN8BjatGejqm/OJIR7oWrrVZKhw+EAB7gmlGdmCqqASw1drjiCsCGPD3Sh
Ei8VSXG6vxE3XyU3HCgRBrYr7kJjClymQjO9kl5Ddx5bRDV7aw/cuHnbkE1B+aImZj64uE4R2A5F
Y80lh+90x7iJJxqlcvhh1Kb4RHKZxi4CSe1RSyY6dUPX4FhsFTvklDVqmDtvpqXAX+DiW2Wsfoeg
J8VPipl4qwbHWPVNQS891k99jBYBoBI7gxYswbR3i9ypu3NRZEgaJwmWrVTbWeYCJegu5Nx7Ta+t
zUbM4ZfRM1mDtes+iHNfZQiQA5d+M5gVQwzTkl6yqPg5+EL+4aDW9r1n5LBzc2xtAEIDxQN12prf
q/q2KWlOmV6F3JtPVjtEX9Aq2dOm2sqqueUB70BYw8lj8f1xo1DzpMyyqxVZwa+sE8FXR2pHVxGw
3IEQCdcRyZ69+9Yx4pFmUZ4ZELoMsq2Oh47doudkZIb8lCljVrq+Y7W6CyRL/Xn/IG19wFkCDmsQ
m373EiFt1o09yRmL8WPg1GrRUJ4RjPDJj+tQPyMKFD6LSh4OdKebnVJ7DuCLAD9jlakvYbnT8VFu
42FYpgGqnMRDBkr6+0qRficidf7gxRVSA3d9vTPK3NgzN+stvmYd+mrvzCPwNlX61M3VdvzpTGp8
uP9KN5eBDA2RhJRmlYMT/uE3hloCgb+QnqQKwjJD3J1MZis0ocAwUymBfugrsXS+pszcEh+zPlT7
/gGlIVpJ+LWbBzNKTeUgmWakuEbemaob1m2du9jsROkhw3Ds1eNoFKvQbwXgS/nJQVnc1LKV1AQ/
csaqyL5rRoKNsN2ZHqjT4vW3Nd4meCAQk7EFWY4OZF+vtbhFabLrsuJzW9h0rfICemA6mv8hM5g/
IoqW86BiBeDtGe5rXUojzkZo4kNpJcbbMC79gyV6a6ds22oHzU1BQg1NCU7+IjXABySXzAZZNaPR
O7gno9r9yZKy+FnLVfkoYsU/KWlTweLHRO0Ih7K/qFreKS5mdtrO/t2IP+wo7HpBniFD4Ti3x3Js
6tKWFJJk1QyDL109Kp4xFPU1TYPxeP+o3F8KoNTtUgU+x/3kAJMKRz/yiq6rDqhWZc+SRuF8f6mN
UA5vAClD+jDOjL+5XarRcANu5oQ8TBQwSxb8BBHG0cURbXKukEZ/GMM97MQ6EoBcAi7IfqWA4wa/
XVOoUdXGeU0rXfhYsPmB8ZG6Ud4TBV7HUZZhM9IAmvPyZcmmhYFlTA69xL63x2MURNpTM0j5wZdy
8zFqmj0lga31VLQN4QSzaenI3j6WmlSFNim0faKwVNymVPwndQiTZ1XrTfBLOOfc/3RbrxHKJ0AN
hrJzD/h2vdwUTttUEFUbv7c+dJKSPLeyUu2sst6LuEThPMFIUiOjWZZRkU4tb6KKcB1I/X8hmuuf
ki4UT5qc7CjFre9cVqIAnenbVDfLOiDRmWeNIfA5KCXlr8nBNsmzWtk4275gKIBw6cUwmL1GNo6R
O8dg612y5kz9oOLBmOL2XYLjgG6sAaor8FW6NEIoj5Eo95CkWzvkn1XUxRfT/TDMRjVnRxqt/BKo
Y3Iqw3E8mUr3TQL4fL6/QbaWw2Bxdi8gI1whIOOOxBylW7SOx7L18kGyYhcHi+BNZHbNueHf7AiY
bX1B5qJkvApws9UE22w0xR9gJV5rpRKuGVpAbBBRQOtP+B8ksNs0Jfv4G87uzl4c++v5d5s10XMC
F8X+mYv+VX0Hnr+joMquQzy2YEMsMii3xQ5c8XrmIx/LKlGIojJIFM3vronopEdQ+zhZ4Qb5hXzO
/IHGalK7tsjiDKUqv9/Z32tmAaxchqmcWFLK2YPgdpPZamIMDBsg+IEFeR8kRXIa6t7/iIhR/4hp
9PQAxAsX6xRPkSqzZRfRZs0L+sZ+Sgsr3DnYf/f08o0B6OEXURQTjRc/x5BBQ0VtD9sWRn/udmbm
116caPp1yAa7drvQyKMD7ofZeJKGoiwOtkAC1I0ULbU9YE165tp+bdoeYF6spwOlDaOXOK4by2v7
GEMyK5vAXkWhTYdftLUq7zzCfCqXT8CdTA5CSAA2Oh+Af7pJYWWHReSY2dWh9jvqNJFOHRJDcELt
+kn1kfdxUpTixnLIEWGt98RsN86XgcMmAv0zQHZVkeDC62CYruZXu6+lt4PctyfFSI1zXYyOR09o
T+9xI7nlMGvIL1KY0ElfRkgOl5QHAQ4vVezIlxGjPq8ytC+6cIrKM8ZpwiepLEAgwNbun6vKyD7D
gxKvfesgdDlls0oPEhire7XITYzimWZesJL9WtV69gL/3ZzHrsZDXdbZW22qQYHJUzrjsYzL/aC2
SliYT80UYSi5s0j8crjCg5l4hQjz4khwQQpwY2+ZHfVPjB7EKVPxOKV5uke+/hs9bnYaitkzgJYL
yoKKaCxqMmE7kx3LsXNxdHQHHzXVhKTSDImevNEN4XxGb9pG5SntItes7eql70rZdLGtj8NDgq7X
W3p5svTgOyOTw8lPgg85m/dZNhFGnfRmekP2oO7VH6v9yY9GlQC1ZTq7qG7N4fqf40GjWoi0kOxL
X4VfYhzmzroVJKcGrr/XNnq1k7VuLEdebEI4Bfy+5vTgCtj4s2PqBblG8d63msZjQowB+BhIP+2q
/vjajQAZFXACTbVZuXO5EWwrkHsdA9hLoeUaA63E7x61Xv0qpb7+kqFa+QAStN25UlfZEJYcGM9i
+krnVqdneftKRVZWPbWRcwFsNF5svbI9fURecBhQN7z/fKuUhKVo08GyY5gI0GgR3PquEIHfCLac
iZDfwUZeLnjQwYD8vr/O+rNBVYAmNJNBeKFLSbje4DTRq7Iu1ZDah1hPpYvVAe/xpyg6tWWl7GyT
VdBGoIrPhqISM2XaqYtd2aqDXWVqY1+MLqjfOUnRPlQAKh4CoyyuinB6V7KK4tkWiJ2PWrbXPl/H
D3Q6KHYQo6OvvQK3VHrqyFOrWJdMk/23SDuk3xhbdqxq5MZ3lA25lB2rCg733/J647AselxcFiRI
q2S9q1tk4+FYXEJLms4J+GIPfVHnhJh4vLNxNj4oBE2SMJpHjD6WGyfIAmQHtV7i2MufAGirlyGS
rRN+3PmhL0X6+f6TbSw3u3+g1wNcnJO/SCOQK8yKWRj9Epv1kLnQvZpvg51Ez6LIUOIfxlfjoUBH
wJzjIzLWnye6t2dwbCDQ0QlwLvaQ2x+kqpTdGNHHr8DOme4o9Z/7z7exYWbFybn0J6yxb26X6zD8
o1ZVnIs/V3QDXNvnMemUt5pkVW7tKN1lkrXudH/RVSY9PyNCBUx6Zrb2MlWEhgI8ZaqdS5vpTnAO
sDorXSebYR8TKKPkgoqj9N1Ic+VHkdXtnlXxOvawPPCMWdZtDkOLb4oYazeYJqG85qFPo60lDz4P
udO12lqF/x19Vu5xDuO8s/65n+xY0zq/tZ1LVVf6lwoR0WsRBa/uOxpsFgY+BqAWuP3LdmoWNCJw
JMizVpTThpca9diVyV42vXG+b1ZZvDG71vWAPj+qaqPTHCunBDfsa7JL12HvWt94beCE2ZPcCXyd
ZcAOCra9HiCpa7VTdVC6Ub1one3vBKzNVfg0QL1V+t9L7pcIS2eQ/o+z89yNW8na9RURYA5/SXZQ
S7IsOW7/Iextb7KKOYer/x76AAdWNyHCMwMMBjPYqiZZtWqFN5DRM5/NlzttSsHKx8tfGxfycZhW
OcxxIFZwIbzeAlqsaXndoPZoyOLz0kXZKW80EdSOPe5krVSg/K3XORx5+orJQPyOuHgNGdDzetQn
gWdyO7rOk1PW8dcB/YonbVET6fdGisSQKIQ5+WOZo7IGLkTPPheDBaU+GnobJGSSgOs1R3FG0APL
BZOm5FOiZPK/VI/hgHCkgfuuTLL0UdjIh4WJ7NV/1TKxex+qhv7idA4g0YK2HtaScjAfEzfPZj83
6T/7KSktLs4KBh8OqFsReJ0Y9GOmdbX+kaQ8V30LDZ7hgP64Q6KZ5aoMyxqbwADnV2Zds1Pa7+0l
LVRqHsXJDspocrN5veb+NN1UrWAvxNw3aTOZ7925pzZq48Vb/GSsl/kdSa51b7UNkpHD5Krfy8mT
/yWJ4TxD8Y2jcFQQnPdtrE9+mU1WvGQZmnOnguj/hEZSVIaj7YC/VHslNYIB25cvUinKb+3Q514w
WlbuhtlQRSMWmE7yMXVh1oQd9LuDEbljf476yX6sB2XqLmUvmixU2sj4Kjs4GLTqjRWzk6TKYeyN
KfZthBiVY6qJ+iGfxlYEY6qk3wSKVeJcoPs1+U6rNd4RY+ykCFxPqcGPCsQe4L9M6I31ulU/YXCm
1WE0dXoVmFlem3dLi6gTek7yS4kwfI0FYwLFRRFLX/tW27m2b6fJoIQwypw+kCX/8l3Fqp5QLVbS
sI4gC4c2aZvKR7IVOhAdF/C7uQEDxaxoNu6d3JmaR0XP5/a5jQ31V1EumhGkNaoL/lDXS/1ej9L0
JO0Se42YnpXig3Vp/q34zkMwLmkkg7ot4IyY7lQ+L840Or4lvbo5K7pe/4cSQZbcNSzJp9Ah0/iW
cKX33paVrj4Ng01rhsKkfSDWIqEAEq4CjeVkznfcUZIUktSQy5cIXmm5o1VxG1LWKf9KQiQi3ypi
RC6YKBMV5TsuduufIY66z9wqw98GLniHgK4wVyJ1vkXqVMmiMATHLg1roPSdREDqmyMsbyeLvXmW
dRViF5kcIx7A/a8DVz6kSuQodnoZCL0gZZr+AponO7+dBtysQniktcCsHSAQU8+rVMcWtaZCxxOX
uYvHe81oo4NlF81OSb11d7lcxFSJpKY3vJ6Ze2vC2AVdmH4UIXyohcl9L8MmGvdchraWomNAq2YV
eWNA/vq14WqI9KjIkINfFAyUqNWAlYj0RN3Y7rDcN5YiKYX+TW9rY7Kh6m05WrJW7iLZGYGsm/xY
1Xb8YHSDt4c1Wr/21dUCTwm7AG5jzE6vr5bOsjGSAwSOKYbZH+xZTQ9WaWXflTzOHkaMEJudHH9j
Y3D5k6OhOL/OpK6S0gyqsF4ORXS3OO0U5lhUhDWBaa9jubnMOhVaJfxvxbs60NUZfrFkaOSeYVb3
XuA12Le7iIP49qib/1pDk57tOTfC3I7L+6Gef3A4szBe7OI8VnofdE057ByLjZScvjUKdVQbgBCu
E0dmSnjYLLF719oV3gWxl4Dsr9VD57jlN3O2rRMZ7B62ZmM/sSiY8NU395YZGxHClwwg9l1PlzmM
0A45DksMLKBXnJ1AebudaGKvgxCSmFW9fP0sfyTG8+IiK2hV+p0Wx1nvJ/EUic+NCnV6LJJWfC/H
aE8T4vbp2E5M5ZkVMG6lt/d6ybiAizu1g3YnptENG4QzD5EO3l0W9V6ABtB+fVxYhGKKf68PeYMf
qdBznt2amZI0B7c+YBltH3U1juygSxBt8Oepcv5LC9zYj2nWSddXzdxxj0YZVTJAzt/5pDPOi0Oa
fyIKpzGGUwpWaOKeLZ3STw29rcOkx8ccK9pSfxLQ6yeMlUsyPPSBzfSotKP13mtwHD5lxdx9y4Bs
/9Jkmn+2vDnWTx7dee9OjbETeDAIWWaQM4zmQvUm/afdNVZ7xEJj/OogDjifK1SBnENEJ/CfAvcf
AW85a5djZ2TZcdHGgWlgU1rO3coar46aJ2c3tAfEQO6VviVViRHbMUPLzIQXqMrYI1SBDUx0SMoJ
qLBGdvgthzRcYpOR19LXIQ9YoXCVTvcb02s+tC2EZ1INFzgD4n6OFpRRT3MBXXjDQf57aBKftKqM
fMWzZ903szjV/pny0i4BwbcZRJXUkD8s0YgoIAtI/42ZhpnHQnjeV6Vy4bB4cZHdt5oXNaeGTKcM
MtNuk2MP3/5HmmtRduytqXvR0qqXGB+IcvILSGmZXxq98TAuy7jcG5WXxI9eqrhDEIHn+mqNwiaP
TRz0p3MvXe4TdR6z0EXOpQsGtcG83Oyj8meHIS1+fiUSgaEmolSBp21UD66XpUOAwMxs+nKKjV9L
luff0q4z7jFXKceDnsVT6zuOjOuzTFv1jOum2vm9l4MBGQvlp24jfehqjfVtHj3lnA569qNv2vpr
U2DPAPfhBe2cso+Eec4iw/swp8YsD21MfnpYoyHMZTuXhZ8scvjFR68fpdEv2ntU/m374OpDnz1j
f4WL6QD7sQlrXZk/DmKCbZRnw3BS5CyMgxnlHboMlfCekHlSavjno2CGYi/dIXd1mdwVvRGVASlP
9S3LIEX7pmis7th6i5qeHTsyf5VT5dUhVaMCqi0h8wmzfoHBOqVWdKzVuCoCvTN7ERZtH7MFVGVq
Zn/UpvYlgsa/mn+XRv2gxhQOfle0lhOOamSkPn6DkM6nRenO9pAt3pnRBMKNEw6wT7WSmJwGe3xZ
ysh7bEtT/TAnzDbPVdxlws8HO/vEDC6b+Zpm3BzqznXjU+sY7TdoLRC7KuiMw/dYX0YtzL1ao/JI
Z6s+JQJiQC7aJvWXri6TINHcagzdasjPk9CqJiQI6y+dlljLO0+Z2n+a0vZ+OBgSKPfYwavdfZLE
lBdKLMr7MbET9xB3cgTuMxmZ5kOG6J6a1MjgMkIjV06zgqIW/OLI+4Tr2jR+QE6KV6lLdjjnkyD/
VJJCdB8QAxXt86IXbRz0GbXtha+iA6lfui8RSmXWySyW6mNVNvUSvp0N3lx75JwrmohRHfCbm2zQ
zZHqhmHGwL8WwQTdETHW3jxkooGbv7T2YSj/mj+zLkk0AWm8ynRdk8ucktkgGAZg9vk4HjuBT0bV
NklIf6K5cxZHhIMp551S/SbrWBcFXbgKdjLYu04Si6r8rUoNKXBqo8+9nprPFHd7GmQ3N97vVVZ/
XqAatPeubrxBMwTexjGUianOA4ahWgAFv37pzXJP8GvNal+lh7+XosG6an6h8HR1n1Pu0AdHR/nC
tTIIf+wr3E6aFOgiIguR32EMBLapzI6pIeKv/8Om+T2yYi5O9+Nq7VLQxmt7IFS4ZzlBW3UO/XVz
OmROh6jCJFIl4CJQv7296sbLBbvIhJJxCf2Wa+BWnifobYyrCkYl3IcMl2y/dhT5DQHUvYb+1lLM
SPiA+BHxMa86b1B/u2JaX+6ymGkwzEhta0ZehD2eFH/bsKQNjAoq+gfknLcjJ8ONWnPKcLnQC+1J
kPneNwgv7CTdN8kfyRFwnvXQeUh93tZ8YJKLVbgNvTWIWrEqh4NrMYsRdWH6HqX8Ti1x+wJpMKur
9AGTdLqxV7XEqCZYzXcw9GPJjugU1bhHeHUJYpjOOy9w49nWWpmXR2p7q6bsDJECIxaDuzyu83Od
FumhybruVJdqFSBOsju3ven5rc1zAhcVNMUmcOXXaS3oCsvuxJhezE5kc1ij7ahgVW1kz7kil+aX
rqXkRomhj4xl02R+X0zYPg3JrGn+PEukbyw217l3Vpvmt4/IbZQjhEPW4myuwsjXQSEyk3xITLyE
lcxtcbLSouc26vuX/2UVEPJ8YAZv13o+ntHQDkldmp69XoUKOtvvyFiGn2+vcruFOBgrbmuVCmP0
dBVkrA6iG7cHIg9tEmGbGMU+mt7Jx66fmh3Y/9ZSGCQSSGnpI9t1tVSUYliQQp24RJ0uH+cps56j
fBknv0unUewcjdtvtPqk0uNhwgwA9RpgAgvW8OIRpVPdTtVgNBJxNLRmj5qy8UjcP6vqGTcRusNX
TZHZTpeSLr7EUlf5lrZFHk5Krt+hQTru7IbblbAmXRGRjF9RWrhu6g99bfVVgWKcaZXLQ1TPPzNn
xrFdGH/tlL3uOBi+6/3N+Op6Om/KcWmRKE2RaodEPBR0aOGyKb6eVHuwmJuB8roUD0MzDkTyDR6l
A9OlIgfN7Vqizxj3jfOPB+P0mKGy+aUsbfsTjzzcVSKGfKsAQ9up1m+JKOsPALBIr46BNh6+r4PM
MDhWWVbcQHPn1NMpL4Tt+UatetXBqaIi8g3mdM5zg93iL7ertDTsPKYNeHtGSBRkqYumTZfYjh9r
ivXXvG5+HLMV8DoEgFsXDMSuPKO1aFSasdQu1WKbJxryyqnE4XMnom3lp7RHdIayiLCxoV+/B5Sd
ZtI6PgTWu3B7cy17Zxd26o8jEBA/iZgClO2yB8nY+vwARkGerPPSG3Zxh1sAcuvI5mOUbh2QWSCS
j7V9MqjHTx1TuU9oXi9BOiYnLdnzbbq90EjpsBihRQbM+CaIO8aI6V9FnlMrVvkJ0zTFj5Gy9KPc
SFMf+xx1p6u59Y5BM8PtAn5C/299G3+0hjAuVCOlg98wWVb0eUhiJcAyJ/LTbswf+0oua9+j2knI
b8MGT/n/FyWhe70o5HxCpBSkWEiVnyz0we/HemWS17vK6BsRF8gD8Mg18MIhvtpDYIDr3oXZexkm
nWYIvd0nNUr3LpH1r1wn5KuXxirWueporp/1j7doJD086YgHYkCmv+B0mx/bwSoCtLNMzS+n3D7J
ZPyqaO3e3GBjt6JTBM6GWxKI7E1BVYOkrOc5vtSpPvyIUb5aWK/RmOvr4HV9NMO8+rkqHOdfYy7U
5h4JU7kHDN54yTrMFHrjq/vsjbiFNhg11OkixgTcnsFtJvHRVMo93uPGKlBRVmARAUi7ySu7pZzI
dOn1SxQK7r1xSqzAkZW7tzs316GNiG6Qt3oFXG0ZEBlTZ6NtB1taaPjpZvFTBiNw5wxsbBkAj7gS
0eO315nM6y2juamtj7mi3Ol9XgTMaD18vbWFnlGtv3MrqQcJmvLvY5Bjf5/xUB3avxk3QDGuL23d
StRBIG58EXGEVJ2lRAeU2d2wj5dkJ7psvEpashx2xEewdr2GncTGMOoEbzxzES5434yO9h1ynNxZ
ZSOG0cXgJ7LUb3L261e5iFr0Sh/Fl9LFUPKg1bH+y0ptD7WfKWvcI4SVarorY2qdndpqI5D9PzYW
cy4gUtfYs6wYmtLVQWl0I90yL0mbUMxLFU6Fktz9dUpMHuwSXNCVBT90FWJGrRUZODZk5CuB3yn1
QwFGMRZH/I30/+GxuBDWoRqwr5t+ejqkSJ1HToyaYdzjrJIl9nmGg8pYWRTjnkPn1ktk6EI5BQYZ
0vu6if4InmNjeY0iWnFJay53B32mcKwjK3SFsjfo2dqPa1EKVs8hY73u0bi61rmZvlALF1H8SHtx
PinG+N/bX+oWVo0FPEBmMhZANQyPrh6o9BprtMnaLlRH1UEaafOMYhTe681oHCbZ1SGzXmxIpWIf
IjFaKHPOfw2E4TeswgjouSG/Q3R+/VIT4fRSjcjMRzWv7zKj1k7GiJp6Hbfzzm7Zeqmc7lWLT+MC
uNmZivBUWSCmmmZJd3YnOZ+m1BU7rNLNtwoPGfQYsyzUW66eiIYiE1AYBBe10vQwKXXnWC754jvQ
4INe7bNwRFAsKBGh8Zu5z5/ryPxr8tL6VmGDALZHtu0GCinmechitRJQacvyKGiAALgsRx/QS7bz
VrdOBXU8sRM+PMDrq/OeYINd9W2DofsUYxfWz47fTFPzbW53EQ6bS8HyBjJHbXWTvdSOkZgWHPML
pHt50FFFC41JwIMWxl/DVlFXAWTJ4aB5ADflqn+yiosZXqblcOz75gPAGeczwiSIJXh2Yu8Up+sb
ukrKVjgFyzFDR0fj6oZVON2OWSDpomTdcFRVtfeXlYKtN1I5qUXl/nj73G+8RtZjud8YtJtjryq9
jHUVzZy+WvIE8WG9ezAox94D14p2dsfGlYd4zLrUChy/IegOZjXCWVgpj4zJZWiR64UoJHgFwglp
zv9gpvKEwK3z4e1n3Mha4KdwI4CHgbh63f9SrdKoEI8lc9fL5dDolSC+qdmTMbQqGreyZTDVq09F
lo9/n7XQyES8FcLK2qm5Og9TniucEgsJhG6cQitOkhBzxOww5bsGwVuhhj2KD+Iqzkj1cBVqWntG
ySvDVpwJr1n7jrCnQ6Vr01EWtg1739DrY2+XzkVXAF6F5VT39n3tGf2Xv37ba2pIy5GG6u11VSmW
iDNdwd4g6pvHREnbgN4bs940+pXq2PmqONeE0wTL7O2FN0I6C9sQY1bd85utjDW9MVc2VVOS694j
VHHzsaukOLy9ysaBoflNREfjiavDXTf5Hxd/EWc1dxTdW53BzEdN7cejHs+rlsauyOnmA/2x1FUs
wCx0cCbGj5duquzQ05YsdNR+r3O0cTpWa2KTimzVF/7NKfzjgUC4JlW7FtPpOObfoe3Gn3ToO6eK
nOPOlIWQMAitgrmt3Ref3n6ZG9Hu1dpX50M35qFRKW0vZpoXB2S5HMZPNE+JHpoveLc7W+SWS7/y
9WnP0JxZU/trxFpZy3ZuFUSlAH7GCSCCOLuTXep+oXmFC+DYI2flt0B+QnWOYp7cy4wHKy6XR1QD
8z0QyNZeWiULaM2jQYxQyuu9JM2Fr48l34WrH61+h6nqow2WofJNY+w//v27huIOx92wAA39jh9/
fGcagZPhAWtAV6j6VjBjOyYSYWVIjiLMtOmvkUK8aZRK1nuFUH8zv/RQMAKdOtMNF151SUyzDaRj
KmES29ZO73FrB1ORkjVSYDs3/tp6UkdjYmCnazSgK4CLRsnzqJRopic9kJfRiRlhNMKOphCkUfr3
e5jsY226EhZucx7wCPNkISd4UcViA9Wpf6kzUjeWXvXP0pHZzhbe2DMIsmDnwh1KDLq+UrTRcOcM
5PFlaIbuPapR5n91PNb/VIPS70XUzbVWZikNZfsWYuZaTIN6GyGdzrGmhyKyrTsNKNpdb0GvfHt3
bi0F14OE3GIAcHNTFpHK7EEjrCbdkLxblHE52nE+fJRKrZ/eXmojrJLjErnhsdAxv07n0mK01TJi
TpNNlnw/AQw+A/j4H74TaSlvToc5tfGdIobOtauuM6c6+WduuzroAOw8Dn1r7DyQvnEAGPBx3VLO
QIm5PtoKEnIyQuXhMrqLowBerpzmgCm66R0nIDYiMJpc9gFcM3BWeuHYP6LCROBXNob6rVtwZqY0
KWfwmpaWfmzziX8k6UYbcxRlaNHxzWL+e2fNFnTOkUTYyXMXUase7TAM7Gc5BF7iKSLEbYgNH5e5
8QtD61EeVSvCgEB0Lsidt7/ixoZhsLLm/pCg1rHb69gJmqv3phwiAzKq9QFG13zwEJx8Strx/dsr
bb1dDCOBA6KkQSG1/v9/BE7FTaO2Qc4c/RUdZWPwmCd3stMTHg0lHm15Hhh9POHFhwXe2ytvXI/A
hPmozPVXDuTVM/ZO10S5XuIpNsj8IHkffp2m40l2cefnhTrsPOnGyQDhyrjd5Ea6xZww654xbQID
3dtmfCjLaPkKst7bSce3vtxvvvjawN+ARehJsoBhFJdogZ8nB318UUaEyRDe3cv8t5Zi+I1/EQhS
6vzrT0ef0IpjlYZCY5dhLeLmCEck81PI+jvfas37rgo3poorCh6eFZf5+m7/3CUzpHtVj3BnMaUy
nuzOqL/qCiJWgVdG4phPMn+GZlrF/8M5WLEE6IGRwN3MtutRc5ZYuqybAAyELzX9k0fTuz5y6pe3
d+Pmy+TWAZZEBnHTR2AuCyDWssTFUWKJ0lxsBqiNmsGslXtJ9tbGX7cgvWw6FjeXXDf+Hn/MAu2f
OQ9suLLfsyhTA8uL5wenpoHy9qP9NkW6/npo+5MYwadmu1ydNLzEbLCdKAA5Y2J9Zeigf6lBzj6r
oFq/WFWefJyyGnMe4TTJgBJ7pP9Xgp344EKsUQO1d5Q5IN/Bo9MZ6uIOLYJ+9t0Wv7wRA9Tu2Etn
+D5YrVsx9qwnaE6TVedho5fWvbkU5p6R3saEhd4BD4KeEf9x3Z7krhhMFGPkpejdgUG3kv+sqHt/
lI5shsBcTJf+T6NP4cKE6JMxuu2ycyltxRJkgNa208ocvT4PreVOTlM7MPsXq/xi2CDLyjSedrA0
W6cO1BOzbb7cqgD9+tRBEuoGa0V2KM1cAFQU7WkS+SfPm+ozYOEm8LBLPr+9WbbOAU3XFSfOBOum
0F6oPNvIBHwxOMoPKEfaY5XK5KxnXb/TMNk6Bu7KJyYFo/l0XR8sMQ0KEi7QMYuqfHMVU/tutFka
o2u2lA9jW+xpjW1ddR5wnN+AQxiCV68z8fDrsK3VsTtpqieOxBx4Aq+pSnFNX63G7rPRKvMhy9i7
b7/U2w9p0MyCaAnkfwMU1RoQVcqSSN15Y3bAgXkENO1OBxdr2WDq8bOscyvZ2T23j8ui1PHQIVFy
uwHoLTUZjJR4dipRV5x1xfwx2qkZZEusY3SUWU9tVFqhjvXlTl9oAy3BypzMVayamcX16XBny2jE
iKWIWVbpVwaumeWPYllgIWIrcICSDN9ZNiniA52njMQdy/sctW35rsbTSfdbUlg9aIcs2Qu9twI9
zL2gI6xMCGMDkoX+ua5TFFLPWNL5DJajAMeEjHoUWtpQ/MJgrLRgFyjyqZ274kceLyREZqcb/6SA
RhefyWGe7Vxyt8GE34S+DWRfqko6aq+PuVZOpZL1JNNq3ndnY0De1G7gJL69B28PNm0F0FvIE2yJ
MzqFZPRdkm55UW5dBiV1k6DKhKL7venle64yW5uPEg5EHs2IVXXr9TP1Wi7cXiFEp4lQ7vPMUn1P
zaYDxaR6ylVjPvZxad6byPvspCqbz0kxBT4Z4dIb8xxoJzAfe6BWYFKgAwwgp5uaa0zR0Fx6+5Vu
PeSqpw3lEXTfTb+lNlqZw6Qk14uT/C6BACKCIvIUM3QzpcANbo7cz3XUVvdyQbJ1Z9vcxk9GL6Qr
qPqteJzr/DmWsS1NvuClNuY2mDORPjuxk/hLOcqTqafJzp3nbEUxpqp0txFHWZV5Xn9TIE+zqMvV
o3ow5KPQu7GEA1wVHUSLBvl3bBnzho8LsyJYShdyasbE8ruTeq17cNx+Ku+gaMzNC+JuMEYWw4U9
m4xifDcYS+d+GcSodAd6ZjJ/XBy9JCr2oGxC6jtLOTd2OkUnnIdF6rfRrHlhYmJ/d5xqrzUO+QDG
FSnXqGh9WhW9AalgqB9He5AdXlGRjeqXrkX3eTpANSjdxf7CNNqNfTWpi5UuU5qPUdUnagAudqgg
9XflS+YIVEXHSTHKA/pLuTg0C/wI38kaemYx9yKOFmY2rCAkA52xgcGfwkOLEtINIHost/rZmNBt
socfFqhbPRytyWHC2QwZh1y4sxMU7YKVrG51DTy3VinGcFHbDlbGNKS2Xy3WoIdZG9nuUe9FovlZ
peYT5zcxq4sicYM/9ojh12fyOONTXlRq/5hD96jCehrU9yoTfuH3kT0k4dKNmvHy9hHY2ISUBah3
rm0A9sS6Z/4oDKYKjxS94k5NsTTzc2YtwVyP5jvJ7/5px87w8e31NvYgJgjW2uL0dOQYrsBRuVYu
nVILecnKXlcC03vIUbTM/EiNjZ9DobYv+eBWOzfpVkhZpUlXQTcm1dcbv0fAgusZTMEsYyOkd4X1
IjnwqR67bidT2Fxq9WYhaKLrdH2oOybytbAzMAXekh+J0k2AqEx032KQ/vab3PhyiMdQhCDMsN4M
6630x5ezYOgvuRgY3qJkYfh9Y8sXKi371E1u98Oq1T0U//oHX1chqI3QDqaRSSvnJrPsnGUAGFXD
dM6dwvKVKK6xrVSIFztheevJ4J7TCF9JnDeiWKrd28xKMA9fVNkEIzPnsNfqzqftOFDBzHtqaVvf
jPkbXBaa3OQWV3FxikzE0l2sggx1qU54RtVhmQ7tS88A9/D2R9tcCsUvSkd8MWgNvf5oMbfpoBaJ
vNhqP9zHaKBftMpoD/Nsm//DTqQKoMgxIMNq144RxQyUMpMTb7EozIPSpqZfx0lzSEwoC3//VGun
i/mrvbYYrp6qs+3JSCrUoud8QmtQGSd5RistiigyUXN/e7GNCALnFok9ekC/Vbdev0JhajOqGquz
n+GmgbF4bu8DW+59ZCiqU4dK9jv6GHvgj9uSlZkhTCQD8CxV63XcqrISWVWVfCifTPGDsVR9SE2t
dv3GmvAPZ3oRMY+xoVpBc/XsT7HSe7vJ7y0pF0wW/zgqyUwt0Kd8/eiO2nDvcH9eYJk5tKSKWnmn
eCNSq1VSZw+Izbj5SwxhuUHcH3R+gI1P9SlX1Zz8QiBKs/MpNg4qqPjVJGpt8DLEfv17Ji3XB1uU
qIRPJWp/KEz6jSx130qa9GB30R4fY2NAttpCQCtnk9F7Ua9egMfNBA6PlCnRpe53szed635xfVkl
TphadXq2nbI6mvESH9JlkTSb++iyuBiivr0JN2IhzvU0PwHrr0S4qx+iDZYqcpdrU2ZZf3YiSzx7
uRkd315l83lpIzM8YmyOmuLVwWoYd6L8jEGKdFe8hZt7R4yrTRzekYFpB7e4c7wK/j51UNBY6KfE
LUAekwb76e1fshG3AGDRVmMCwk+5fl70+srSQavhMs1THCJnSDCx0iXARXyv27X50EBWeL1MQdaZ
7+tdlbciEjk0u4sZ1cbgq2XrWjBd9eYnOWL1BINSfipFb52tZH4YUcan1Cv0uzZp92T+N0LNOibk
sYnVANev97duk5wsFU9ttQrc2iQb7plu9e/tXvQnivHmM12HaS9ybyyLgAHcMq4jOJ3X7bG46+jQ
0VG904oJQ8JycRMtMFAxPTbQlYoAJjvyQW3lIt/49mfeWBn+HNPCtTfG37pCaVRO3NpDl3p3ptU5
R70qijtvdKaTYkLRlWj9YC5T7OlybZwlILOr7crKDLnpBhrojThJwaICH4cjGJnsYA/0ON5+tI0d
jNsXIxm6E/Qer1lWANRd5oQoR0ugq6FSyzhsTOPYQqH++9iASx9taGIRzbHrdCJelgSoIgGxAnXh
T0ajv+9iqe+ssoGoQRKYp1nBiCx0XaFjwWp1mKqg8YpZ2RiMXa28SM1tyZjGWCj+0le2+aiCnF8Z
UVWN8GzSlvFDTWNH/n1aw6cjQnmIRbBpr/YN2rKRE6ldfIkoFo8lqgWfxtSx/MRZ9qQFN557ZR2D
SuYCWBOBtaj/I+8l683AvIHytgvMVQsvWmbuOU370er5UgdS8+ruUFVL9EGs2hBBIdvhyesa4+fb
G2r7h5AtciHBLrmZa7r1kAw9EfqCRkOEmVQpAlxvDeHTKItgMLbasU2qOdCFPoe5mHRfj0z719u/
4nZb8zZQ6vjN2ETtaD1cf76NurQqjK+Vu16t0Hfm9yAU5dqIDlv5zgnafGA2GhGCG5gtp79eqypz
MxliS7lLV6OywIhrafiiNHCFzUBPnJEV0LtTmaiK9J1osJJjbsXNBQ1keI1vP/bGJQHYkeelMQrx
D03U17+F5by0s6yY2VmbANsuK/uDROftXR5Xw79SMQQOTov5MmfNfNeXyFwfMAc1Db9YEjS63v41
t8nh6x9z/WI0leJ5gTGiF2rxklgOil6jNjsPtazGIJs1F8EhKGSeG7+v0AX7+1BAKgSwlROIfiLi
Rq9fRt1WRj+gfHdB0RsFBpMM/zcy+gfmDaR+WVp57+ahjI5o+a0Cd4p34V0oxU4UuA3kK9ScbAha
obN6rb3+GdJkM8Z2H19Sy+nOuWXPSrBkou131rlNO/nblPErbpHRyvW3LzvHS5RRg01iTpC5HAku
0yr742LZiY8omvL89ufdOmOrnwitZc/kVr7qWSQopS2mNxHd8koJ26maTs0y9D5SI94O72JrqZWX
B3iGx6O+f/0KC3eIC3ckpkhLEX7MUC+M3QWBvgJxjp3sfXMtMJkgBVf/lt9ijH+EDkdaRV4UaXzp
ZNJCBgYUabXqBLbM2hu3bS610gNcKlKGKFdRqkgBEEyJjd5tpibPiMmYn3J7HN5h9uV9fftjbW3C
FQ/trHgdm3b86zfYRgru67aEvWUO48GsIuXopFm+k5m7W8us7BigpCQT9EReL2PksVVG4xzdeaKf
xNERpto9zpDS4/edpfVfRJNmWpA7C9Pnoaq77wLmjjyhqFekQVJ6pRVwQcwCDJ8nP+bz1MpjPNAr
9utuVn9ODVenX0VT2SIO1IgU35cuM08NmcUSDstM57JN7Pg/Ycqm8rmLcKFJDDHJoGwyZwi7VoHj
uDiWSAKdZst/BUR7SgPLmt5jTzRFPh2ibHqqo5LtrKKH2QWjpxfUjLJxnHPsqrUZDEliF1ypmXFE
cyOvkbbr7SYcumnyDtT86YAXA1iiR1Vf3E9SS6f8ARvfDqFqFDEPsymxWWzxyDpnTpGDD3GqRJ6X
1Da+2RlmAH5U9HF0SKchX05ONirtQetKFDsrtcrcB9L9+RzHaHX6q/bLO0MpwUTPo9J/btwsj+4S
o2l+Ut56yUFRq/RRr7salaUxRzgHOmTXHzow5Og+RQJ1yAZJg9Jv1Tb+QMGE/kQS4znrtzpWb35R
aDPiUW1D30woZvmd3r+QOxfFxjkADbQOTVXNogN6lbtEgnGwjv7NnTTH7J57HTffLAbysdBtTnbO
9+10g1p4NYbhqkZ2w1t/zB/nO2qa0oiLRlw8OxYH5gmTj174EuaL2h1QGAiLPENL0En2Fr6tIkDO
0IFYe2kWBMqre6DXy95oHDe5mGqafpY4L3wZtVGiw6673R2uwtzFXRXbO8+7cQvjxmbRpFn12KHq
vH5e10iivk5NurxJ2T65vJQzqvNPo+ku99Iz/2WsqZyaaaARX/b1TuDemJnSzqO9DDEIWAG6IK9X
96xFM/OuFxdkRAsPfa2hOuHLRF+q7+Agto05lBfUIfXWR5Ak/wbOqH/fGx7FJHKtqT9pjXESST+e
346HG1uOTsU6aHK5v24A1E4e54toVFBTJS6aXJ3Uj7Kfwomh2M7u3vruuBoSdKkCuFauNpxAfk1f
ZJOgRCRsKKVLH2Re/ks14tKXvecdmBnvTea3Ho8QbGowUlZ409WFmcg5z0YXoiLMff1IANHuIkTJ
HqTyf5ydR3PbSBqGfxGqkMMVAElBwVZ00AUlJ+TcCI1fvw98GpEssbw7x51RE0B3f+kN2iXB73NL
ISdKEUl1vmkmvP/ChQB+RoLFttYYt1rMfsKp1yYssWt5+PijnclwqIeZJG/ypZv1y/ul4tlzAaeY
BLFcxobflF5yO4/NJBi75+KQQQ1TL5yeM0syjtzmkZsvJQ3j90smuLTguOcmuIy16Q6PAeuZ+VOy
91JE0QprUS4cmDObZRvyMryAkHXa2mpyY6aDgUR25umE6HF5qvuyeQWXbQcr16RvzVL+HzcT4GTe
7EaWgmZ6dDOVwMEde/GoHbNuDPpJtz8rsqZ4XoYyQHdZBEvb/rN5I19Rs+lVo2GFUrx9tKiNhKE7
2eR0i9UglJjQknSCmAPh/B+fcMtGyFGpSYHBvf+EWjI0KL2tSmRgSu0z0EgDI2/ccNOROzRZqew+
3qVnciCa4lB6NiQxfeCj9eIirnJHLErUF3376rj1GLiFdWmjbH/l/dhpYyLTeWeaRlfs+Ngp2bTm
TuEqUTnU+mGWYx00a+0GQ9Nb/37smBDCz7HZlJT0RydcLtIbS4+lTD1p7mYFwkdleN/yvHN3eHte
UnU6d+T+s9wxoTQHw2wzH6Z2T73MT1NLO0ijFqGVlvoOdNqldv25NwkYjeBo0fx3jnXGhJEO0okX
L5LmOvsI0zXX6JaawTgp4gJW99xSG/sYsvOmg3/cnJItNA4N4ctokMX2LE17ZbYLb3GETf7xLvw7
yDraIOyQDYDGfPe0DzP0nK3CSfGEq/X6ykZqfNzbcZy8iAl5wLRo8Dqei94rdthY5796c+xnf6b1
DFBplJxI05DueiVqAzXvkuLZflIzbxXP6PaaYmfiI6MGSNPHXVg1q2rdY5qmH9y6sL7mpmjmwAKb
c5OWtf3kNKv1FTVUcnfbXkvjE005J94T5ptfbWlUiGpOrriLqYWSHy6Jp/ThfeDslS0Ay4JF19Is
dMCwq/6sxK7ntyYQeR+Zf+H+GNZJqDtYrMlrhlmJ9EtrVs3I7Wt1DuJMnb4Vej6PB4RwrC/04whS
VCio5Bsp4nWmoiWFPzmDBHsgnfxPReucydHHH+NMzkkbgn+2+pVAsu2L/+Scq23ndtai6JzqhX1T
zkUcSg2l9W1ARPFB0awAEvldQvG9cHbP7DiarjCHINgjNXN8TQwaCZSKEy9+GFazn/k3wjId6PdI
a3n8+CHPNcI2GAEpLkqarLfFtv88pWgVAc7MUCIF874rSW0LRUwpJPk1O1AppeITvOagT23zs1kb
b2jfdA8f/4jT58XMBXw64wmTocxx46/CCXG0aiCJlWi9wAbGG8S9sz4bolgvhOrTe34T79mGfIgr
Q5Y6uharyqydxGZUPTMYuiK7Va7Kohv/fPxA51ZxEWdyWeJMl8VawfC0Nek7po7abSNnM0LFVr+E
+dJOb13kllDmAXxibwDZo0RHLB1aROCsQOu544MGxOWtmJbVDpCRK6cAiDUtdJQxxGeqWfGCu8B6
kBm02GzV7DfIq9nPfO49wMpq+iyxEbia2c4vH7+Mv+iN95cabVZGTqjwkdye9Ddp15S6W8/pNQLW
w3VDr0b66phWfybFTa4oKxAa1KEG3so6mah7q/W5Wot51+aKE1qTo+4nZ7Q/T6m9Rh//tDMbj2kN
0hyMa5hxWEe7IR3XbMEXBiF1d5gOOAz2V1aMvU1ta2X470vBGgDyq1MvI1T2/py5issYrERWRSij
GqrliOdC3cW70iguysid2X7A0WFiEEbAch4P+GvSAhBx5KMJpO+3iRZq5Te0GYtDbIzzm43+Yhso
IFMS3+un4Qn4yzT5oH3Em01bQ9yKBOmLxRwmE0gY3Z5wWT39RwvEC/dlF7KMjwzruuzTRBW09pSm
K/xuMoZn3Buzr25fzalvMOa9kvqSl2GexNrWemmWV88CjBuq1jjetxsWOzTsFVH1QdFQRa2qBZ0y
LbFaC/KUarwJZjC0f8vG6v2JGPJnmZvU9QXC+jYDCZl3gY53SEw3usmeunT1LuF3zuyQDVJJhU03
mpHQ9v//53pUmHgVQ4quSuVmU6Ava73TgW0/LEZzCbqzbbajY7IN4XFFYOKANcjRZhy90jJij/Jv
rfNXbTTSw6pYInArow91d1DvPdgQIW70qp/VQl7Yn6c1DHxAGg6M+xDjYYD5/kE1EAfuWNIY7o1C
DaveEyE05C5IPA9jYXghwBq7S9I85x7ZIMPf3FsRPjw+FMnsVIWCPPj1ouburmf+Egl72LB04xw/
1nEsAaXEVXxI24a+Qjf2QIQ/Ppfn7tCNtLTlycwb6IG+f3CkcmbpxXqM6rUo2HdeWUWMgWLvj8S5
Qfvp0Wga/YnBRyRATWZXmDsRFFfG6Mqur039fi5y94u+1tYfc25m5BSdieb9OiuXkAvnXhfDCKD7
9IbO9GU6ExSX08dRZa9uB3ICPBki1Rk5YEvzyvZFlukO3J116a9aO0nVFy0bTPfCKztzvYClZqcC
lwFXrR6lDHWmUhkVPemJ4clg1u3y3qxF+8+UDAoktiOMgY2pelyRiaJwBvTalUi2mTqHluKlj0uC
ImjQyKbX9+hrt88f74Uz4ZTN70BOgkxz2hVJSnLMYhBxZBS4foa90tqHoZqktwOn4z25DPdfPl7x
zPUCXJX9v6FvoEUdbb5Bi4GeD0kc9VyIHUn1Thj0C5ayqC70zv72Y4+uF3J5FMWQMd2GTUcByCq6
uMikUKJ5sZU7M/VKx6cYXdUga5flBxtuxTgALBII5LauZFTkWvZjpndTh0rd9m9o9BudD9vO+x3b
6Ef7pmJrd1YxW/f4gyyzP2hdrgWrpi4IX1aKOuz7Samta6m3dM2cgQ76b21AzyXQk3khB4jbxMPN
YOkfxznDy1SXSwzsrdDbFysbaKpSJKUVZiqUkrtp6iYgCPEofjBuQSpJXxTzedJWhkt969X3CpPS
yKOfRcEiFNN7JCtRbzAv07TQnEy7ueP6XsQDkypQ1u6YV2sYayW478ns1geTlFsJ3NoroOFWtdJf
ZUWNjr1bd1oaKnpvYq+Gq+LBg45aPpD6A+jRG4lWRO96ixXgEeCIIBt1dcT9uh0/d6roK7qnDsPT
tFRfRrgkTyOyTr2vpMp0l5VdmyA6w5UcrAvoxqby3CfDoKACuD05nwywYF9cbWhcgDOITodZ43Tm
PmVqCs59zZc1rNd16fyqnxh2YW6Z9IHgvUz+muDI5Hd1nLqhm9ou91EVl2OIHU0+hrAh1BJBltWD
YLI0JbwTPVFU3yna+jtMCXyZkFTNv3y82U9DDJ6fUNxdmG7Ipx7X7FMvLJfZnxWpNJN3QtGzbyXq
zHu1mlCUXKxljz3BpbzrTIGzOY2y66nj4BQfx5hUUMxYVm9HEnUxVJLMzkTnymykxUwSgL9vG33y
u+wNvM7oTrp8Ej3tZXkDYakYLryC0/P+/sdsV+t/0glkiPg4igO7v6iSsMaOcNfYnb5b1IuOemfe
Nhhn6Nr0tRgxHxMtHbviYM26GWncnAHwfvV6tJq0wr1y9fYrB+VOGKiLffyNzzwguFKSGC6ZbWCy
XbH/eUCYeSIbq8mIJq7NQ2yrXYi0AdyM+ZLS/JmVKMyBCvA/nvJY/jUTNirlORYyI9jtsBNW/ijU
VL3pRiv99vFDncSFv6p6AHWsDcZGfDh6qFnJ2klPvKjVlceV13qtzcOzN2RoCK5GcikonFtOZ7BG
QOAJT8a+Wm02wJJyLE7xqNmtqTADkgkt8PLYCMxqvWS/efImt8naVpmQd4KIPBZ5xSkktWJ1BaMX
O9VLPIkYfJWCxWlbr8ol+YmTHGZbjIYdkghEo5NGKwaBiVUiKxhZRZbFVzU4Iisoa73adbo9jMEq
O/z2Jtw5Em7JtPw8jGt9QSzu3Asm3/vLgrQIvEffc9UZR2Br6kQuY+u7RJpOeZhAm3bk9mV903KF
Xsgs/mr7vIu+PDbpjIHGPhXnSUlmcntXAHu8KC1ce7jqtKFcQ4MZGsRgaAoToCo8Q2ots+DAeWNt
hJqY4l9DPeuRcEbIy6lbJC9tls7gG9qhGKDWl+JSz+skteNn0oBhrAtCll7/0fFV3JXwo2AE2wFj
fNZRbf7tTMY/K5BvqyB9CFUM6CdZ9/vz5Omw1fDZwO+17pbXtpI2GCvJjD9BIenl47N77ok2mhiQ
PtoPJ4epMbw5XplnRKidLDty4vEmazM9/HiVc0cIoRMPvs0mM3R8hMjuqopihV2dz0VQ4IVzoL/a
+rFHT/Xjpc4dIIp6cCHQVoikR3mcPQ84LgJgjwatVhPfsSbjW0vcfhjHKv5agkpIsTtKelLXeAHB
ZzM2kRcqgHMHCKAeymMbjZ+Hfv8BNUytMMqSbiTBB252oLQNIIMNU04jt1bUCDPSS8995kPSSuPU
UhKYm+L3+zUlouak5rodUdK4YV1X3ZWB6H/08dv9C7k8OqhUWOQpXE5ciMdjNbPXXCVXMXtLIFi1
Q9isw9zvyC/ypwpBAbHLKWTdUBu6QWAdZSPhiedW2d+jYAqEZs2spgtwQFGs1x5jpPsxxgjFByKe
JIGqrUJ+8pDFST/FTtp8E40llJt1RBgrkJ6T/JpMsyLHVup1j9yuNwSqhT2YGSuYbI34V2B2NWhG
GbVzE38RtZP/cseieMIF23BDlH2ke6Wb+AQFc99Nr6ojwZgs5jz/nIXZXEK3n9n0mwAy0I9N0IGe
wfsvos6T6xQzxmWO2/cHTU2GfT0Zyr4RRb3/+LOcJDP0QxjNEeVRNSQwHi1VlzLtbQUTbkmuHQAG
8fzBTPMQUsh6sPSKkgkZsd3Hi542LrdV6Vgy62Qef4LCoIVbtBayiRESPcqeurymHGB+89Romnad
kUomQc1M726ZOuvzOhTVnUJD47OwizyyJw8OiTB1+9VDjje9UM+dOQ4Wbx29Gmj8/Lqja4DAZa15
Sy9AV+zmZ6xY64NMlu7/ee+UE3BUdAri4+Q5NwZHZJ3rRUqDRl2OQFATxGVq9rcOhIYxypWh+dnl
BYLiH7/7M7ccqcgWICgINvL0+73V62Xf9vkURwCTGfV4wgvXxYsDaef1bs4b9VospbcTWrI8YtT7
zyhYvjztB5JLNrh5st/w5ZUFyvoeyaU1Rq3wskDJy+qq7McWNSutvO29atwN46zv29LSL0wpzj09
gDzmMR4pGYTI908vNTsvtS4jA3Td/ssm5/DZMhqVV++g1qcNddhp5eBTQM7B4qgX0dFn7ncsIQln
mygMv2A7+f/J4nle6cZ1GUfmxt5FLm+o73O3zLVQjKt+v6y6UlMh9t3vfJ1TNl7hfO+s1LwB0TFr
iCavxnIlGGS+xrFJklKbWXK/wI5uL2yTc1eQB+d84/X/FQV6/0NlX2BwPZG61lnfvS567gAWyCV1
+Gwk84Ugf+bIgXWD3M7Ucathj46ckyyL0ieUATqoVialwvpjL+r4/eOdf+bdUz8BEACmS7Pm+N3X
qVaqitIQgIrVvkJ5S3tJpRB7NTYVNRDdP9O/IPYyD9sQHSjunmT/hSH6du5TL5qLOj4MCInnO6ca
++pCZXgqd8FCYEwNHfAWo4m/Np3/2VSrjhRHnJO41JrANaPUpO3SgxiNVzy1lObJi+X0Y9BNxHEJ
BOJNLzMTBxfPpPfs1Fl7nTttNv37Bnr3o/T3GwhfTweny87FLLOXe7Ti4wcdw+Bdp8brhcTttBOx
vQDQCkQy0FAkF+/X6oza6ZtWdaPFjMfDnIJ7yiDn+k7jtVcVt00A0cLwOTIZzqQLTaqxLosLm/jM
ieFiM+nyb10RAtv7H9Hm3Voo7UCGT7i9M20FPlrfxNeo9l5y8zu31MY2Y0KJDvFJml+Pay+tip3V
mCL5M4hp3GFVLr44dvP88Zk5czLZuGD1NwI5N/ZReqBZdNIysHPRYA3mroqT5nEdUueClsyZk8ka
GyAS7PJpe3h1GVxaPVkvUlTrFzUV+dWMX9N9xqtOgsIb7R8fP9aZMLBRkDaeP6GQlvT7byXySjiJ
WrtRMwBT9p25y17LxcmXb6lWAbkyGy99W/tyfFxKKLrBhIbqpQNybtdupFgcfRACQJfv6Ecg2uwM
XT07Ecqf8yuzufjQY048+O5k1LkfUwKkPmS+emUg0fc3YATWa+lidXLh/JzgMSg0ttYS8XibUh1f
v3KN0b4aVSvyUtqfyegavmbNxS7XUDmu2lI8yHFVAgspoQvh+G+8PSoKYEtwZjd9ExQCjw6Ng+WO
MyedHblO66w7cxnMvVcArPHbpG/0T4hctr1vIAZx1XhG/JwKJ37OPWf9JIcivnSEzyTDeNVsiGQu
kY3c+H5bxJRYaVnGVqRX/YDREd/HnyE+hDayKHut7dudW/Xr28eb8cwZQyLRQUkQYPApQZoLHZB8
V9lRNdqv3drVN3AR0gudmTNXBorSYJ7hRGM5dDwDpawsIXjzaCLD4r5Slw7dcDnKH/jV2d3u4yc6
uxggDaYvALwxWjl6j3myOWxL+tF51UQ10i3Xm0Fs6A2z+e/ZOh1ocJqMtLd5z9En69XKjkt7sSK6
OKAzqlbspWoVF07I2X1K0gqbnLCISOFR1ryolTHHMrei1Vy6YueqdYXyT1Xmj3Gn5SLoVi2/HbMm
LwIcIdNPYwu0ya+XGUfkWq1QZP73Nwzde/MbZXp+MtL2nGYYSlmwU/UmvZloLDX+DO+uCNXJNccL
oe3cDoW9ArwCwNtpa5Fepbms7mBHCuO9QDBLCvABLi+UROd2DaRbALcQiwmlR5/SxGVoqhtWYYwP
Wc+w5qAwO7kHfTP+H68PgjrxbMNFIXX5foMiZdhabc1S8AEKv/TmJfLyxQvjpNcuLHXu3bE1uUH/
gqaPs84065W1hSAaqY5SXU+sB9JxuWTZdiaYoLeyNf+YD+DQeNwy8GiVuPDBOXJZ5f0SWGnHQbwK
MfurLZE61oCm/iJHstE4qtYSs+6mLkLDnGlqfbw1T4M5v2QD920ysmTbR+92SJiYu5lmRQ4gqrup
KKaWS9ROJkyinepWl0K/VD+cW3KDP20nYesvHe0cG8RqlpAiRjpMtSt4S5siDJSrfYIF2PVijJe6
uadblfYAsHQ+6l9bhqPQTRN9qgw3cyIIBFOYV32yp59k7eoeROHHr/PsUjQkEI7bmsfH02VjUQ0Q
kpYdlYpdwZpW8WxDsnTfDbl6gSK6vab3wZinYuZDNu2Qwx4LSZCBMWjGUC0y2t7ZqfEy7aWY3rRs
MXdF7tASTd0Y6awOgwaZXwbdbXS4k/Wp/zZ+v22D5n5/KtXcUFLgP0604EwEBiLpn3DM0m7UKcYL
uNPmw2r0zegXOC9lvlGn8ydkay5hFc69cO46umFAVk7LxAmqXG6ZiROpg1btdcgVgWnI8krTmdd/
/G3P9ME2cCFfl9iycVS33/Lfyq0BYQzn244AXSOgigCY/rPMU0nR4irPJQiGg2JV3lPfL3a0LDV2
9yM0zdu1VOeb3jW6w5hN+aMzFsufj3+a6einX4PtjYAMcoIIDx+fYzN3eXQwn1FcJN70RvrVmg+z
VWpKYCiG0+3N1UbBzEG0TL+F1SNASktFSn9TWNP2S4qBZ+vXVodcV1aABrQf2laph/bWKkyruCfj
H7JdV/Hn/alfmsyfnKL7A5bNbX7L2hbJvtNAsN4Ktc71285juvtsZVQE/oixu3utN1MCXEiqzfo9
Lb2hDuzBRDdOsTyJnQ4gvPwN0E83h5MhR+OgOEalXQlXE0bgtbFtBuh7j/EfB5utCsTBghhbwCQ7
ye+Gae6RKIWevoQTmvGEI7MZ30o7zYs9iHwwXGmFMF2QKOiLBLU7ViIkv2UmMSCvKz+nuT7RuFe8
ofSHPu+uR5nNsZ/BSVh8ZPwRsEMOSb93s4YJSj90iM8UhdSqQDeygdwTeLQL0miZfvRWM9lBpqdj
GqrdyH/ZZ3F6j3ReN14XWafFV0ncqfoOFztw20PizcOXYjQq3Q4dmuPO2zr3WrKvzcGJd60BsHu3
uJnEGgIM7Vp+BZ7htrdLnmn1zZxbstn3JSXBj7mpFjUA3m5PQb3oZrPL6hGBqAbZz/5BLVulRGd0
la99Z9VmCNOjfBKo0Cs/8O1uPiVNYaghrPramqNhHbRW+KOdqOZdKfGqCTrTWG43bhRoiklYP5xR
t+J7zR7odqNw13217G4qQuSFAY9pIgWFBbNaV32U0lD9RXdEnTC8ivUv0PrT35oxemRc+rLcVh1k
zYPdsn0eIeBWb4w4nM6nW1+kPvIw2jcZ68rwGbLWovm9hkv3LXMe45M12euMWpSZ/xqRL22/pElZ
ygP95vkW3aimul8JCekuSyw99/OpkIMvLHu5xiRnivfz2kxfkILRvVDqyvyoxZZ1o6qF8sWT/INm
sZTE4MypglGm8feGss7y1T4upnAWckURwdNqx/PHzEnXAJpJ81Yxy00C02yN+54mx3RjI7+HoKHk
GX2jGg0ZtEaH9VbK/fLizLV4E4M76qFX5UwuVPA6400R95VxKJTMGK+yaax/Q7Vq57DGLPxH5Y1F
5xee1Rt+Szm6X4WdvWXIhrxWDj62vq2WSGglyuy9ZEOqasy9Cm30k2lcHpRWIRfM8zYbfM9iOOeP
nZ1pexNgp7dH5hDPF4UyPFw2qkWbTo5GjZdVdSTwKJdXhVG1MT/SzO5yHF9/idnVulDT2uVlTKSd
hjj0uPc2+nH1FNr9YjgPixZXZmBk8Wjtma5DV+jNNhVUZ6OmfjUGhPWisrST5qaHERErQW8LR4YG
tGmAfakF0qpuNzxibzrU1/OQejGSGLNF5jcahvLomG3l3NBvEy+VYM735soCcogcxji90/pcs78s
uSyuSFaB02dNOoDU7cplFjdLkRjxZ0fPsv4ut1qnCVCY9G6YlIt8lyievGs9dfkx5Ss9MIgDmA7k
Wmc+tGkh1PsVmSaPqxBtGG7S0vypMQIpAviq3nJtuIM5HRhEDrcLjQDbL3HSSvwG3RdUJIFyi/ss
X0BSxlOHI+IKScSPDW0Cedbn9dcZr0YID+a4ztDL6c3dj+1QflLQdY+vprgtpt1IRylh01XSQv4t
ax7bptbAHUveWGet3dPQFc38RUvHuNwlXC+f11HkDnQXRX21W7f7jKCuMJG3HFQNbncjYLXSlpI+
6tar47tCOPcOwmgmfB+UyW61FpWNBxh84tvaK5wPI3H7u95mb+9T4gFg0b5wA9VeujxADbyTgW3g
vhXWyBrKr9hfFXKfGMDZbppVy/CBSZas+Zoqg9AOJgz1p3SUtbPn27reJ4K9HAPczqbPbdwkSwAm
cJ7vWukARUMVxhGhkfVrgVQECoB+mcmh8s1OTcvAacqp25eFbif7tiadJsRpY7kzdATxSUi0Zm9V
uJsFWTKB/poK3fo5movQ/HrUSwTgqeJ8GnlsXoltmO/IsnlcQL780JQx++04vXFfVmjHQGes81/Z
0M+/1MKx87CdksHxZ5gFajiP0nyiU56DTNVWFZIM++8rAXmoQm9s5HdP6+KnyV6Gm2ap5Z/FtRem
xqUcXybqbu6JehHCx/2w+zrra4lpbqms/b6stPrFMYb2extr2RO95BTDm6JsdyhfahhiZJP7ahX0
jDG4rbMirJHu+WO7zAWuYzWdmkgb6yYN5ylVPzeuUnQR+s7Zp3V0ZzsoQJTHvpjwmQsQlEpfEN5u
HYoSdnWQq07VRgL4Zx4y97blrWhs62sKJCjGHGJ0VB8R7+XP7DKxQUkL4ygXMuFdjwCy6Vu9hcpw
aVvJrVnWbeHDaknRaZeiD+Np4D6zCmelFSzEwCcDHvhQMW9hyimSZQ2UOs9+rm28mjuKCryETGEO
r1PSaO3XZXGrL8wWZwUqUoMoT22l3LQ4KylONMo2jVycJhruDcN7nSfZ/jRxsTF3XEWV+l1OS2ft
4z7W8GpIpWruRNfWn3Sn6r8bqO8R5Gdd3I1Kr3+jnyDWwDKGcfGNifrFb3T+3qFtZGaH3bAAe/FF
ubbutQNX2oAbNky9X/RlhiwEsm+ImttN/TCvyWLR+q7KMYgHNY5IJZ1vNsVeEdBii5/dGiHbwJXd
0N+TQurElzJrYe16udeEUlHWn7UzqZbfjJishD0QBWpHx5bG9SJ0Nw/h6ktttyjloh70yeqvBk04
Vqg0+ZTelrqzPvZT05kHPCTZ48Celi99CZ4yGIXujEHqekXJF+kouIseaC5QJAuzPPKF9hNGbqu8
slAPpeZP4vVFJClPSSdQPlZNNmuBac9oJy7SqJQUTm682r9qMXT914/T3tNWKFiTrT+GzOemz3pU
vE4Tp8FMCy2qnMqMCiUf51CoBWBGQ1IC+YkaJzcDktC3+eho3YUC7EzpgUwUAllkmSDUjot42OJq
SUTTIq/0tiQtye5hA1d+a+eXtEnOLAV4kV4vCulMw45rPS7kqlQEdzHC1XOYkEcFThwPV1K0/6z4
wwMhiE9Tx9ToLh9XsI2hJk06d1ZUD4a1i9FW3ydzlTx8/OXO9AA2QTUatzpdqpPJbiOqUR2b2YrA
ECurDxGm/bJwJz0Z8dxD9VSTnx8veO4NAmylfIMoDqH6qFqdzL6p5tIDkEleudMmod/OtYOSV1lc
0hU9sys3QXf4HFgX4GJ11E9dJoiC2A6aXD2N1u1WNKV3cSvj+krEynBAjc/F50jMNbGx1dJLThyn
r3YbT2w7ks4A2g1HT1oVQ1YnTQMgVCTm3lGz+EYvwdaa3qSGiOnJCz1d2t5nak9MkOkGooQCaO7o
GFak+evk6joSg6ny1iJwGOPdwK/w7bU3yqDvR7UIRD1NU2BXrrr6xTAMt11sqOCyalwAdzKBdouL
CebQ/O7cfdMHPJD8nBlH7puJOnVhrxJTCRVGgxVRp3pv0uhX9Nk2iaqwdIoEQ1tTF1/NZFKWr3Pd
6UXQmrX1bVILk4tKyQqAzWtrI9wck7SpqIrnOLBXMGrWXrTkTROiMhQDbabsCt0T8TV/JV5vWnO7
6cnstT5MWyYzBSK4s/s5BnciH4fOcbOdMlWte1i6Mr3vW1War71mLAZGVjo66SSUWhK0NPxQhEkJ
cElYth5MZhWCWnxohIIlMMpN/bXnDc2mL725ZX3KK21croBa6Ah8ZPXi+pACFTtQVRGPoZkZCGq6
uapoB9rISxFOSmLZ+8xbtDokCapHhFrsrrnqFoeUO9H1vP002RpCHrAZuvzFQWdO8V00VrMbeMtd
u3Nas0V0CJtwrLkM6B8vJiX853UBYx/ktjDGoB3zdQ0SAwV53x7AN9Dzker9UrlTeQec23paLS9v
gtSDtbqb0kSrdpqXNNh9I/wOqJzhgHnVTs36tiyr9iVG2YdQXLVtcqtozlD7zLeIPWbVVOiqZFXW
H8Dxdfejt0G3UCSpPPIkfdn+RZQYdzpWOHA8aXanvoyV1WUKmLTKTkx9JgIHySh6FaOVD0HdesOD
YrgVkYE4JvaK6HgHQdFI47lu7XJM/MqzZ+GLYiy7T1Wcdf2ffO3rr7aa2ZQPlindm0xzk1v4grEV
TKvZ8K4zPbEOXq24iE+qZTPcVrM+WFdSsalZYGlXX7y67GwYHLrFEWD+/3WaR/u6bRfdOwxSy+FV
V4m8FqXVN36bWfF0mKtcW0Nhu+W3MYPwhwbhZKZ+uRTG02i13ncqnPxp8Tr9JmEGqQRjalXlbesC
kPX7pla8K8jx411pSpiWc7E6+RVK+UMcDAUzgr0oc3KGChxyE2K3ObY+p1RFaqnT3U9FipwReOQa
GbGhS+o2sKeqeTNNjPI4faX300yqdObIrK25I89SGUUmCcwUJAm0NdDhwFgIJjbT46jWZnGrlqgz
QGGU8VezqtYKAX43+0Z66JSBXVrrs0dH/M+0duq665JyeS7WpR0PCkxzgSK5sf3NfMmKfdFP9mOy
io2soTqCHlBt1Z/aqewaZp6W8Yvsf1Xu5OyNT3ONqKs/wW5Wd6WbdQUMHuk4h9gdMzo9Fa4U+waY
xm+ltFsJuQWMoD8ZlVHhJ2DJR9TuujpIaS/qvoGDQRV5bd0fsqHyvEAgxt0EqvQSNSB7r+qbJQOj
huSWmvGxRgHnePVGo/FTxYh3WdHGnq8qdlfsKeYMCjuMpPmoirU35nRksKHFy82oT2MeMHNYKsjA
LdNspxHz85T1LtNNTx+e875x9BBEgW0HmkXhxdCpxLQZv6hvyZCY+sHqkiWM86lFeYwBThqIZFCj
ojeWaVf1vTIGhQTYFC16ghGBNsX5PeW2/VrpY9pfiA6nAxX0/KDV06QGxUWAeN8zLTUI5miyGNG6
dU+YAg+hPiXepdbs9mfeN6NZBqwW8Y62+4kKjObU1CNdbkaAYke0Iaxh+OzVed1zlOf6NwP1+rMc
autQpOiK+p6dt/ZGH9VRTTTy7x/nGqcJALhZdExV1P7ISo+f2V3xlnZof0S4GzW3Xkxpquj6eE3L
z3mgu5cjoeiNvmtWxeHjlU8j8bbyRrYHNnU6lPsfaefVHDeSrum/MtH3mANvNs6cCwBVxaIT5c0N
gqIkeI+E+/X7gN27o0JVFLZnJ2I6WsEWEwmk+cxruqxuVatttWPbqPbbUYwK6cWU73VhF4+DEkgb
7bKLM13sn0FoISC6jqr0CGHDoaq14xLluaXTlb5da/E+C8pvgZObX8iOcsqUTb+/PtHzcA7VdGK5
BWMOy2Yde0tJDx9RM9WjmYUz6leG8Ec1tSloydPGUEv0sl5aSODT5ASLtjgVnq5gqhppkhihdqy1
YPazvA0fOg6zN+hyJ/tUo9vZm5bpXZ/fhW2zuEwSqFLSB62/vPjfWg29ObWlmBP52Ol1fXRE8GJM
8pZzwYXVAgOF14cDI8ZL6xZu1UdljLa+fByVzqw9Wwz5dxx2uwdk3p1619qxsUFmvfDZWC2wdvg/
8KE1nDU2BdrnoTYfp5QTVDaiGAWlIt4Lyc43wCrn7bHFsxmQhkMITJ139dlwXVT70hDKEVuQeTc3
pvp9URU7QGfTbxvEGDxSuwbdAUGCj3Lqxol04d2iEGUifIHgA9CK1fBxlGZWRqfm2CMAt2t60Lup
mQREpHPiiUH/DzYEkJQlAn/V2lhDc/KUJljeyfOxVxvZq+a0RAEy7o+G0Wcb+K9zXTxwAyzOBXXD
C+ZYP12cjWEOhSFM+ZgHJTtblqz2eVGur11liJoXJ8MmB00srajcJHGkxCPbGztIoo3yKLo6heVo
yT0OyaNT/O28kkcjoUQzcOmur1+DXnetKYi9UCWNjXeNpk3flX5MUn+wK/2lUqiZbOzUC8cDJz2Q
KDTPMDdZNwXrDIKfaaXwMQBaHHu5Hf1p1vBiNCpxu/geegLG6vXT4XwbUdRc+GNLimcgknf6AUqn
GBVjnrWjEZTdThkK2kkDHQYHPcC/PxQjASqm0IKJ8fqEB0JpxkHGjaIURkBjbRDZAaEYc9qlAo2A
jZd5fuxx5MF6I1HnYIKSdjoxJNXxgJNs9Tj3QOkpG5oPc6cbG0fD+ScDwAb8FPoZGCtwbKejJPhx
1lkdyigayfFDYxDjxmpu3hsTTOJelitv0jLl+fo3uzQ1uH7AB/HrQmZ2NSgSkoGlx7J8xBswv2v1
Oj2WjtjSi7s0NXYn8ESKKwum63RqNgwaVccw8gh/yH6jgnCgv9a1T2ka6h/q2pEDd4oAqW7EAZeG
5ZADm8MKsXDzOB224+iJ51jIR0Wr5LdSnKBVkxnxvqf/pXtKCjOB6CDp641xLwBp4KPwQtkM6JKx
aE4HZiGpeg+F6Ujl2lrYLw1N2ayx58+I6QOnqYfGCPyWEHRfxSOKYEqX535atNaWk8v5nuRJ4OXQ
ml9s6Nf3jdRBPVHymgh0mtN9QC37qMqtsVPqdgs+dGEoNEoo0C2RwfnVVlhdF+dLZ0avq8cgtrvH
VOkQKykkdfd3F+3rlWICvsI3kKvl9PXCNGvLFg+To0pLoPalwKAVZpS5srEjzzcHfNvFPXbBs3DY
rJatOkZZnOPpcjTGpLwH5l/4U6/KG2fZhWiVYAAOJHw2wKvr2VDGLCSj0uWjOXIRQKSBWbMfpyRR
93ZSV71ndCL5PlE8o4vcFunW5nxFUq5CSVx1lsKgyjlwtkbgZegiNCeFqI4KpNuilAxxJS3I+Wk6
ZhUZ7TTILmh09R3aFXTIoYjqL8jDOV8cs9Je5HQcvgQ4ouPKQ5v1UdRU670xWpTEBxqX31JtUPtn
VRHtO6ehc+/KAgTtUUPb4I1GQvScRrbxtVLjqPbxWJdaz2ot8a0xkvlOa9NOQrYOeodfTRRrNjbr
hZAIvO5yYS0axmfON0Zil20Kzu+o4WlAmW1El1wKafmSantQzMTN9cW73iawweylNyDz0Rfk1/Lz
32LoNtfUwjbh5Yk+auiZ0aTXpQzFpzyqjhtDqfyu37/sK7UWVDDYQQDqHDqnY6ElltvUI0fOoYRm
Xxso7WMmWaP6OKdg6D2nGbs7xBbwKZDCOPoKcHIQt9DGENLr6HarXjKUTfkl0YPJeqxB/3oNMOTn
McAH/kdjZM69PHStPLp2HZkmhaLBQLuwN5TUR7PCiN600WjQIG8qUXrjYqflhZkZhDDLLfnrPDkz
xoUIhnb7MZMRRVWruhl9qTWz1pMWopWLtRhsanlu6vBGjPL42ZDUCIBsbjKhLrft0I+SoSqehmFo
98bY9dOjHuQULlpUXZ0bfXBi7alWw4TrNOxT5E0ISqsj1bw4PJTUQ8wbIDkTRn02Fd6P17/A+gbi
A3APKLRhMKY9Z0a+utyU1SQIiYT41NH8ine4PWb1fct1Ve8pMKpf0KZHWmNjWZ/dQQy9gNAXVjsR
Eriw02+PT4qqS5LZHzW7CVPPjioMlKKhDL/JZWr1XoRZiHRrdohJH5VOUj6xOxEzz7MZYPzffgsE
amwtmS4OKNZlC/625C2RAICn0H5s26D3S9QT3ERJzBdHB7xgVnnl6VYbbhzerxNcLX46OYDigMcB
616DZvEIoNBXleI4AInrSclN542SU4dD321AzyzRRwq/0RSU8kM+hnAm6rDuTF9KqhZ4jhImW4qA
661vISW03Ce0sgiC+Ofpe4iKOIkRqpyOelE6b0IhJUdbHjR/rtt04/Ovry6G4m0vC4AMQD2D8mYQ
Rkl2h5luj0hu9C7PbiuQdofrH/bSKEjFgGhHmgvl71U9IE+dOZDUXj7Omcj9aE4hGjfZFrXkwlLW
qFu92vDw8s7w+Qb6ToOdckTHeJ8vouIykoB2u7NqofhqurjSw6wp4/rOkWrzUSmKYePQPt/HPAE1
M6qFSGPQ3D39cuXQAtHRJ/kohiy4AVwX39Rwb/exFVjHVGsmrzTDeSMwOMtol49InYUdjNAp6eMq
ztF6tO2yAV1FHCyB4qiBhSOtBJ052otilI99ldY67QnKu4o6tajw6XJ9B7Qu6hD4ow0TWaFkAYlE
ImXj2c6Y+K/PhqgCfAbulrNrLAsdZDqibj5mSqbelclgLn0ju/5uzRjUgF/p8xFhOHo0frv0J4D/
OHNxlPtGjzzQ1WHhAQBFDWqqhiJ2oTHl6k3TEV14UodLpmui79V4Wkde4gXRYH7WtNYc3aZCdcYX
at0+mSTVoyeD1/iKnXBbIald9/RKqOQ/D+z+N2MeJY0bLOGL23R1XrhyKA+/cLCIqX12VhK7Rkd7
wM2A1D/pCNh/lUVXbXlWrQO85VVBEUAshs90rgOqm1UQO107HxtDCR5lo7Du8yTEQEOfU+dHAQDv
F/bFotlbZWN+uL5DL5yClJ2pwaAEQOn1LFaGPKa27J/5CE43LnfWpBq/0hBZCldPc2tccFXBmzoR
Sea1HI6FvwQNn7NuxLZB0Tuq49cfaMmVT09lTUWcgtrsEgCRm53uJAkOge50nXys8rKM9zVCDj1K
WFixKRqa0W4XpfSCFMBduT/pWgxQl0W0kfVeOIiRnifg5vCiLr++GkZdKsJgaoZjVTYJ6AV52slS
Grwn8Ks2jsgLJwdin8RfFPMJjteMTr0NAoL7eTzO9GTe1F1KVzmvK28IK/m24OT38zTJ/nzJ//Uy
/q/wZ/n05/ts/+e/+fML4UMTs9NWf/yfN/3PphPNz388PFftPzgQfjx3cVn89/JL/u9fOv0V//MQ
v4CaKX916//q5C8x0l9P4j93zyd/2BVd3E1vxc9mevezFVn3OgDPvPyX/68//MfP19/yYap+/uuP
l1IU3fLbQh7+j79+dPzxrz8Wt7v/+v3X//Wzx+ecv7Z7Ec8/ymb9F34+t92//gDk/U/wMQ40Nh3t
cAAl6h//GH6+/shR/0lovih8Usdadiw/Ksqmi/71h/JP7G1ZNkQVOuwCh09NuXv5iWT8U2YtQX2k
brOk+//nuU4+1b8/3T8KkT+VNHJafuvpcbFsUU56qmf0i8g+z+IWaUS6PFVnaUe1dC+s9IPWIfCc
/ypoUGcjfN3iILLnoviUWfe21e8Uk3YSjuk409LpVw+R2uzkcdrIJU7TpOWpgPosZIallgDLcHXV
Z+UY2MDnnZ2QbZhbpIfe0HbOro00sYPZuNnDOXsN5FyQuDAToZ7Gp1jFr0Dqkp58zUQNOWsltzYL
I3/EdACfyh7nCM0NNb1pMJSnzuuRDCQ4cqWF9J7+B0BHJWj7wh0RH3sEFRY3bh4iwELeabT04eRW
eqvUUfe5xim+2aHcYoP8Q14AGPmoq1+qcSY0DPto/hwlnfENZ58xPATONFV+b9tD8r5oYUvtctWY
gYMQeQT7ZSbmrs1Eq6C5C+bkYA5yk7mV08T2LfBqvmaWFClSvrPavQuWAgZimdm8r0YFY/h4tsOD
ZMIP9DNJYPqegdbfR3kom25ZaaAjyqwYDnFt1IY7iiL5HBq5poFciBQgO0mR4PBD//5rTaIO76Al
Sqhot4LvVdSsBSICs9uPU31RPTRGB/tgJ+g6zwmJel0oy2hNJn1ZdACvYfh4pHzzix3UY+TSK6yd
2xRSVuXFOR0bF+mREhBnOExvWs0W1Q7JSV6vvmgiurOUlaaL/Eze7UIA1IGLi6IReUKSDNOV5cz4
KOaamGksbXDQNLNpT2eD0t2EmEg+KkSUW2I4p7cOq5eWFe0qjcYccS9h8erWEUmcjfmk7YCntEfQ
6M6jmdVy5ZaSoksod4zVMZkjcYu8Vg2YvOeUc387f/7a57/v6/P1TBMESxBUoYhkieZOH6FVw8rO
KC7vysYChZzFHU4gC0ApuZ2tAmhJJQ254QajXCOkSTWz3V9/gFU4iUUCIBaKHK9qi5xhxuoJIHZI
jZhTeTfEg/YBxH77hB/b4E8ib+4FkH4gg2GxB8DreDMFvHvstQe4OXlBZzgiz+47629V1nmkRdRe
5Ykgbi8dv3VmKJlVPMkol0RKkD04eiPeANBrNrLw0zTlr1EoShJy4EBm6svPf8s/wzFUk0TE5Ara
WNxNcZHtsmDWdhvv95R6tgwDAZ5VRm616FFbqySBEgvKGQGTqcrUfnJ623gnmk7/qeihj3e0/gh/
4wsns+5XetgiFpJu6WOt1tjZE6wmaiuljO5oqvjDqPyy9KLyyxYsSkLmj5ClRdARTC6CrcVG7221
vc7GXSW2kJpLnZha8XtspW7nypRuk1r/Vkc12CUwbNW+SsLpB4QsnGJyuZyerr/61eX0Oj5RJRLg
6Gli0rR681JBzh4iwOKzqMN9oOeBh8mJgCnQZrcWHfnv18dbRdV/fuolqHZgti2mdqsoNi6lPFBn
U/ZVBwNyycYUvJUr9WOUmTh4WGNyNLLUeYtdav84K8b4czJz672RhTQcrz/K+dpGnQyg8VJnIqJZ
awKWMmfzBNoTZM0UuOwx9R185/Tt9VFOo9jX+bJDKQ8vuQw58LIAfttBg10qWln1ik+XKvmAANF8
LNLR+mAg6u6CJ6XQG0ZZsNGXP58beQLtUrxWqNASeZ2OKiC7QCFgORsVovYJaKTd3CP0fn1up8nA
Mjc6a7whusaLPIm+imzKMjQmPqfsU4SK9mM+1oey50TMlST7en2o83VKxgNoY7mH5KWacDoh7LUJ
sShW+XPUDw+FM5SfpLGAjFpJ+q6swi0F90tTg4VLV3G5AJFGOR1PGoExFL0tgwUs64PRSxlB5ZD4
gsx4q9y2mhvHMoeeuuR0r3G1vrpdIssEYZqGJjyFtp93oVKYwjUqo/yuTUHdUyBR08ZVMJCEqAaM
74Y+FCjFKayr6T63KgB1XViPT0MIjHSXVh0kvzEmX0V3UlKrv/fReVoCa/IxepFLcVZbBQQi7HSY
cIm6izNEPrVuKv20S8a9rIEPvv7R1dW98OdYtqUtEpdkCGvUjDKLWRTppO6EKeRvAyURyOyB0X5s
CuE0Hp7ytuqiwwv6jjaHhlhNaOu3ipUMkwfPWcY4Er31EQGR2XnOEy6XvZ4GVMvzUdM/oOEgF65Z
os3k48JJNzxQpkw5Xp/EaiUtcyBq0pFDN3hdpAKnKylNge8CidF2yqTZ92qm2bez2kx3Vp+Kd9eH
Wp01y1CcZoT2r7UvOOSnQxV11KaNyfWsd5FywOxwfmvMQUtcmTS4dhZy8MGgYLFxwqnLF/93YYIC
FsNqtL+4uIEmEoidDlsKW2Yp5touL+L2XVLXQeGlwBL3ShMA1ekapY88MG7jsUtHZQA9AprUS4II
7Z9UawvzppsbBTFJaCW3sZnM5UGIOD4YDYBOr2+duECYWM2MuzHEo/SAv0ad+NhwYNecKok9+Ndf
4+rwfJ0P8HcEIzg/gd2tVnhhd0M7yCQpahN2D46oHN8a5y0gxnKCrN8aNiYUKamLcqCtdn1Q5UNe
jbayQ+02uzd7Yf4ocWYKd3GHLacW5PU+NQbc04XufBBcTBtXxIXxaa0YOOzoKCBRXDv9ajmXbotn
DadnWNw3jXZXqTplz/oRCunPXOjCLWzrk65VL9ff7vlpR2oKLYGaN8LBEG5Ox61pasfFIBu7HDL0
Lp2b9oiR7AAeuY53nWRZG1/zfJ42hxWaQnSR6BysoQzoJZgOTi4qDraiuXdKLXuPFFtxXDqXUAzj
SNs5kioddGjGHh7BWFxcn/A65GE9kfmzN2hdEmqhOnk6Y2qmgO6tmhlHQ/DesnK78SZ4lzTwnA57
4ZLmNUUImg6ZW+K7m3hyGQvHNbW++AihFiWW6090vsAp3VgsOYoAvJwz1Z6IKFxqNH3HTw3Protf
8OK2oD+v0/r3AkfhUmEAsFt0x+VFzHw1bcuQuhaEvryT0ySYXTU0jRf6Q8roo8Fo6fucw/0pLhQD
R7cOgA0mxDQSDoNcROgPVtlXWmJl5lpinBffBQw/3VK22rsI55J2ryUxKCnFLMGH6LQ6P7dpOuc3
YWpTm24SZygOc9tNP6+/ubVkxDIpk0IVQjxg/Rwgc6ff0gnxYi5iXd1BVdu3IZAGNTEHVxG5+TJj
wwAAHOuFb/E0Wrgh9LU4dCXSNq6CI9OuhZzu6XFhvNUhan68/min9wyvG6IOeCSEO3g4RK5X54kj
8a2ntLF8NC1qH06SNroqBZy3dqgYn/7mWMDjaILhk7KU3MAOnr4FIYa6RU/O8i0uZmwiwtwX3Vx7
o0VD++8ORa6AqB85ON14funpUE6kQ82fhO1TTUInYBysHXWb/kBry3q6PtQqzecVLnkJ9Uuq/cA5
rKVO+nusnsGAlueKsSB3P848FeeR6D2RK9YL8mfNDskPGJr9LPaycNTbCC6+69Qp9ESRVPsaTNZG
enj2UZfonTudi3VJmuxVhK12TaEpLbrMiaRPeyifBuW8AeGkZtoSxNsaajlHf0tULHxC1CJjqDgq
m91EUQMoScY52aGEff1Fn8Ypy3umPImUMPpECzTwtUP221DQWXMnELbpz4hIPPVyM30q6be9m8fJ
ftu3oeKnWaFt3HfnW3cZlQuXlSujfby+8JqpANXQQ5mf8Gd6n8qJ5DqjnhyduVVv8MixPSQDAClG
U7kz0Vq450gvnyIzbn70SqMaqPUa/TsQCOrf/8hkNYssPUViHRml0zc/F32CBHZn+YM9Ovuq7mZ/
bMSwR2hE3l1/8xc+MoV4XryGHxCoxdWZDIah1IfcRDZgLuUbrEHMB9VR00fMa7KP14c6vWRePzJD
LdX+5Zrh1FzNSqlqxFWWoVqIQkYmR/QQp63j4bRu89co1I4IoxbTjPUoyHw2la4Flh+NVpbs1UQx
vqJJAHcHDsHs9qoj3kDQnu9sVIw2lvHqYv9zcPR5eJmL7ijIhNMptijZ6lEoLH82NXFLHV3sQ/rK
b8w8qCAWRM4hhL/6iapGts+tOjsS+MfPoTXUW7jJ0yDnryeBI0Jv2qKYtm7LyTTlKmcsLKrUU/bQ
zkH60pr1+JiPdnujFXAorFKtPlqDLD5UrdgynriwoXG+YU9x5r/e+KcvIkUgAaCqhNyIIY13WCRp
n0bkAvaJ6D4Q+Iu9kYot85KLU8Z10AQN+gpePx3TRAlCssfc8vH5mVEpVSnZkfseq8iWvnO9Tncz
JuCfhnYaD0lubjlfXNpJVI5QBSPbWpbf6fAiVdLEGWvLD9BM2Ue2JqBMpsFDBzHox/WdpCx33Ekk
BRL297FWR7NclUNjgy7yeyNvXDJwA7fJVjtgMVnfodPS3FiphTZBNvdvDdQGHmUY5V8LrTQfRDpF
/8EZQlmEvU1nAOfzVaAx6VMoYrjWPkoh0PNrzlEo5r8Ihsb/z5HWB6MUFkUqMVIBId8LqLMtTiIK
zRrsdzbe8fK7zt/xv2e1ijMyWQn6LGstX6nM4c1s5uEOuRD1DVosbmXWyc5uSsfLaiug3R9r/UMz
DHuUbrbSwovrakkYKE1S1leXn/92N2JeaepcBxaSOVPjzws+Vx06bT8qsb0x50tDAbPmcIYHQCF0
tawimGSorXN8adGoH7KmM9BbGzU/o7pzc/31niZ9f55PrJcF44xwH22L01k5WWVL5khwOhQ0F/XI
LL45ciPuAADkqFNb3YaUw3Lyrr8mdw8HIhgFeF6rlRNOgvwA8Ssf3ToL82yIw6Wq/k1ny+VyA5DK
lCglIYO6LnygUZGrtcIo86y0t/UwS48ITBL3y6ifNIghek4Xaw+5rhWPGiDLjdD40qn7+/CrJTti
YmA1/XLoG5TtszayUckx80M0GLKXEi9DJ1WTw/UvefHNQjagy29Tcl3Xs40+lEuJbcCX1BM/04sM
7lexBY+7uDQNnXQLQxiVgu/pepHiLK90i6klgFvx8UZcRQ6Fa1nBFqrm4uHKnqI+QLGc2uZqqLQh
PknJc5BigYTuSTVlEDPuRvyTBU5mMUogEM/2s47wv6i+1IY1P9NKB/hSUc7dCCku7hPwRMukmfV6
91d6gwktAgR+0pNjyridPOjY2z+0iVb7YujE8T/4mr+Nt8p45GgqRlr9TD5yKq9GYMJVGW9joV5a
M1QGAVLbMA+48E+/ZpD3EjIknK1tJuXvEPEKfWmI5P9gLr+Psjo5u2LIlXiu2POw9A/4T1r7tpq3
aCHLSbU+WQjU0W6heEYavJpLO1K8LCT2PCYVze1khbHkghEfvvYT3TO31OKa4h05s2s1taIcMvjf
u+sf7cLmWLhA2Jbw5Ti6V6FH5iT4uOaF7Y9DKO4Ebs/7AF0fdBAV/dP1oS4cMQ4xFtUzWj0061Z3
vSkHjTxi2uBDLS++9lkzYgxneG1bVt8arrB9Vgby/vqYF1YLYxoL5480jZz/dLUgWSZhz86YYYxo
dZQkyi2qs1u9q4ujqCxHGmRA2dY3Ela2aCc2me2Ltih8Wy1/abX2F5rsBEz2O3Lh4utDspr/AZ/g
jj2dCjQ7MZkKXyrWchB6kmynO40T7+uM3OIbysvp2yFRtgDsF6e2YAV5eRiiGqsXSCSumVHPqDW1
iQfKrfpdGm02cpfbZbURkGcFwkptZtGMXh0drQo/LEfgw0+HMT2kwmo+dwjA7e0on+8rqes+JLM2
H+pCbjxJHtRDWqnTsUWfx3Clut4qSV181SgQgT2TlzNm9ap73EVKrEtIN6PCmdwBeRVkGNT6kFVT
x9GdDw+AIoH3XF+sF44D3sK/h13dwVEcWRJBE37u09Du1KoPfs5SZe1SPLX8PETD1bW0xnEHG05M
h/DnxvgXalZQECkP4UxJf5SderrE4nYMu6wMbb8pxvQTFxz0Z6UxOs3N7NZ6tntj+DG3JsDisJOV
D6Va6M9SRhcVCsicl7tqNtC7EAjwbaXmr+TOsxVCZYMSj0KItL7MOrOLtBFlI9Q1NXAjEIxTJDAy
6ZFs2X6MM0n5Mgr9kLRd5iVqgE6IISa3gYv6YR50/WfbBF8tKwuwKIIbVzthspdjO3mDezISMIgh
9xsloksbhw4dbQmOrgWhcPouJ6Sr7Bypex+wi+aZoRUd5SDYkgK4tFLRkgYLz8oBB776YnVU1DQ8
E74Y4Gm0YQZpdB0rGPaKFo6ozkxq6IWl9HftMIlWEQSH+guCikIikfHp7IoiTBLLIYuwFWx+IrA9
u8aKsn3SVaF/fVecV2UYCqoWYmAmGcb6yw9JJQkHuJsvD0X+1A4CSaZk6CGIRUBQ8h3StOj1d+gP
frPSHo3K68OveXmvUwVLxGpnosBMll37WxI1VGLKczsM/BR0uO4h05v+TCVBDAXWUH9MMtUJXeit
UISTYpx3Zje8lzBoiNxWa6vY1YtoRqpdFrnt682cDK4qLZDv1gRS7AVGl4QHue715xhRm94b5yDo
9tyQ6qONZ1Tiqhbe5bvQkpt3hObq26Uw+dyiYzV7SP6W5T4v2gZBx7we3xRosZYbEcL5QgY0TzEI
3NbizHDWC6DJrBYJ6VZqxMOuLa3kXUOV82/XLRdiHMcOe4VLax2HVMKIITKm1N4aQVOnwH7XmPuf
qZqPGxCJS+sJ4ULON3Npy65LtzYgQ6cVjARitTpaiaZ+lMWs7bWqMWZXGkX9C2H73SAZ2lZP4OKr
tCmpIfvAin6tKv+2lNQuhRRhUDUmqVNweRirdse9Gh80ebK+BLinHCyzqtzQttp9H3MVNrSq7zjU
lF2SgxkDHf8Wc5nh7fU1fiFvWdJbsoQFuMW/rKLArjW447KeAtTUGhptp1Z9bwIG/UAfSH8cjSrM
gUYo2csUahhnN50NdnK22YQehNCw9nJTTBs2J+dHG88EYZpUmIIVreXTfRcHZuSYzmT5rMryMUu6
wBWin38oeln6Yz3jfFDn4RaA5jweZhECTaWnSQOMwOd01AbOS9Vj8QIBIx+8UDWKPXnUD2VU7I30
TFkmcHKlIUEFM4ylQFAMKHQ1QTRFWwcdNMmvZTu7tUEru5U2hu84bsR9bMcJurDRoH7LujbfC1Rs
DiVG7dSC6+SdOufVi13r0Y9qVOUnU8Kgwc3QTN84fM9CkuUZWRigodgrEOdOX0cQhlJUgZ/zayMb
n4TRSC+IoQbPbWrOC0c5juQDkt3jL8GjfZnUuT1cX5pnW2b1AKtQrBkKOzL0QvKFyACbR87HuY+2
qpBnR8IyCAkYgbWC7ZiyLMXf9mWC+GnScc/4SPXf08q7TTOt8EZJu2+M/q7TjXdG22zEBxe/PiDY
RTaDZtK62TDUSF2bUiz5qINFhTuEeJ1jldqQzdYH5BGlL9df5Jq+x3nDJG38cCFZK2TPq09pSAAY
EcILfEsWi0x2aPhJ64yZOyV682vs8/o7fEgDbB8K+hPmEQ8mYnrXH+Jsdy3PQMCwwDUgQq1zmJF1
FiEpJ/kxIFlosGFNB1Q28NgR1fvrQ11cOL8NtYq/6HGG4GVYOEUx6tjiRe/mXMlurg9y6SPCJEUJ
FYGXRTXkdOFMlt6PoZRIvqpmUbAr5mq2IWHb8iHIW/kzCtnar+sjnp2KZLO8JejdC1oSMsPpiBJ0
akBYtUM1KWjvFDubHiDpZ2+zMURFeIZAti9mI984BrZGXR1VadCFfTY1jt87DgrZ4It+qXWIq0Pr
9D6Et+pemtpg47o8/4LcLmACF3oQTs5rcGCdzrM5Rmrg60ls3elyYd4rSpgdr7/Q873PKEBTXgVf
aI6vpjZwvNiz2gd+5iiT60Q9sPtIp2MbD7Diwdjm4SFHEm9wyySLN9bPecaFkI2N4zbqdEBoCDFP
PyeqxMWYlaiQTI6aPLZLmuX1RVd/MLX2HkFPBVXEujpOGPW9t+rUeSZFk/cmvfxbZJ2jO6OttzL+
Sy+EUA+KFWSABSt5+kjoS8ZNsdAvksaxAfqV6c1oaeanoMGS0tMxcXiAKDjkfqHOWyoQACP47etL
EY4IllE2SNYzROig5BMMjT7cRVpn34ULqM0Lx3IWO4yeZJnsn+intCrjTRIqIwYaRjdWnhwPmczG
U5EqCG2pQVXbqE3jgHAllP4EffnP3PbRZxqwT2Wgoa9X0fzRd1EbQa2MUg3TYicoa9rKpTTFuyAu
9S+REE50WFxsAGaUbfOE36Wmu4WkDG91o5ffCK1JYzeR8wbRRMoXpeu0EmaUdWv3pkvbDLi0yDUw
SRWUfNnNm177YdG7+FUAvr935rR1dqnVJJ/HzkCNsKDLS519nPX3WjWVnxogMMynmupPBqJYD0Fv
IWyKvmbhuLVm8M8CLbbJQxl/8SYD7/4ydyNKp4bZYRQPC8iM4bmU+nhryT2aIl3QTBH+UUM1UgyP
uxsnz2rDsxAyJwc2K4HKqqFOoNjlpv6O7FMY+mY9I8pBNo2SeiGSXVdpseablV1GbyWUTL3cTlL7
Q6rhM9ujM183hUctyUbO17ClG7kOHTAYhWjQK63mvLHUjwq9IhIji/nltW8DF8CiF7+34GMcarQ4
YlsuPyhRaNvKQVhdltMYxH/TLfDWi2BEodW8U6LU0Tw5QFzLN0yhNKi2RnRKpFq2nrsxSr8hBaon
6NI7deZpGa5ncGhsg6hbpIi45vjOcF6ijt96CsY9P3tDk99WNKR/RkNqdUix48/kZVIYtr4NgWH+
1Np5OOxNVH/Tm9bU6x59Trmr3HGkMeRXimQiOCxswrZ6avv3OBBTylEyill+1aLF4appjVZopqFG
v7NgqM23xM52RydCzyIcXCYVr49ICyVcSRTQQN08Sr+mmjUwGr1CeUUPmycqLQ1F09QKWhe2dyTt
kyzoWOoIhTzaCH/pXibkRvWi0sjcpqKHU2Ym3jVVJE0/aAdYiT9pVviu1jh7XAXlqaceNCP2J3gC
1GQAGrgrrIrSL1MREh70+Ey/Iby033aoAL8HlFChYFrjeAL/u1CepqqG3t2qY4OikmYMPdrNKJjs
Bwt9VlcBTNC7rYy6i8uXM6OdY4zyV5XN9pFKTz/sDJWKjjeHZnOMG/RA3cQo9cYnPhq/03DunzWn
5RfRDYRhiHX4rEHE6+f3GIbI72l8qt8M6oLR4uFSTi72ls2HImuNcUcRtdcBBQem6asiXsyGqgnN
Xcol8c9OC6ZbNKeQsG+zOHoKdHXsbjUlz28X69fi0HLr225pRGPjy5E0ABsc6oQ2eQgGvKZLGN7j
4zG+kxrJ+jb3qfFktFYX3ZhJBH0xC1LDzwNbTV38IMMHXUrm0cW7xnoZBCKHrL8BwQaUQdTZBRuY
5L49wVXCkisyZ+rikV4iuau1wp8KTf8JY3nOnnpJC2MvjBJpuMFbQ8HbgpxOcxd73vgYNWnxtcZM
56sShNqnVkJOxZXrBr09C2XFb3YSIhQ8qUFF6aJCRtfL8yGgdhenRedRaQy54zqDmKzRosOQaMMH
c0zVmxbhbkicjoaT53wrsI/4PmLMULgKZipfIkOOJ0yO0oYD2DCa74gGVx9CkPKK19lm9wXtIlO5
QY90spaDQWAkIdLooxya5kc1EWm71+1kbH2MJvLxK1UzDaOmEVup3RRH6tsxDvrxwKYIeOpYk8UL
bhWZ6uUTgGo3T+LWuovDSeqOgY7y2T5rqEy5SjvS7EbPuCtddQqs/03ceW25jWRd+lXmAQa94M0t
QJBIK6WUklK6wUo5mEDAB9zTz0f9NVUptpic7pu56VqtMiCAQJhz9v62FrUaAiVQ4pWAPJarpor0
cdGvEdyT8+FSPteoOwv9S2uLTSWr3UgjnI5cfUpcnHLC0p30deeBn6h2i2obwnMKExNFTUSlG/rt
6H2ZliH7aDtEfYUk66bwHCeFw2xddG3YidIFptnACwb2DRbESTD+zxAn3dKPcIMIlRiVa300tUml
ZEa4vbwavAnyso7cCTiwpR8RwTMpUHulpxIqt7tohzwf9J8mYSd6bC+6ULeVI+eefG921JEa7Dn9
ALhpqN9aJn2QA/ETI2HK6Gf5uzhMCY4iRWndkQs0PymwWHW4OoUIIsPqBiMhu4lXBSVYye+jKOd5
1/pLUYfSHdobQxHNlJGn+kHvgu3JZgdqxcygNiBuKy0+uVaPn7eccUbcixHnUizsui6/wqaqoEGa
mKlRJAQ0RnVVUau1QIWHYmtVEHkerPhJGwJJHYbSxK4SJUSizcyLL+j9lvtNlrN4x9Cem12etUZS
GoX2rbdtpa4slTbPOr0SEeEz3upwBHXE3BGMwWZdF6piEYCATaYLZ5XZ3s8IfJwYESZqAqwGI3Tz
1V0/FXI0PgJnJhUpKwTzhMY+5Jn4EjJKCtETJALPHNqGPdqPGblGTx2xPhzZrYXzgDZM1gRamaz3
qOxF/smqPSjvjRjqDxIZkbnrmsn4qXXT+GO2tvUzbumZD6+zyxsv7Ulob4FRT2GwweSHEa23N9Dy
l3pfp3CiDpVXVFeOM7hruNS1/ZZCSvXF9HLzvnfIzdqta9OMH6y+LO7GmqS9HZjT7n7gn0pDmrOt
G+vgm77mlkFmZFHW0onWdWI75/rl9MM0YIjtyMdwb8tWb7+oplca+DxDjPG0jtiP/WZxbkbSYMer
oti68WC3QvMjo6pNdCYKvXJkTznzZ7BtTr/Hd2M/2Hm9vE9rf+0PZJT70OY3e/Z37kwZlG2cIqsZ
zxEbERwgTcdKiqod5hk5vrsVx1gaudq0PouRmEC2NhI62cRzudO8Bkm01+AYx2heNVPUlct1avYz
8fbyhzXlSxG1na3dVRaRb7uNto0zu3ibC4YQqw01pOmQj424qfy28/d6MJefSX9VYzQprSp2dd+q
LapGW3vyB4OP0Bnz4blf1wXGOyd4JwaS4l/XzTF8oNd0zJUG8rlnmPwHEh9hn0/83lBK0zyUTa8P
X+VCZHVcyMosItuXKX2LJTgaUjkgOJHshpRAGABQ1xbgL31XwlW/gcyd36MdI+pTHz37XUU8HmVG
KOOuY3PX8CvYHtsdQUa72WwrDIFTw/JNnEEzooHVZoJzFrJ7Y4vIpBu/9PX0UGoIB2Jim0kBY+Yn
JuCYGxt3sulGApaK7rstF/XT1zt2RHXmyrsAp40TZsfYlrBaS1fHFeVrMuLY1FtRb259yoYI//Ux
or1pQqNzMkW0liZgq7lMnGFA8x53u+PUQwx1hAgHDlnmpar1r7bA7wcJfDA0YPjfYxHxVJ0qe9Sc
1ZprOywpOQ4hzjFtmJItf7NSRQpTlzQcBvOWaF01Jb43zm+dze92S1Wk7wu30a60wduSQGXeO7kF
DoVpwjLqfnJCZ5osmGXVeAAXbEZzTVIFxAHE69vsh6UYNjD93YfXz6l/qN9gL8XTjL1GB01xap7v
tmmb01EHWBnQAQMzKe9sYzOitrWdOzcADA8jvrxng53b0YJz635Qbn5BC/XvBRy88xzoOZ8dH+5p
odhbgrmflirY2WY1RrNeqnfMNWzH67X7zw/mv13q5Byqkb/QNSWVjqHW8oQgn+G9llUG5Q3ZH6oV
o8TWdo/EepWfXn/Sf6g74O/BSgWaOcBbdDyivqgGutLuZ/reAeeK3owrIbpYA7QRv36VPz5J5Myc
sFE/wkf9/SqbXgu/goC8wyAmP0nAqaTFY2A7UHW7aNL588U4TlMBhAp82iYMWNHtvqB+Y5dLs+sb
mqTsPN8FK+em12/r38/vDBCKGf/3SicPr5E9AXgeb42G2JLkXtok/pGcuzkeyt2snUmiEPnj6xf9
9zLckX+FeuAXWxWp0+/P0lFzmreVIqtx6w3gkZ7YFfp93t4aaXrJgXUcdifzCosOzVbK9i4e4pMb
7InPGQdPEjDdmfaPORiceWc5o/2+WcCsVlNRP+a1VT2ZajMOS+OYH1+/1z+MTkqnR5oc9Woaoifj
ZnZTtt0mdWPLnL2PXYWr0SPX7X/acX8Bg97+zw2dsIpO/u95DNFv6KL/R8DR8crfXkCS/vol/z/R
RcdO7nl00f65EvB7vv+vq+H4l+Elw+j4b/7FMHK8f7HM0DEDI4qUC0rO3wwj1/gX/atjP5NqGh36
o6bhL4aR5higihB8oc3FJHQknr6gGJn/ApJhIPI5dgewG5r/Ecjo949DQ9HOyZi2xslA6dnoouwS
VSIW582Sb11IVmZBTE2BAHjsrS/6ILQPHjGMT8SPiKgptnkvW8ON1nRZI2RTwQEHUxFPemp8FD3E
xhfP868h9lLQdKLp+PuXnXbUc63Up8G3RcKOTN6Y9trixepZozFd3pGmlEZ6TyOio+cdGtNKFK21
fZg0kohNzME0LFKCcuytynZQbMx9auJRs0ARH7zGX+KKUu+7C7/0+Kz++ej/+aUn5Vm9YQUdAyES
ldL/s3rVEwTcoszzRP5Nr+z8xrWXJp42iP6hk9J+w3bfXGhYn6z8/1z9ZKohJzQNoNMKimims3e9
dt5p5NXGfueYUZ+PMkE6V0X5PLeUn2YCZbu0uNCl/L0a/M+1T8riTU2kDSpXkWxIPeqwdafiIeNk
e6WRoxM5c6C/K6xiDcLRI0389cf9+2r1zzWPf/5i4Z2CRjc1wyyTVii5n6XCpOnX1R2ywO+vX+GE
7vXPJY6z64tL+ECZpL7NIpmMLL9hA5HHLO3No0QGlJDlmselLSZoTKseea2sE7lN497PtntRzb8c
KbvArpe7QAxf686198Q7qcjQjPTCS/+lSv7TkLN+/4XIFZt6cOcyMUW5RPVQlLELG3lfsVlJLLYN
1+SEiussCCQxf27+iFKWRFqjC+JG6RkfbzaEiBG9gyWW/FqfDfO+5Uh2Y0F4uNKHgFp15w2hpIZz
ATB77r2dLL9ymIux8p062dIFoGsAfJhs0+lQt96Fpt4vN/GfnspJG5g9Q1bZHIYS7BrEsHpWF+Y1
5WWnapcbWpfYU/uiOVAxaDACrv2V6jt5PUljCvVFGQ9+j/Y673PnTSM6qJP5JD6NdWYnWZurxCtX
DntocaN0Q4Nhod2Kl6XBGJobHOYGZcSiWom5xpUi09TcT+NW33Da766WFrRm63DLPVXKGzuzO4KM
CDSD3v1jgNVxZ2bK389Zb/1Hipl/hvDJvF6uzlYiQW8Siv96dMyg3q0u/DO9Xb39hc/kzLx3Kszv
ekAGwbrwuL1y2KNO1newOSUxfeoeLcinOe0/w4Wod7PldaEvrfXCiz5RpPx9d6dWKEKoFe5Ru0kE
eTDgR53SdqOZrdBHnXP6Dzn5Xk11q/JcvMmrsCPVGqSkBUBLcLMujp5sYPwvIYPP/pyTKZj2U9ts
jcPDhklxO29iqmjyFDJZV4dMo9q+rv2sQmxogYBTzRxrhiCldeiIvrPlJcrQiUnwn6dyMhtPtcPn
rhtNQjOlgNoNFk9g6Yn6LP3QWbCLi1p28UpEOE31zo83WncH39/UhdXgzF7CPZmZ2Xzb2lRqVeLP
kxcZuoaguqm6mxrlCnpnQBOvD7wzM8mpKCJdfb4sUBzJVC7yMKyuy2KP+FU3usfXr3B8cX+YSE7D
BPoqAJbcBiIR4Px3Kc3nXSngKXaOoa5oiSC0ogH26fWLnVvB7ZOZURGRt0ki3ZOFwNT9KlzxUAlP
Y+Fh1hGGS96Zb+VXmt3+VIqmBzHP9YUv6Zdi6Q93ekoX8LzVX9du1A5FkdfXQ6vRLmv87fOK5/Ou
NYyaEMc2IDw5dwhRbM0M4r6BFSC04HF+pTjed+HIg8921lwE9/Waptaud1Zy551Z7jW7zhJLFgbA
Xztovwrdl08QMNpDoHRySzWTJECQsh39k8Jelyy0qPSBXnWD8fD640UvdeZtnjxfuZSq5uRcJ3hF
1u9IfMAG0eFarymMacGeLlA9kCfqVl6o+qq6qTKd+ONRpQsdYDughOGP7hILt+1d6j3iDv4Cg68Y
EepWky/ulqp3RWiUq/6NPlX63MnUUPSDiIUTxMh/zvUpQyU+IopAktxHLDGC/qvDWhXOo0fq0Vrn
gTi4aeG91X1FsngTpBBrAC9Mergu5t2gYOVbaWWqGH53cFWtg8/2rjC0La5kSoA5pQIati474INL
093AAYBDFBpTB3gTY9ObzPFRBxIUWN4UgaoMyj+ydsJ6MLVPq92LnwEluiUeA6+Rt2u3ZJ8dtm03
hSoX/34KaiN23MW2otKRWYAIrScuCFp86UYBEBc3zts621tLk40HM2/cRwgFTcGdNdtPjTDub3NZ
BLGZar6TQLWzHjp/yyiBBZp925du8LgOmDRiw06LlouuNfKjSZp2WDWqf3KCdMY9n3N7IYDLrY+l
b/XO7QoqwNJG/tBs8kRZ1XWlw7QM66UwJDX9Dnq+YaryudSt5dEqpHgjhqm96moKc05m0gEfyUbw
jljp1qeX0+ZriDllLpJhHThA11DjQLoWUD83URtPLj1yK5xb4YtoNlzxxkXirF1T7xx+kGVe/USK
HNz0ndcSqEiLMGYP1sRkP030JQvI1lFXj+mEpFeR1G30i/8o/Y23bIi5ekeCay0hcZk+eR6FdJ+0
rWhE2A+2OPZNA6qT3mTIp5kwV3J4tsI2YqrqFLtzM9NkEiy59VSSvJFYvug/ABotnw3hut8kvcUB
I2+zAngZdXj+zrRpe5yGy4j1y1yyB7ew6i4yWg1wOZBV9vMmUP53iFHlx8xs6gyypCn0hOwmmMiW
Mer7tBI1OvlpMInOxhu8L+Z+iyX+Nro/dBtvB2cNrBA1KB7Foi0Q0Ljk/amQvBH1YI9892GtdBr7
foGYVNmame2KEUZ+aKx1tZtbx93JIKeN1gfBDcmmaldaWxobRkp73u/BGPolh9Mwzcrtc7A6XUds
7ObWkZku4/uuhakWOvaqIeRXLbVI384P9jKrDoRLMD5kBuM6UqnPYK/G7KeT1+0Y2s5M1Z7uuhP3
DQBuiDBbl2iBIffL0LXlm3k03PdjvqinXicFNtbchnHI0Ml2zmKxGXJ1q3wY8vxXRqgbfG341joS
QXvvfara+qdmDe43P5uMcZevk/Ojg3tYREanaMlPnZo+kOth0mih9/R1nIYxj5zBqn80mV1+KJqh
QvChr5bCDUkZPaR0uBphZ6j6ucO0eK/IzP60LkrtTSiij25ftGSw0u69Gv0mbePU0VJiHWkE+YMf
ZwvazLAFgPWTZIUWDbHvhAie2uusWpfH0ZBZHy6l7J49hhOtaonuIzEbSXbhnFsV7l3f+jwNaslj
6l7Xs9Tzqw4VCa3d0ujaxEe8dCQxlEsy2pVnRqkytq8i6NsxWYdy3WISP7TbdNgwrDIpyHdpVy3M
mmP7mcr9Kq/1NtXvCkXqX6fyEW4X3IyPNvlMS6iC1b81IPaOseg7usQajU2VpcW90fH58iK7xOnm
xSXdBsZRFAgaWEblbbtVFhUTBTykZFpJXQh7wqN/OA1x17GsZv2bzFBVhZzXHXFVB4v62nEiqPd+
y+QZtnTqZOQSB3O3Bs1In8PtqTYLkPQYcb2cxfKo2pi11v6sB6N8nioi71DfmkTDBrIr2tAVgvE8
TGRGM4czZ0ZFFxDvrOe5cwsohO/w9SXwzIbJOTkMdLOlHNX27E/HldyV2squKlobRFlbl3Lljkfj
P+0jjgXRF0fmRclB0hBqElfQupvH1Uqycl2T12/gpF/z99b2lPtYbGYTbJ5ZJ4v81UcQ+oHthB0q
J1sjWzTD+8qp5v1mIoig7EBrI4XCrHq2hkFT5HthoJ7zHWWEpd2g5WIV3BOjWHxsJ884aOYoaekQ
FFE6Hp2mtmSVJe74urP94V7vSzt8/T7ObdFPI74WLClpMW5VUqq5vNU3ZwhJqyt2JRlk+2JbjXjI
muPXFgxXHdvQQwXU+dZop0uxXMf38af3dHJG8NjGSeF3ReKspf4Gz296t8xt+aR1GvEOsxx2qKuy
RFN1fii37FISqnlmR22fnA1Wb63QU9hFkpZl9x3VCNb/AjWbkXtze6ss6dIxy1TahVMn5w+jYw/P
I8cV6pFqnfSD2wpiQ8ieBmjtbYuMwfoVRaTbtBSRbE3dR07+fRsarjPhnx6q7FGrZMbBPq+aIMad
6H7WxmUiJZsuMId0K2UCsetLTKNzz/WkZFTbbdkwudKCUovJric/ForaaozVMg8wwLvU4ZxqQr4N
gSLW3/OhbC55oM583rb1+7e3kdQ9uhbnh6B25Wc3W9YYejTivbZs/yM9+t/f3yl3oAfu2Xf+ULJz
MyOkC/Iga4ONrFZ8X4iCuPB5nLmRUxNR5m0FNpFWJMVk2bfZsEy7Xh47iFAKL0yF577A0+DLut5c
rbKWKrGcLd/3M23QqrCoe0PGhS7G8hMtTrm+reugZ+yR/TX7WwkLwEx/XJgEju/lD9+gc1Iv9rCq
BhMVKr6ysblq03U9mEGdv0U5UTx02TiGv+LGagPaLL4Q567spPOwdaKLVpTdSZtW8sLh6Mxn6Rz/
/MW0XfdZwcAcRaKxbQ79SheR1B0UXlWjRYZsytgL1r/aRmc9ymde7ylAnGqYByMiaxLlW9AX3cyP
UENosQW0893rz/bcJY5//uJ+xhU2xtJbxyIjkXwdIQNsdsSEYxhl7euXOLPSOSdfeksO2iQoclNV
XI6Z7kMDRnA0LrTQz9RQThGGfjpTC/DcOuk6p4/gWj42vQxuhgphxgxG7MJncGa6cszfn1M9zWTt
crpPMDJtsT7q832VaXeoiLdbCfk/mmn6Rq5y2OJMqXnh0Z3ot/+eRk7JFzXAZiMf6iYB4dx9FH7B
DblayclEq+ztqcBKmodEjmUceueswENGDDjKRYGcNUo7TdyOVT8gUUkL8bP2m+ZjY3MQxiU59Rqy
mUl0bOiOB2ptZS7eanKEbyynaw4r8NO3rVymJw+toCDlrtavTJNexY5Q1TwFBct286ATaDNFntYF
nCAQIT0Yom2PMUU9bJNlHKaHIlXiY71Kuk523TXbhRdy5kM8JTIH40w3C/1akjYUQSoEbvt2GLdb
C7E/THhRPnV5lV0YZGfaNqc0TrCfVtv4bZEQXfLDssaHI02G40tJ4OBkHAZ/rr7YGYL217+Yc3Pu
KX1Pd0ug8z4tqlrlt4av1IPekC4INytFZVi0ezXkwb4KxHO6edpT4MA3VKzWb1+//plJ4bQZL4gr
aAE5i8QmCCTSK1fuDLUVV6asigsNmXOXONlW9bRc/GWq84RWnLpKC1OHOVw0N1zrUtLYmRFyGk60
+SgJW6VlyWhJPG5zh46+c8Rt2xvt1dIhKuyIx/j23z2yk0muPgakrIGfJZwdh8ifdfeKYOIgmhfd
i1+/xJmZzjquji+m6tzDBr1xBEokBae3xtZqoV9b6NkRMR/SET3y69f5dUb4w3J76hAKxs5ZtJ7t
kZG69U3ZrlY0uE26Mxrb3teapd0pfxDXg67eGHz4bz1Xytgzmvajqk3juZllxS7S+FFzxAjrBgOH
P+qP2VzWyRS6WtomVd4NYZ6JT1tRuPttrIgqlDqhOxpG+1VlYq/14yEnO5KzhXTiCe0WdY9JvEGz
+K2kBMsJF6NFif0umRqE37qXd6Fq2AAtbi4fal5vnIqe5Rg54o1QAyjywQRn6aZfyLbr9h5n0N3r
D+zs53rSRiNFtkHJYHIK8FuO+4jiyhAptxu5ZMXscJb4h7w39aTX5nQ/dZX2ORs6FVmy0i+c986N
9ZMDa0PoMypcI0sG6WVIVrf6/Wbi0DCVbqCmxFwQYliZfrx+wyf84L+XpVP0vtdBCxpXkSVQgfU7
z8Udb6X1lrRD31/NeGUOozuYnBoHk+CBSZJwS01QmhgH0sLF7rQ0H4JcC0hlEz1y4l7f2/Nix4O0
ty8urZZji7AkZbUydxzDZTihvL3wGZ15VKdW5GDCTeQVKku8ZRli8mr1kIloRfvsfEKzXzxsFQWO
1x/UuZHx63T34ptdj6gB2ZLuakrO4ra1Dge9Gtev3rRONwVxD9eTK+AlV3n+fhayiba8HHZdQZjd
67/gzObrlD1SiqAoNH3kbkfYj2RFaZEsoIm8/l8/14n5VX54cX/d0AcTUIUsyQzYX5tpFEmzzX2M
9wll+LJ4N622mLEpt5KAwA4HAT7xC0csh3nvD9PUaf6vDq8ZDzXbGN2pkDSopd6BsS6gnpn9hfs7
M+X+Gv8vbo+iU2lvKzpJb13NJys1lzt9SL8NPkDYiNrJpXrTL0v0n+7lZHvprwSOAMnLE+Eh/uiC
ZX2w5k3ezP047swmNQ8+eNb9XGH6IgSneKhNhZ/JLdjyuW1JG4Pafjgs2hpPmWddr45Z7wbPvRRa
cu5Zn8xwVpZZ4+qzXFd9XT6kJuVgYzMrWiaO8fH1sXTuEidTWLH6jcLZUSSEJAaHX1TnHMPzG1vZ
l4ByZ7Zxv5RTL17ngJsRz2XBJYZyuPZmAx2OJoK96cgArX1hEk5hqJieUXthLT1zU6fpGJokGq31
xyLh9SH9XkxxzZAdIptg4As7qXPim1ObvbXgIrargAqVp+WPlGDlYQp6823V9220Zpq1W3FFvOe6
3RVN9jwh+r2LnMzf9r1Xq91iG3gzvMWONnzrO5tok4giwrjr++XS8enMh/QL2vDiyaugQ49baAXH
J8wdweyIaC29dd+4dHk8vA6H1wfRuesc38OL66Rup5lexvzdG6tDM12CmG0CY59TTotyicno9euc
e68n270AOEzTdk5B9VaREjstZailgRb3cyUvzD1nZu5fHucXt9LQDRwRojfJNM1pvI2BfTd29Rr/
dzdwMuFgEVyIHAzqpMdpFEJTcOLUZIXwV7r2/90lTuYM0TWjhSuoTso6o6eEB/Qe2N8bbNuXAozP
vYWTKSMLgM73a8VN5IH/phX4NYKm395Ok7z0Fs4MKP2kTK/lxNIQtklqQZeOH9NUb+OWDLIrVx/a
ECnoePX6wzqzKzl1APDT+0UJq0zQWb7HBnaflYMbGnA8d1ObYpu1L4FSzjy00wQaONjzNq8cI0hQ
AyVZE59Wep1BFSEPLgzdcwIC/fg0X4zdMTPr0W+nMilLdHzQs9JrfSk0Ihhr0iPmYYy6Y8vGpLwQ
F8LA3wNA+rqXmGTA21/cl597ecdH8OJn+LlDWaDmGJ03XbuEc+CP2JIdw/iSYrRtsTCW/dVkpljj
4CM9y6ExvjhqaBssSrb1bVy1+ToQDjRcwZkDaVzFMYKsBgoor7/1k8DpvzfS+sk80miFw/Eeza6l
ulDgVnu/2orePWFNZi/6GMu1HSE9RNTrNn40WCsewlFX+yBTc2hXjkNkp7dCauM1zqBe6fZ63SeV
Gf5hdPCsTzJdYrSXG7bZOYvLY+47PtGbfh5uu0kOYTPgoFVEnOl0C2+nNXM/ubk/HWRmib3K+hve
YHeYRg2XQ5GZ94s+7Iz+0hxxZkU+TV6qMDmbrcFAof9vXpXGwjklKNHd6j2Hxc38qW3HMNQej8Xr
TxwM1p+3jb/+/MWgQKmZC3/Jy2TeAh3Bs2r8m6Ijtw8fscBSsegqOzh+5QZRi6fyziiaSVG4p74X
W05R7Dg+IknBfsI2s2ClxfC4tKyoc4kpsnesgPAoZiLT0fZTj88dkxTPNsJlM3+RFSbxcGq09DAK
f7gyC84FoaQG+z2fUqzeOav2W6fTpjfImqz3lWXAB4K58D3v6twgh2+qCFccCvdupg1dhME4qDyC
tpW+kYHmNLtJC+Z3uL7daZe1bqP2WvaNLmndYO1Nzft6xHYbcuyiBwHt6BpURFvugm3s8O8Bt9t5
q45CvaB9uMTY+LM8XH2vStS20BXUPG2rdvhbhBenA7kYoQ+O74dLIWe3kCYD32mxhs/9pBfP/ugj
pNS6Pjg6mhxcvrDV0mfdUMvHRpfvRjefrw1t9vdTOn1AfLCGnV03P+w+x2M7reS8RgsRJrcNTjAd
S3ZuT2GK97iNub3iu6oq4zYts9SJgBWmaodGpt+7XZM/m14/0NZMS5R6Dn7APLZq23hyxs68rmD7
xXnuD91BlzWVCth0mOXEPPdG5Ldpl1gad1PMoKkjn5Urf0vSkgUxJFUlVjyrXn40ejtO7xBOdu9K
r5zolPsBFtCZgDLnaky7+bY23FQdGRMSX6SV9fP9GGjV9xoY2lO1cvIMNRfWAIwIu/xIHA5Wtxnr
6Ke5yB0vWkiZSEnVnP0PYzOSpT5tWfu1VCufxyYqzIl9tk5XxlJaKtTpoEfoEDpzjyxHMYw3E687
Fv+6ChmE89NqGE12XRiT/6E10+KnhtypONSDlGLnySFNlrEugR/0Na14e0V6EdqzReRw6zspLu5s
VLDHxYpx3eprdEuq6Mo9pxAHA1It7eUgZhDsljVZZkwWpm1HTu4VdzOZbgans1l/mLN880jJG/2w
MIP8Q2ZBh7jzjRpLhN4uunU1bZtuhAIneR03MkCx1Q1a/bUYbZfQGjUGX2Yv2Kc+te6oXer1rU9g
sQhFFXiHCT+YhZ3YnqPSJZ8vLICm385gRcWeSlb3eZ2K7HnQt2KvTVV5rFzlZWS6gx5cT7TQmqgj
1iZuZ1qf13NhQLK1qG48KA9oSsKWjm6XD5CgilWP4T1kxra/BmRJfNDSQS4QCXXvujQNuG2irnUC
SiCMkGnhqKdUddMNbUb8m6bfO2VEByl4nxWDho26pQdKOzvoy3dUl5tDXWrOt8klh5mxoMlQpXKj
vie64oOqU+97oxzBQl2S4hgtwTAcg8jqBmV0R3dgPwbtljFTp+1dNi+F2FtaNTxkDtESkU+tw4k2
EZCg1/u9wpeKvSELm3xz0E+oWTxq3YIAjIqN/IAMGmraInL/K0ApTpcCLseGPeGoyRkc23mz+Ufh
fiMmt9qV3pgeEMj1eawFqbPtOwqI95VcsAEvzBpFKILNYHppJw1HCXnX9OuqVYtXS2uNXWXhFIib
zce9qqftIzYZJN6T7t0KayYNMA/k+H2aSHiAK+Jt+7UIdFo7xkzjw7YhcGyYJv3QLBkNwThRGydS
/G6yB0Cu/Pf8yFzSLOnToTSvldpaO+bWkQq2eV99DwJCpXdyNhQgaul8xs+nM12JceUJddPkX1k2
mqhQQhrJQobvdLNsJBiGCHKcNzpBT1kY9ON8JfGn47EOCueBr75DNpgHXQkKIlAraTb+HDUbtJZD
RuX+q+NMd77sPpJ+XfQ78p2Dm8XUsh+Sf5+RgIAnBElcvLGlZ31L80wD3VC2LSmhrulcZUjqvb2V
MznF5GzRdQWW4D20ywCDodGPlc6l8uzQ7VhEQUioicBY/PfP6UBQI3jNMqPfLg2jC6nI6E/pCg0x
GWX6piss7420JuOxaOgwQj/ImxD0hctQLKsAbQAFnxS9VW3fVnTYGOjtnL5dCL22Q3tsjc9eE6gm
Bp/EuB3S7s2QmiNBl+sHRIpHqURQ1o+a2LQSLWU+fK8Wt1kjMl4teBJKyC8VIc2krRGRYpA+aPfX
VBUlRE6G7G5tG20Ol8LXAYONQr1DhTa/y4n4+EJkzrAe/NHSzNgVTj+SAlEQMFlOpFKELOM6Lakm
05OaR0BIUFV/XYp+etyaWt63mMlt5GHZ1oZ1PXfFbtFSbYpcBk4CYWWFjCKaOYt0b8kxXReqsA4t
JrRvOd/uZzYDUAskGuMWad2QojKcsn47anSJkdeDNBgRWXjpla1qCnx0cdUtvWwnRLxlHaiYayEi
tdti6ltwII45vPvfwcTAYKfgH6a6lJ/Q6PDToIW0n17fBP1510WQ1u/74jJllsRIGhxwqw8hcR3f
7Lka3gTMXVdEyds0tFhpCL8MLtQo/nzmIEHp9wsydS51frwg61H7IBD//uRs6155VfHt9Vs6U4k0
Auv3S8w6cDHc78HBm6iE1ZZFLqzMxd4tjOHr6Ho0ncep2rVy6JNikO4OJPPy9cLF/3xWB4L6+8V1
lKGuRuXuMBnzY+YYerROOQYWMVuRmenTzpycIgZ6VIQms/IVZCb9Zu5mH/iQqHcW0P290Kfn13/O
udd7cvBeNrOV7TS7B31uWHayyd33Wz3cB8SGkbNDjGCqF+QgsUm5cMU/H7RA2v5+/yyboyABF3OE
VoqPJt6gnSUX9hxMWFco9S/BZs+Mo1OIGogt4gzN2TvgDK7jvDKrO/aT0641C/Hw+sM7d4njQ31x
PNiq9P+wdybNcVtp1v4rX/QeDowXQMTXvQByJjM5D+IGQYoULubhYv71/SRtV1uqkhW1r0VFOMqS
ycxEAvc97znPgblTu94W9jyKiy+u8mnG1krx6S+m45/9hLME8JefoNLCsDQWRlvhaQ9dalnXaW5Q
cuvMv6pb+MnH8WMuvSnKnD2ZjeifNOZ69FRxUU2VsSEJWm2N3vsVRvxfixZYsr9/JRH9lKqW4HLi
TD4zuO5huOEvLuR7k1TzPhOd+4t01qff758F8n/qdBBt3uoY8eUu6klpNlUeX7t+O1yxXRLB0imx
s0SPI1Wl5ZHcmRVWbUw7rJT0H/PwePRz/xsEH84sSZddDtFkPKbFaJHrscaVyTS09mIcCzacOiCe
XbHGBy3WZp6IawsU3iahCzgQaNG41Ep3P2ppG3azXaw1No+bxqCQjttCfhXDPttabp0dI9iLoern
8XLQ6mktXb3YF/Smh2Oe8FQt7WVdjimgbezpK7fHHsH0CftiUfMvLrSfbJ/+qTm+ifMU21yubRtR
qr3BOXMNu0QCjOvVyo4oh4EbQ7g2y7SDSjr9VhoGBzJP/ird/0Ox35/6BsTh76+QzIwbs42KaDuM
8DVgPi35FZtBCzQNCYqta4jGXHkdkEgchkq9DuZQrMQk+q0HjYwJYs4MCrUd5+SnaNLB33/Hf3K7
9n64QVoyVmBnRrlr88bYlgnPJPyb5i8khn/9/QaV9v1r7jND86eIb59DMiCscrAojjV3GwbfX1kb
fuh1/vN9pU7hh59BqFdacsl2LZ3PKz7UeVPHiOqAFWJQwnhyq3QZydM2y7oqo/gLxP4WHA7QO9Nc
5kNuMthFXhtvl7Ejfan86BjRGbZBoCCHGfvXlZ3nN1lXfW0dP9n8/fv+kzUX6f3vf21ZRXHZ5+x4
lmiBBY5VLyyATW1+j14vnXvdWuLr5DXWZT7bzs5PWMeYiQ7Dh7PxtWXAqMIWy1cvsv07WzpOYCrf
+AUi+ye3Tf+HW78Xg4hcwEfuIq92b3wBnQlGexKa/kKmrXXt3d+/DT+5bfo/PACyWC+okjfdrfTn
a0oZqm0GOj2ADxMFfIjbJSbJ8Pc/6mcv6fz//+VZU3gDDMfKjLZ6Ow2XM16wkFlx3MA1IGtIwOP3
t+4/gIv/91F2STfv3//7vz7bP39OuNj282vJuemHv/An2EL8ZlNHCHOIOm+Wo2dPJ+Ns99//pZ3B
FvSuQVay6GSAncu34w+whfcbQzV1FMAydco+AbT/g2th/MZfMGnigUUBP4UC2n8Ha+F8NgL83wPW
EedCaIPWUQHL3z23e31/xTg2JO+spA1ewq42goQ7SgkXs7LrsJ0EmC7ABcvLQHP9A3FLA4OP56dJ
6CyNJLwxdcPdmEwT7mAjs17oO0uudZ4AKqBTQ7ufwUy+j0vt0yQdlwfIr/UtO+0zlFObxiGoECEu
rNrAkxFbQ3xbwY90Q61cspu+75xLsm4uvMKpdR6nLEFTqZeyGrHh1iO8VXu2c5yAEEJDtUCxHGPd
R+RHI3xG8elOSBEwVtUYGd0GSwSvyI0y9WzoNHuw9rTI+prYtV5bu49vmjoahkD2VvYRKwnfssVm
hMY+ZS3Q3BFal9bywGp1OeXh3J6d844Av7HVytK9aMzIIcFIWi5e1Xkh2HDY/LC1YVaeAZzNiL90
Ku6PQwc5kRsxmLJgiIv5RjL321ukUXUodE9Dm6CZ66olt5ZvAHyRUDYRc4cgc1EggqInlbaCizNF
58+lcPb1otOUG0O1OKG5wQyMncn9YjhdFIc2cpa2ilTmk40lW8NU7w6pw3s/EvDEPZogAjatwr0D
WXkHNi1z9tbo3LGdim611I77LTNr7wX49I1brZBxDrPTc482v1+8Ipnp9GFsuctD3GISDTCnenud
qlXtvGLyUmZYvNuBZksThOzYMfDmhea/iXayZFgLp3szJtzVgZWR4NiZeuHcOV1C/7qn5cP9mOXu
gOijzg+7voGIJoE8mr1zSMpsWY9jEhHR6f36OBQjm5G8G7mOJ801vnm41oogQnktg74xlOLdBiYK
+NHX0oCYnt2QvWoFKMqBXGNYzRphj96e3y1VVR/DIvRv4JL1K9HOLKuj0rRqYryQYMJ6xM22zhAi
oSXYWsdH1szJmxRjNwaQ22aSTp4awFhG9YtbVhKYBCkcfLezvbDWAYwVLM54XGjxSta6KrHojF5K
FArqW/uSjoCuAzGq0KzMIdkYdtbZa/RKcXA6Dk4I9pEL2jSWVG+SKELyEWZVt2+zFuUnQJA50Rzp
qn2fxC5v5JAX9hp7iONsXXPIF1aLvbmsTOVcGKlVROu4rut7Wy8sL6SHgKBoaoqmDKdkKBlrY5zF
26pNh5sWhne6d4H/z6EoWVSEnrZ4b3W5wLppbVTUwAevK06TZqI3JpxHrtCcgPmRuMvfO8NT7UXr
u/KyFuQLAlufJn1rUN+SrCHT6HZYL3wWZ95e/Q2pXtJakkfP2MeXV63iow/ZV4svJVhePjvdrr/k
UsMTWcXpoNFqM+uUnhK9TYNm8ZMCgoec7j0G8RR9zxxOQ03aMOC83r84COmvY0bqkS4zmcI/Hcvs
qlwW7dXtHcdaUVPhv7sq1txgqSJ1T4uF2+0tbn8S2HXX3JUwxW+4xix1zqzUSK2QD1N2JLBwQxC0
GhI9gcVHj8m7xOnKhQuVEsvgpnclPaYl1b89lQi1bxx6vR6n02Ank4tK63pJGE1D3x1E5fN22A2c
1rBwzojJ3iSyA1JoacU9lO3MktglG6E7AMlSbnIFHFjE2wTO4ajrVXZyapW46xa4aUL9PF6jYzpK
GtFJLOpvWgrwL4gg7nvbPF+EGS6JfnbhiW6arhrqQkizWLWeXVbkSkvwGLVz3efa3N1UC+J6aFNc
EUE6FrZ7axuaZKNLUbd+0JqEBXDbF46IgiURRm8G9tDMYgrcgtM3CqqRqLWae/3BXUbKGqiT17Sw
tClDpgVJ4/qW0gKSYXrx3D66jt7lH1kOiCXwbfKxG5qnB/CZjefN24xjDXeJObef6DnzrhXXogp8
k7+/KibTeDs3JbyxLEvJHUZ8VrCMk1FHhi26+5H3ZiEk2pT+Jm2UOxHIT8S0UrOUJ0fPxoOCD/Kc
pEXUh2Lx0+MCccrYRt4wVAFLYo094FjVX+MuXr46KmuvqiZLX2r6xy6kFMZTxBf6q8GqYQnHzp8o
IRUzKGvCc+67O479gwXpFktiMhRdaJ2XToRbIglRFsByCw4lgmhnZrb3ZA2TX10IxDU2gkvBMb7p
WgrOvGYpeEpwy+nHRVowGSvuNmDprWVFdrTCEOrr08LzUiA7YoW8A39pz7tR1c5jNdJPE6ZTPz9A
u+TaG7I8jtkwxGzfrHEsZZB0aDCbrGhxaiNj8AY2mIWbg5FAugwExdZyYwxsNoOMxm/IdFHTP4Kt
IwmvubYdBY7RJylrKs/AQsGi6SFxR+WFs+uTXusoK+94XKT81NSPssvFpwQt4H4s1poTL1xmSWW+
mD1+raDihjLw+M/yYQPA1nkRsVN8c2PWHAxeom43NEqlX8qqmh7pWXXAE0S6eMOb0N1bpgUkmu1V
XgQ5UwRPcfIKX91K8/dD56t3L5mza7/pK24Y9oCfrnXO5NxaOvnNXCZpNW152vqlflECWX/s04j2
HhV3DUZI1uXfMtxH3wY99r8Zdq1zdyrsE8EpUQWYXtWVUxI/J8tUHVkhdc+l1zCZExKv7hPlNFmw
kDfE0mwbJjBYo3Z3njYwL5VMbZd5B7E6aJPS6taujhdwxWDd7aLItfo1xrzCCiVOHhi90tLfxTgt
84odNfwX+CpRu7JSCh/0afAzmK+meU81tn2PaznGC0fyIA1AUEYsb+OaM9eUevedikoRJn7WEi6p
KdcMLVLLz5RHDM++XnbWeScLtR8eh5UQr3aWEwsbmA6q79Uen6JnE2fP01Nvx/lwKuAMGysHSOwD
TxQ926d+Zjy6bmOOoTWpaCPVma0+4Vy1V7P0zHhtuf1sbcypBCJUlq146OhMV1tA/fZzS0caOg/F
vvdLqtfX4CaSOBx0DXV7irP8kpu6fMVBNbwXfRa/c5qd33JoCy/ekmF/YIHFRweay+S3dPmoQ77z
LlnLmiJ2FPuou07cSD6wV/GiMO45jrHsnQHDRlqW3Y9pH2XsVQzxZe7T5aKME6fZONbo+4faJfke
tCBGjb1KIhjvLDCNx6YYqmv8S1WxgzU2vRsmMZ+VxbPjwoj6Ua5auzQG1rw9GxgZNe4erspgBp1B
1ea4LGmOaJyKAxgx1iMsJMh6KqlcVuadynhomuxESXXX0dazBu6Ni8nxYIHAGG9of+jKIK4m45kz
QiGxzXNIXHmNr55kBw44VBFW+6CO28yFQ+uz4cQ0qaU7P4KbFWp2ZNL33S7+7VwuwNBtzx3v7bSR
T5UFBRmafBm1UHxM+VRq8/jhuSlQuTLj6BSUhoPbJsP4ckFrl7zp2fI2hDNG976oU6ICPOPjU8KO
8pxrquc09Km/NYk7Tfxtr5b+aXENiNgpX7PS6rVnq9Rca5dqFtDWqh/LgzZm9BkMzuzsM1hiDym7
M26wkIUXwPMqumJNze8wlhGrs2E2YjNABLQQT3rJnuhz8P7PQPzX+fYsoP18IL7ruRG9Fh/fjcTn
v/LnSGz95nu6TlmTR1eSR7vfP0Zix/tNdw3uFFz59O99zr1/jMQC0qMOANJjqeMZOmU2fxmJf28U
PCMiKUQiNPc///+7rOXvSM74o7r+ffL9K06R1TwT73cTMcVOcLloy7HARzLOfD8Rx6bZipS+Gegk
Cd0AtbkAWvZMmNMB5fKe3HhGXrPt1yM8NqSXnwpRThdOHI0mzLI0jXZ2asSPuI54eKpElUuQ2Xlm
grOGjwEs5PyP5zP2OmXY2aSDLAjcj6yE6IsxEs56Y/qSagsZjgKDh7X1XIXt23YLfVpFo1NczK5n
vtpTz1zocCrvA2txZR9kZksJMhtJ0zz7Gc7uyBSGRVAmfX0FBUKvwrlmdbrmUdZS6nIGQVSJilOO
/BiCVmzNqBtZqFV0w9xr7TcOOcBPxmqBGdkLkdX7WLmoZIM+55zBiQpnNyx6F/CFsTMXa89TALOt
KvWZ0S3BThg1lKoGz5OPpTaOy0Zvu2IKDTn5N3Y8Rd8AzccPkTOqh9aqeDkkqqynto/lrTmZE8iO
ri/WvWVyNhp4HuI4yKLyKi2xgeJfGdqCqFEhyb2QWfT2dexOr/jJ0ieSS+IlScq6D4dUTiLUfEFf
Q2VQQb9CjhiqVWYtVmiQAz/6y2hy5cTR7WhO7lPFuHJO9WT5PWceWax0lfT3PHzOD1IaLk+NjJnZ
rM7zn5NcH27yzmxgw8dDsa1rnUhEWQhuuyyIOe9UZn9oh5zTERFmjU4Y6DATd2aU8CMsDm8JE0BB
daj82IYOb1vtnWcoKnTwhJWvUeqZ6tJMz2GOOGdU49bp299SMAly1UylZ0HAt22PWh976ajM0Zpz
uwJMjYAGD3vazE5c3lgG/OCBD7MICZDC7U+HEQcoFA43Cz2rTj5gxSfPOWewdDvPScHzQ8RaF1LH
1fnYIHLaWKK8rESg1ADkdLFs7uJ6Xopow/dIpSDBDerQSqW3MachMMUXEhaNx+PY4FFcGr2WHOKk
mr4Vnj1p+1pzY+wN5CqKmziva6xzIvdv5qbtmKpRrFa9rbXPU05U7GDYuZ7uBY15d93QM4+t6GiY
zAfPxgX1BqtQpBd05tEVU4+D91TaDt0XbsLmHfMnu5hd02rRHTShuAt7DfWEtoHcrYIkb/L6VhMM
d5yANE5kIXv4ZdxJx4xPQ4SHPaDmN4Z3o3KAJSUDc3o5muN4NCrT7VcMWRQacATE6mD2FbZ6CkGW
7jqCeSPAGZok1VNd4YMjADDRQCAorsjCRKVpuemaFGWhnFOjPwyxY1U7XcMwFWRFaU84mhwaLshR
D5eqApbKyaMhhFHKKk3Xzu8jp1CMn5zq9Rujks1d6uuZXDeZ7XTgRSd1Lz4H2K7o/PdyFLa14tSl
vUJZya78RGfsrTgNa7yZTMM2vraX8fcReYrHE1oBg/N0nqHrz3Fab+DZYLBxF42TwnnkllPF+F2b
Tf2F0omlIQ+sxBfiuYzqjePMr6xro2eKVeIPgpfVN8wfPeW6qUO3jvk59lcdC16WVWc5QJ2VATiU
bXvhWVH27uhWybv3qSLQbwIRKRaFODWfQkP1KTpgTvTenE8pwopdbwbzmefpPuZ0e9P4gpSknxrE
aHFxImgUn+JG1bWmF2q4ge/rieXvurCti6w7NzUMg5stZ0cGUolakhzj0KeEMp/VFP9TWMFFXJyc
T7mF2AXSCxB8zll+7LldIF03KtaNnbmHMetbF9dhNWhrbm5h8inqGGd9h6MHf9az20YL508JaEYM
gkCFLJQqLCvT72KRhw8o7M8aEr5RRruqnHSGLWT9ID/rTdHgg8pH8ECGqj4lqckrkKf8T6lqTpu5
2Xpti0mqBf/+ZH7KWqJc3suz1EVC9nzP+VTA5k81TJ8Uylj/qZL1Q4JiRmko6hnKHG7+PFHGN2d0
8J72n1pbxMd1Q+OA85Lk0cwQah1yt/RC6s2RaWVazJtxngSnVJJv9/anqNdT93Rnfkp9+qfs10EG
fkt6YcLTOuuCyadEGH3KhX7CQj6AhcZ3c/mUFOek8fZUzBlIp+RiH4dP+dH6lCJZ4LtHzrYIlGNb
MOFqlukG0aeECcmkeBYRr28PQM0HGDh3cgup6Cx/fkqh3acsSkZC3muwVJ4GIveIQiXHgDBZsEff
2GmvB1ox17dxCf8BZoIh8RANwuEZVxU1Na4skv7oefzPYfK7wyR71J8fJq9f29e4f52/P0zyV/48
TNq/0Tbok8lg8SoE//vHYVKYv4nPFlpf8G8gh7OM/hMcbvi/mb5hc6K0//iX/zhNEhj6TejCoh2S
AyVNzeSk/43z5PdbYcGzxrbh21uOze7Hc35kwHIM88xRxNnaivO7EtJeIPjyYTWP3X9r//znT6KN
WTcsvFWfVoq/7P7sIROGZqcZXXjzfKp73bmGtGpjAcAc/ZfP4F8ckv/VizqvpkzWR7zCHzk0QPX7
zux4UcS+ryVcqFAznNumjX5h//h+jfn7S7IsotS0OwiX9/D7ozgLMjjgmZ+us8lUOT5HtheMmcYF
GTtwSCmJ8r9/Yeez/f+d/f/4gfRKM5w4vvv7tuwv7+GAmTmhJ5N8XNnmV37locen7ZE2LXuTSV8L
HKnUr+wannt+Hd/9WI8qFz4zj8Izauh/vEhoOW00X1lyDaHXvdaAtX+U9RyRlSGCaeFevxumejzN
Z9+K1al6x2CSHybYXKcIxXrltFDmnDornnyU1U2KAf0wuLq4Xqj/C+0CDqSc+3bvczDZGWyL7lL8
18hpE5UrSuVRuBTs3oOiYkNcD7l3EFOVfckJSq5dU6KVZU1ZqbDN6m6lDzg8gjlHT4jAemORz9wv
0O2LrQQ0aQdqVNoVnXHe10iP7Bebj46WwgX2VNFmsDu6vpsveVR2r26Vv8tsSEOGxdOgXLibpk/z
UJ35xF6tLuX9cF20UQe7CI7bCx5owHMp+AIjl2hPhi29k+M249oo4IsL0TdJSIZgeiw5lG6TuU2u
stGjLLAWyd4mmbBz9OJVrxpzh2v/TDkd6BrTRWW8tvg47mrmGBQbKif7oJjnrzp2aE6Lo5dvWNn0
W6QQDMB5QWGZJnqc1H4CxC7MOaBcOch3XSCaKcd+6CMVwda8lLRkpbiC9GzFE659Js2R3XKeHe9d
WRt7b06dlaktggbO0nwTi0VmKtFLKqFpAVstUaJdTmbsAazXHVQlr/8ai1kLIhkZ95pVnx0LVeQk
4dwV6aWoiD4NRR7tW0yza3MBOhu1vjpIsj1Xad7G113eRHvDhQ5MpaAFkL/QNZy3RZ5TZzI7m4wA
tGA/OUVhkpvDoQateDcXTiMoXipHA9GpcA9d6sgvMV3jRrB4TMHLkAuS7Nm0YY9jHagXKV/NWDEK
VF1qfuWRzfktK1S/GyPCsYGElYAG23o7I0mQ5XEZz2smQWNlF9Ww1avkij66Be/C0r+fqwAOxeQT
mNIFmjW5g9a47fSu/eh1XV2kUSyI5/HmLo5tbRLFZjpEuZdDUDacvWoT8SzNu+a5EUO8F0NqkUlg
lOx9TborizJ0+kagYA5FsqyseRiBhBrOI8vE6hovNOmRuMzCqKqjJ69bUmb3FOyoXegHnG/Zo4Mb
1AuaJn+ZtXPpE62qmLq8j84oOeSXifvMUgzxU3TzfeIX8W05OOJSDLb/ECEFjEEsvC0Hv/jggwI/
EvjxJpZXhv5gLfLcjlpHJ8NI2KbCh5ruZOToK+zJ0XuSxPJqcso0XGY3u/Apur+hVkA9M9G5HfDQ
usnX9LOV6qsm7Vquzdkv0l1Xznq1GcuBnhWXU0tHTbU8A6baTFnNFrd500CkFFNxM+hmypjZ0wb6
Xvr5mG/QFqnVK5fGK7eRA54osHyrqo6S6XiXWcpPH7LMsowgnnP9XXFGdTczbXvzOk6Q98hdgAs9
8kjh/V5YH3hhNHf2y9JooltNKC3uBopL3620KLPHg0hqlw1b7F3r1DS4qW44W06rTGQtcMNxhRqM
TFmC3S1esdH398lQ2dnK4SzmrrE22Efo3Qq9H+feeJDOGFWHEl7XE4c4e2D5aE2vxYA7gygSInzY
mGr62uuILxi1lfU49pxzD5kru29FreY7Yy6kdZ9S5IwwXwiN0pjCXOS+1bTMXhVuAUZfpoj6K04E
+S1pMC/QEgpZQZNsdby/WAptLYxUd+mAMyIoQLdXq2gT77sWVMjA1p4Vac1QPx5ipKaGfVBIK1T0
aA0J/bhFmn6z5byEbDNp8Gh8iiu4nCb+YO25gQ2mY8sseWhLhGv83PqF1gvuF7wfe23QPsA3Dpe0
uNXXHeIWqJ+eKY92nR1WezIM83CXcXlVnR5SZkZjBj9va0wcwTvp36teXbVC7KKy8Gp+lqdvKFnb
1rE4mO5EBW3Zl3Tp2sYVZSSP+DfCcpFbnkBUbbQXbjdeCKnti9q9yKf8cRybZ6dqku0UzV+dxni1
hiZIO3trtMMla+EHT5fDA8+hLZvDnS7YYIgWqzdO/541EjjSyByxMcT9viqr7YLVPBjE8phRTspa
k87d2l1e86S9rLLsyFMSl0P7jcjntrLsK9uuV0Ve31VNflNafkmfmr0dhbVNUNJeeu4NQSHPSoOL
a53MUJCVyj4NZfRN2uM9mOIr1+Ai8UvKboH5u2a7rqT/1IKTpgJ5piCUEr5NrNSNV3MdDcvO1Ru4
H3gJ5gaRLZVfJ53EYT8Hsf9Boyp0IsdfySV/ZDbtgpx2cMJOjCEZiFyY4bBvy0vHmb4kwt1ZNp15
agqtivtuZqxzivHsrnttB37jxbiU2XwFkot9rDqTvgzOm/XCn2g2qh1B5LhXnRrBKOviFFcmz32r
Pzq2Z97ZbrumLn3bDNM9Nb0ZrXhtdWy8aIcUxnVkFjsYoZu5Blrs5vMXQLk1Gaz8MI7d2k48Emi0
pnKz1Ch0w7SIeKjZ235qqlU8aWDoESJCY8SaWHkNxZEOLGm/DSsv1wLTNbdstTEgzO21JhlaDY8q
19qy26se7rc12HAaIpqkL/Oll6w88cgAkDjYpDJXrCOoAEazSxyOhnpWHtmUxtssLzdnlJW+eLR8
y9e8yt5LS29uaRBdzy4sa9s0DylS0XAOnrK5uvML72JuYusqpVYctBPIIX4ALz4t1240A6ix9I3b
aSwbJ+9pjuYPmx5TJA/Rh6xWCFDKniZehb9JdIZ7Y7ppfUJvKVY5EYRA19tTXVNqMPlafwNTzd/7
lfPM9M1bpuYL302jzbnklLWuvo3rrrsd2j7aVFVDsZAW7fzFHF9NbZLHxl3cA47j6ygpd7POitrG
gHLMNGffeFq1o3t938ZqIqupvVg863d4Uoeg8IwjE/RNOdHg0kKsZ6ueQmLXPWKv9QkDq3qWTEjh
2FIH3itzO0cj5G2Vrbo+ecYjrzbthAOczCN/Jlbh5E03akgeK2O8ReC78EdFTsqsJBc3LayjaZ4M
VzuS6IM+LZDVqk7eTbN+MqxhbxX1jW/Nhz5RlwO8b4jXGISocC7HLX3JR1ady9rTCQs18YWw2101
jWzZnXIz9+al7aBQzca3LBl3rtXcNjJ6RKa/tRzrFGftpZvL68zvh81A+bkxL+dkaW+FyTx9Fbgi
ZnJpdubt/a7dqTHdLo19qfF1ZckFrUJlR/w7pzzN0o3nJSfKRt+sqaCbM9kOHZ6OBApfYGjei2E3
t/FsFCGLiyuk4zWWuw1ax1Wr8owkEUQ1uWiXQi/vu0V/I4qhB2U+rKQ2JaszTJJLdpQHZZEFa3nh
sceudp4mNMMcCqykbjuceV94Li2XJPcul5TvOvgl7oUVwk2SONat23RAnZHNPbs3dl2Ggju1Hij6
mnVhV/du4Nfmg6aMfUn+cK23ixsU+jDv6W81Q60133WPDzE754w1G50+077Wua3TONeLA0xaytel
esgr+66UvQbIY8BfPAJkV6bjY5mz2uTGac/RQdY7AZuUhdUfObneG74OcRWF5VAfezFqh2TU1gtf
bS4V/1nl5cvUlitXpcvdwtI1AJ6PP97l4QTjr9nUI0wP4jxPTjfM/CfHL+TZjkXO88YV2OkNsnxU
JVC1ay/gJrtJpe/m4L6ZXb6dlXYxt9XruTN1PZGb5ja1tgVvbx7n3aYWyDaNMJZNKlHt209/Qzzc
sUrh4VKLPa+flyLKU5rUH/mkLmj8JGcvzknWxqIJjHqpwCQRcTHRaXTUU98NnEJpQWfm6iIaFO1G
HZI3rQRnndyoSsqts3JbLSLVKe2tU86scbMyGsK9VjV/FEtf0zQ6yPO+89wPUJcEE5pm25GFKBGa
Uyi+Sp8eAVdNBzRe5yt9Jtk9vPCTghZOTqEt7pYeCN5Sa5TLyMi8LLB2M2d1AmsGHbrobZyPdTqH
3koE0Tg0C2msC6vy7kDzcQKImfnO30WuuhghWvii+jCoP7vU6sR5RK/2sV3Q+NqNFgg3URCGmxPK
ST16C/21d+YIxkMub9nli9dMz6dda1tHcNpyM+pedsJ2nnykPau1FcXk4kUTvhai+UPWxJgj6fyN
sg4bir8vPTmBFlP6vE96/GRBOpmkdYhrqCA2CvNSRlN6oGKDEtixaVYl+OjryBPDRozOdGqzqrvr
OuVcWVAyj23mf4HqzcYfC9lHlMPJB1HWMd6IWIRxxjVa+V112XIX3NqYusAHZuKunct0rUMJP3Wl
huRn5tMmwpm1qlm4EK9yhit8nOJxHtQC7kz2DFFzrY5iHNwLlRjYvVN6yG5qPy5WGZiPkGpnvk6g
7J+SWZoXrIaMG8QBEtl012dHsvrJPSXpHH8jXR+bMHOibMMV637FakWJPQ/Qp4mr8Jvr9u16SEfz
jW7x/FLPFjqpyRRfyKJNUH9h9fYB4WXFSikeC8IJfPcP5N/jLVExd9fYUXd0oi5f54n+0VNtv8FH
25EXkd59Ok3WVeMbzd24mNpqViPHs8LYS2eJ6M7x3ofWwELIjeSgFp8PeqK5WOp1NbMQXfrb1inO
qoabTs2WQG5Trqh3NJID9lGNDu4glpyaQBfpXLfzpV6YdHx+K4lgetXac7gcrl1pznN/1O0mMcZV
w1IxJcTeUVnXBTNeMGvdzLRah/kYCaDXuZsTLp4046hamuSuReYZT51d4Lc9u/6Qju0qvi3s+dJw
bG6utEjvdRkP+IbpkdiyyWOBNDsWwxaWEjsai4JbTLUW/PYcRKVFdXRrbgwjby5rz5RrrC5qBdpS
X1dz068BScxrg36TbQ+xe2P4YtwNPeXDFM+uW2uGUCytVTXWJY6q0kWCSW1aTKxuhU7oXVqG7QV2
H103I6clg9A30BJ/2lY8+JcQusq5qoSPK6sH2qvz6YAxrN4y8t/Nw0QBRjx6+2iG8DN0zTrtxviY
qumL7S0fIoFZNGsQGger09bUhFgHiV3Ebpdbj5VFZlr6IQYCC1KHpdMUz90qXwxnM00EvQfaDw70
HrbHuvPGbZ8v+YXEfk3ij0WiNlvWc+ST5OD7vI11BwogvscNlqx+DQ92JpNi30cmh+DZURvcYD4T
hck6rp58GWLHERedyfbAcbTh2BZuvYnguOy7yqF4oYhMnpXLpJ3YBYvRM+hdrLSVS9o/cJzljUYA
rjxWgiGNJ2IzG4QtMcT0RVhIcePY9kVLE/naA3fC70Pr3v+yd2a9cSNZm/4rH/q6WSCDQQYJzAww
mcxNa2rzdkPItsx93/nr56FqaSntlqa+wdw1Cl2AWyUzyQxGnPOed5mgoxP1Hlerwi0Kstj1AyEi
6oJXeeTAVPDWIJVDugvldV2WV2OEyXVo6+02kKN7VrmDMa0AseKPTZFB0WzKYDgQjPO1LBrbs1Oi
z2Hb95vGSYrdOFVyI5uAuAzdzPCZaB6jac63yLkRC0WOtg39IDqEhCZfV0V3ywzW9lQdfOh1yClq
GpJNXU1fxraSUAJ7BlZYdex539U+GG0mL5XLad3r2yIDhuhzw/w0ZXm19RfZzAhOsBoc8wqoc2Ju
nTYeXWXm0WJ05xb6s7VJeiUlEeO6LYyhVUHFsc4MFmagJz6UVSK0VaD55zRqj7pIftQ4hIYOWzNu
delVPE7OZeT619id0U7Uov9sQrQ8uBMs+VXRm1DhBJb1S/LGg9WzC2I5f1O2enThaGSpIA9wt72O
zA/ah/7ZYGM+lIleewSfqEu2+HhtVU6zp41JNxwE5MJjTrJGei82U60sgvisxb/NGD/NwKubxnam
C3Dw7Doeh4lGJ86/ar4/3MAataA5uFb82WrzZFM6hn/wuflNwxhwU4lWDsSg8H92TPzPhE4InF63
+q1bWvHC94fnGWSa/uBUHYelZtrkjufdXY496jm9eLkpanx4Ag2/ZjxSK3i2uXvAIszAYWOOATZj
QjEwLXBLbDYyx78ixduAfV99mLpkPkx+Yq57U7E6zRo7CCEyJv3po8DZYs1xwXrDP2CW5pURlPo1
rsw6+5JLVaaqPB5RT6Ay9JLJVR8EAWMe1LZgN7q1dma6NpYJ8IYBIYqHBJI/tFADuX+o1n5cSIpF
qLcDwgtvGk1nZVjzJ5ZDvG/qebFOiAW8TCzVVqKnBA15PVZWz0qRFMqN8SUjnXxvtgagswklgPfp
aI89Zq9O5my7BLw+NkKoVk5pH3FCza5kbV6hfE+b1QyjzmMQbR+0InpoU+PBcGDuNnlII19Y1H9T
Za38vGaXYEk4NWnoZp9AvLA/VAvzmkwBSph5S9QZFO/84Hb5Ro7lZxU7+9g3j+bkfMFx6iullEWJ
S5QiCuz2OpTjd1nOchvLJtv4UtF2NM3XMBhQRhLuSCoKTV6ltwejHqwj71x9ORdJe1FzxO+z2Gi8
ErX+PqyCcWOX2CYFkdL0I1lAydk0RJdWNH00q+lRg7NGxzZMd/msN7dyAOCo2iCY1mmdITZtxXXZ
ZZSZ5O04cNANHJ6i4bwT3bDNrdz96DfT+NEyS/oo09Eu8Uu87NJIwshEMxE4BOIQb3Nn984H5drn
8A/SbYrHS5pYnHB1AA9xrD7n9lR5wh92ZT+eKSwnKRo8AN2LSUnnSzVxjiah7tFP7XvV3Q01dPzR
8bJkvrXLtFyDwG+tGCgk0otLgpgEtS8Sditu8TaJopuhbjwAcI+gJq+wWIsxeY5DHh3UaF2pyP3k
1vp5jF6nlAKpW3wWVHLvzNn9KHVnCzFmjTh93xXsl25002jdfR+WD3XerevC2YOpbkPSLDrgEDfr
z4Im8tLQ3iLqeWoZEDRkEkx2c8y12foiBNFqEE1Tg8OWbClPVNqmCOpNU0zzx1hl+7nHmS60SCWb
NiWFeppq53XF25u756YytpnfE7XUO9jIjOhnmqPjmlvXyj6UkJ/DqP6MwzxGF7TGS2szB2f4BUHY
KslPwdIWavznPkN9n+DphuNxWQu0LSi8zibXfvAhI1kuUeiyYxXNnptUZNnBEI1xV1cg/7bgfIN7
tbgBrYLse2aW1dWYuc1+EIXHqXEG96T8NJjmWWbVu7AfDjLkVI/88RAEphcW+LtJgqQAdy/aIt/R
mLJWffMix7EEwGA9hs2655MmQfG5jGsviKFquJGX5eWRaegnpbENOgGHtm5fZFZ+mzcASBC0gVbI
WsD+bqsKg6mAwZfRrWNlX4yq2YV2vwbzOJpmiS1PHK7hPm9U62w1N8kveJSXruXft21NlfHNHMRF
E0VbHGuOcpDnFaIFr0mhq/jpcXKg2cwjfwnoM82OK3pMyYKLAPdmMsayO4xvLtMJ9IsT3WyFN1fZ
YgGtY+UxmDdBCEdmdr9gw4QjCJYHHB7go9p+FPHGNGcBuXe8gI192Tgl+4VzqXXlOTmTXmrxLmvF
Ifdp+zveMXdk8LcqB7KKOeVvyjS4MPv4y9B0xynII0YI7ZmI53VoWM4twPpEGZB6hd+1G9uyL7sO
Eo+mLQAmAYB50Y83ZiKAtSEMwNSKjxz4N6ndXtaUlLOeACAIoDXuPulxFbLc9hyTrVtSkLpVrfrz
Mm3wYQKIJXdpF2EGX0rjfMw6pG8DVvzATkcEXhcSj+m1HQy30GHvwtT3VCzIisP3LDebYdOZdbpq
XXZTX0OMFWI6uW0jfR+FuFeZrCt6240dyy+m4xOYl3SfC9l9qCVbJ4Tc2UsadS7FpOCi1d/1oeN0
6X6M4Xioh/ggC9cb8+hzH6obJkYPwsodkPfuS2r253PiuAdmEfeSXatkNsiME7eF8OvUT2dhj9NT
bB8nN94Hjs92ybDHiFxo0b67VUZ9O1iACmJwiQCLxvNKGgcryXa+az04s3atBHVyoc3oFgJ510V5
s/bxhIF6fjn02VNMQsJYiV05ateuHT66MLLW4C4HX9L4La1cwa0PWnFNb+KZenJupeG57463iV3d
djrDvNBqzvKyueL8+1JExCfZhvOQBuG4y0RL/aRICWMquM7m/FrVyUWNu83O1+aPTLBXQzae4wt0
jRXZTF/h6xc4pUV3RkAfrhEeeDXPTOUGpwioNHrR3c1Rdp/Ew7gOyfTbJLoWTMiiatou6RsH5aIw
N/RkuhgMHTaQO1+VNeboTsN7wfuRHpqpUrtglA6uTGa5bytlPEzLXJDwVxB6w8F7TYmWkMQRHZzo
cgAfpybQaKCc/aQRRjCz6Nz5PNJN4xI+VLtO2iattgUBXxujrpcSyLG3DJIZIlfpEgOahncZmSJf
E1PEx3SqQH0Sd6rQkPi610WRuO2nyDqaKsTNaYrcgIiLRH/qexckBh+Jjo3Ih20e+CQ7VHr4NQ1H
v977EXnxiNuD7rM2VBMn5FAMR3LgygFLLKfjsCKEj3yy6CvunCSnZXl9UzE93BeJUHdm5M4fbc3C
LTTrnSvNrQxIuykdsxsFs9f0UifPOB2PQIfmZ18L9S8DSPIeRhW8KgtzEBzmdH8dM4ZLN1FAiCpK
sGzrq2i4rfhmNhPlzcYvURGh9ew3eRNEj26lcJpo5s6zx3ZcM1U3qccJBrLjFqZwN5pbxgmwgAvf
vcVyjZQ1vaFvTCkuIuSZwtwaoCRs7P1wiRQF57TJsvmOcjF8SHN/xCKyV2e9NTiPIekAWzhr432Q
dHLlONijDDIdH1DAwmqEfBdAIPMKaJ2IbQYOAOxcyn0j8u7MWSwgh6j5HofhF9Va7XUEerAxINTf
d5nUu5Usmp6ktaQ4THOX3NUWwGo5RIAy4KreXBvGWhVWvk4YpegQDXkSacBQEgDVUvPXnNkgHoeu
OxxGrUl3ZdOy/+iz2iqnKs+ros55gdjaqkD3ZGFcFWDu2xHY7dbV5+Q8aq0dxIQbRkPmbZjN1MGE
fjUbHVaPNzp5vumptj+OzYgpL75iG9G0OX6VFue/FaQA6tHUb1ogVE+YQE29CdhQQRW+9AulXRGB
AqVV9RAZV1ZEwiqEvfRaTAMjs1wG57IeB86OwV9OExgXKyzUuqsIzQse9kZ87ocyvtEL9aWqRbUF
/2m2QWKnO2onF+2TleFIVnCwd0QWXem9KiJWQMOwKSHB4wxzN/fObRN8tpquaL7Pho/PZNDV2bZS
Q3ftlHpGu2bjTtjNotv1g4swCv+TkRZfyd0sm7qlLIDEt6pDqLBEzpry0q9HedbgbnImkzJFM1XN
JNnZYZn024xA8X3HAHShK8c+tb+o5T0MP1F61miiLHF1EAC0bO51lnVIaMtJm6gY2+lqTPAaRD3R
fjIaI9snfRR6roV0ZWxb6xIBTcHfqdlXpd8oz0JtxzOdMjQccSFW/5xzGDtlZwAluGJCiOkEuvDZ
r31aiSL1jU+uHdvhJ1MpDPcI6SRIQdkjRoH/bEOjMipGkZugh2DFeANLVmZjbaVfEV/atLt/JlkS
kxIOUFHGLvOsMOJa64k1Pq7Jswg/BD7RndtnrtB/2Hkv2HlCQsn69+y8B6j4J+S859/4k5xnIuew
LGWjR4ArZtkw8P4wP0DpIbESgAoCi0za+mIR9ic5z9R/w+idtBREIPTl1guph2bK3/gdh/yPP/5S
+/+JnKdcOIDm4oKAIkWcxqRDt+6lHDCRm7Nc/9ykCziFtPG+1UfQkxdP5hecudfuXFDLlmsZujS5
YwUdceHUvaCWoR6LzKhKzA1Rw42X+HZ07IVytmYiu11HNuxdEhd0CHU4v8PW+4ldtlyZa+IY4dqO
I04sHpzRpEgWaKiSAPi8sJCAlQwH3r69nyiBy0VM7o/IZV0Je6Hyvbi9THatmRRcJLKcO/zkIAL0
l8l7Bjgn1kZ/PMUXlznxbDF6/PlKl8sMdR9ddTkEi6GqtftSasgR2Xu6XTEqkN0wZbuy0uQjoZE3
4dgF71ATTwLB//wkaCv4R1q2Ym2/vOEhxZHSGfg+hzUUc69ZF5famrHg2toZ/Jt0sGFrrMUKaHrd
es4NfeU6+8pA64zR+eE9d+9ffsdQTf/8NMvPXzx+nPwim6hVc9MPQUEzb11oS/Dt3/uOlc6rCi3S
5QuGceucKKOknIbBJyp8g27R2moiTa9KTkNyX8biHa+c0/vBLMswUFBK3XIsHFhOnq40m4DKOiZ6
DfLfqkoE32jbvkeZNZ8ty14yL7mOUnT2rFkLwtqpQ5HeYTjNWTWTjTvGPqSWKZyJ7u2mZiXD0M93
su/CcFdGpvxq0oDMZF/7ZvkFoqArkpXSnbaHVqn7VIvDQDjb6IQ+MWk+dqg3SV+ho14xUJPXVqol
AVqfkjlVzWyb6ZtsDItDSqjmvE4jZpZ0millXo6P8w06Zgg0cpp0gNQYVTaha6lwLrOJJ3OIEzwH
EkzXrpyl23KtCyRcAd1hpUfRivwftQiKRgOel+qlB3FwelBDC12k7ivpkAGhtek+Wv69K5Oocfdh
PZbxHfE4JbDOUMHjdKqKjo4+0f2Aotv3oaJ1gQvnxbCYx01WD2VDQyb6LctnCU9gKI3PyNJ9jXcP
14ANTs04vWtZqX1wDMcuPHgFo1cHeRPvWimjGgqVEzTbGUtasdazGh9KTRWYYsYhNUBpZAZp6Y3D
3Cr0zU9jSKAp5m5RexizNOv2waxpl+msioSJcOt8l8VYGtcYioIBuG3QCnJ+fOibYWpEDGY6XbuM
pOFUOwzygH8GO3W+u3oM6LlT7uicB0TiuZ6rJvTImulUOqzjNn00YxOMuc76edrm0Qi/JwEwmAF3
UPAxPsq1hcxtHEUtIn9l25NzrLAdPTIZVTc12eJfLd6RYp2iZbp1+9DoVwPJ2tYqSlBewX+z594z
tan5EY4mtqeWhbcuyB1CwVUpw+E+wSuIlCx7mPGlDZWDMb1R1caqL0X6jfMTfHcw+upzJPM2Wzeh
CKHuaE5OL6DLbxrThatAMj9a8cJiDBCSwq02pQoCSvE2SD9LNyeuuTNHDLgHEq1+JJieXIL8+9+C
oGyO1N0zTWw0BvVaqK6/HqYy/wi/jw02KIPgOjJNQudVnjg3DVz8eWXmqMRgB2j93cgg6vvQlFEJ
xj2MBSNdrSay3tbCj3M1+rGX6U2Bpp9g9HAljTq9gpnWJjTsTkvsbR9BcMPj+UYQXY9c0ZyGKzMw
R4a9PU4GtYAI7AVCbx5wBXAPdWejCRSpsgM07brFuaCT2xtNGborLer1mynMOrxY47qE4oo7WbjC
9gMzk4SFfk0aeISTa6o0xFgpwI1Eat2h6jTM78qQvX5euJl+qTFQ+yJKEzM5lplzTdRczkCrbQcE
ZirVv9guSZ7YLEeqRBddylvX73kv/RIZFMNJ+7GdJyYrLtKchQZixNe5X04PLCkI0QE2Ix6UyWHk
LYtLSHFslFeoyHlMMQDAbcMeYoAi8TXQNE8LB4zB06VvZTJF4Ge2n6beyZjUTa3lRayY2yyHKw5T
rM6ecoyEMd2PzYR1O0EU4eGQrYbzbCXsvazi7NwyJGmSjoxTiwBEXm5GxmWV0ODimQRbBhNzpi9D
k62BqplqRLCKQxwJpqRbi7AsvuAhpNgFDKs/juhkRiwGnepJ1zVowLYpYI1OmjFeWB2JcRdRUrXN
Kg1p1bYqUnOyxXzClZsBHzp9U9m+RSJwj+hqharRGm/I7MXTN+qKiblQVlY+eUmN5Zz5DdoxnHWq
Gtt4Oge5kzNGFRcGhhkf6Jw6/E3wPLoLG6kDszWmHq79qDdhfeJfkG5Q1tXz5SJtO854mQgsRYzU
XIm8uYb+Epcby4BZDmrB/HcBly2QE9y+470+TRU2BqAI5l7C/uUL01vMRwJbls0a1wuH1Qxmc9dX
MVwV7FkAXXI91+2dDW7GNljbGj42mTH2O+EGkHJka/rDOpgKZKNDIMJ2MzpdAoEea5t51agSg/yJ
UZwOmR7v1y0DXDVskkjvKqAYB3V+YqnV1ITpcGvXZQSA5VvCPCfCKRyYUE4jXP4+TJ19Lhk/eeY8
WsdRDHW5LtVoWptQT+gD5zyCUGEUfPhtZhVCO8fKxapXGUGiM05Q7KixUZcPFJiB3Dhh318h4tbs
DSloqbNB8QDLsnBw+NikhFgwaFhAvTXdMH7cto5Z7IWFPgbqZGClgJh6aKabsohFe28DqA8eB6f5
0RoxU9kzIxldxJo+DwzLrWrchgKTuzXDAn9Y8X5ZxZo3p5sx+g79HvujyNQ2cKNMfQVlMcf32G3j
S7bV2AXsgtgjJ4HmEsHmnaHKCC5/71t3UL0k7GJf5BSNyFE9cuFde0Uuh2XxV4i0ji8cpx9+lE2i
IM1ncVWuM85zemk8d9udimrZnKWGG0p682wZUXFv+KPlSnykS08JehD2p7ZF4HGhhVpTsJPhi76I
1cyLymwgQMpItcm2hgL95bmA+0/L+qJlxR7vRVXrPbaPf/zwCk+C//mPq6h7eiUmW/7zP/pVw3Z/
g3NKDU2HaStjMcv7o19dfkTuj7JwSqSTUkuW2J/9quH85oKw6dgZ2FgG2DrFalN0bYjJH0Izgw5W
LIkElOdKqL/Trz63av8qV2khdT4ZyUmWzSBIPlsGvizzZxIfghR3qQeEPBnO5qEO5jGCXuOug18A
6bDVVRthV7bKxJTgfdbb8QqGl7FjDjwPAK9jXK2jbA4uhhrFOlPdbPg+JdCcEW2WD6FeDfUaElxz
WTaAsPOcJb/H9/3/WIPlU36HjOOpvXws/8dygW9FiWYnCNv/9fqPGDz8cf3l+371h82zj+NN91RP
t09Nl/Krv3tDLP/l/+0P/1hB91PJCvpWdHm7/G3o1fNXSwkniX+Plfzv7KmOvj3m/3X3mBWPp7/3
1wp0fjOkySJjKogQ7OUKVAawCBIxKWxlKWdpif5agfxIKkd3bSIIEOYpFu5fK1BiJukgZzNp3qQF
qvJ3VuBrRZ5Fr8SnA/W3uJICTzxpAevWrXpp9epOzIbwYLza9D1Tu4FnrR/8uG0OL57RL1AT06Rx
fbniHZv3iRdPmKYtUcYtP3/R2EK1cKtsLvp7ctZN34v6FkyzNkLnbMZE1XNgrl5gnxRs9Uqa+8KV
wa6ZsE7wDBmEZ7HfQ7TuIsgfJpK0gxmZE9K67nPmWExylWHI21pO6ZdAM5Nd4BvaNbZoqLbNJosO
E1Yyj6PEwBWoPte9hboMwVfmZ1aB55X/QeGtrUhJmAUpYVX2+e17fw2p8BVz6xZFqnSlZeEqdoLb
GAIj5Qlh2z2TDLmOYJt5eCJ9AnW3vLev9Fr2uFwJE1Kk1AYoFWfqAri9fMhuq6c1tIrsPlcRvpmk
Th5URfyQr1pGjjIoi/OOOuR3APWV9cpLqxXjxGnl+bKge0JHJMvGpthTX14WYWNBTsCY3deVaWxF
1Ck8HN3aIzc1XOF9msBDXTQIbXiRq/Ebc/7x/u0bFwuO8Hp5KVQ+C6Bko/rknXv9EeBYTbUUWXZv
Vrm4CqoaPYqD5wXExSsYwGKLSm7YlEDO21Cfb/Sw6aCSsBD1JEFp21hiA8962NlpnXxOJB4xk1TR
ARlSfSb6H7KmOpvQ/V+m9STewUhO14cLPMjacFBHYozDS/n6s8OvRGTkRtpdrH+0RbAutDORvLc0
Tl/45SLY1nIBzkVc806WRk9ysRYFiXZHzPLOjp7arNyxC+zG+MPzV/Gfc+EfwuSh/vuD4b7rH9Pu
5YHw/At/ngiKwgOJu7VstxIh9F81iaHwRGJzRFNucV5wIvzrQLCQvgswOtsSOv9+htf/OhD03xRV
CsK8348Z8++cB+J0ESoqm0W97PDheI1P/YMbJUsGO1b7wPgVn8qps89H0x/vLFK09lHXOIe8GVk5
QY2asjfLM1kyVE1BPY6NOfbnHU6q8EXyXRDgcOngnnjhkkh+bxhjfqFyvdrYxhjsZd0wjjZmnUgP
PL0umNEmorX891D617fjOGj17WUX5OS1SfM5DajTJSNOH5vkOyvpAi/Icqx1HOebPsTaOycb39uL
neePKznPNs54E/BmvX57uwyx5FB21p3IUhqucHQO89iT02WV2XnlhvZl2ZVTu3JhM61erK9fHKq/
uMmluLAs9jxq1lPjcwCAArMQ3b8DamJkPTfBeepLeRFYEEr/5qVYZEuDR91h8DRPn2fMuundPqvu
tcFut+FkP2Z2iNMgCtt35ivPMfX/2sp5oGzfhoQnwziHY+w0BUMVaAQzyG73iUKYGDQHQk63ztxe
5EB51ZhtUfzjzH/Ig2Tdy4+VruGbIyBVnwf+Y6aeANfXtQaoMLRnU3akssYSRh4yiWlXegc352G0
MFDK1D4tkR1n0Xndo6gOBfoWYRzffm6vt93lZqTO42ImpTiPWYivV4czTkxDRZrcG8mgbRUYGWY8
S1k/tcUa3Dbfvn29n1ajyYzOwf7EAg+H0bF8nhdlFg60isxLhsEMyuzd7I/z3tXG9HzIfCi54+De
JAy01wL30ndWyGukf7lT5WCMvrhk6ID+zsl7AEd3tF2y3O47ZQ+4Eee+11D5vPO2GT+tebzWGX/r
Lm0Yh+WzBcOLGzRKgs00ssnvOyQ42AeGBKIm6HyTTK0nZvuesBK0FoFrET9pR5vGDxmry6ZCHV9H
V+Uy9tCmnegqavu/NvtfvIw/PXm5WE0IgUe8QQl0eopTNzKpQsQOPzco1n7adkhLNVJAyx5HSpM0
9d4Ib0liVDdvX/g5MP3VC0NXx9nA8IqpnS3NkzVmtLhchwg8HzCYnmt4E1YI+KCG/KZqpo+12d/H
6TStsVcFbUrNr62O57dZI7/A1DUouyNhKs1qmozHoi13SSee8ASA8OjKr4U9e4Cku7GsNqPev7NY
TwpH1gzuT3RCaIeEdFz9tGrTSmwCg7mfHipLXJLUsyP7D6DJvWrc4TzOySPE8RKc7aPR/b6O/lOl
/GP5+v9atz/BJndoELMi/69Dkz7m35uX1cryi78XK0zRfiP1BhMejHiY9vMO/g6fAIH8Zhm8fhKv
mD9SEP7sXS26WgWHjt9gPs7u86J1Fb+Z7An8iNIczwz5t0qV5wTtl+udlx7khJeMRWMYHBav97g6
xzZ/Ulm0BHyKswZ6zdaujcmLkf96FBX9mYETqkcT6xNLPFsbZgvjlqm8ucrsrtspXIbeiR45SUZZ
eAxs7hR1LvU1/dDpO6iyYGyl28fHpC3VJx8OlFxl1pjem5BinoYpbQayADPU2SMzFrgWwQ2bKAL3
0Row8SDe1USAbxr3MbnY8FVlRLDrxAStWOdpPnx78Z3/Yq96LkpOHyGTX+wpbYGC9nRcamJeaDOL
jVBsQSP1in4o7+u+qLA4Y2hydKawxAuDCf0hj7L+dpysIlibATOwpBdX+miIh750xvuFbGStqJfq
p5SUmJ1G1MTNJNzkh2BS8s2S4fwwNUl5l4jxFh8A7cPbN3J66CyP3QXNY41CJ1GnZAwDBxJdhnV0
tAXMVYdAvjVEFuOdfer0zOEqLFqOHYp0DtXTM2epnKOqHVlwtZZ4vTQGpAxVdV7HwM1v39ByPp98
MdTgJrw3d6mD1PLzF8dbn0Ru6RCTe9Si7kfaW9AIfXHZaExga1iyb1/sV/dlgHOCGNB20Ga8vthQ
AXh2oYyOYanMC5R4LRbNMUrtrHkv+e0XXxSELUwM6T2x0ZInZxTIEGDlXMfHOA+j7SDNYTMzbvHe
vqFfXoWdAYTMxjzrtBbH4EaPIJFDXA2yeMt/UTNw0d6jyPx8FRCWZQPSKYoXctPrxyYMe6CuMuKj
ayHtqjoI6r4TvxdD9dPhCJOBbQVlIX+Nbv5ETGlHifFpmLAUON+9HGXvHju7ZhWNOlqujAdYMd1S
k4MN6Vjg+oErwe8Y779Fdk5rmuUjCOhGkqoOopY8QVViTGmU3SfxcQjFjw6lwc4UfbsLF40N2SGY
svY1OWQFiou/+0VaFJOK82bpOzhwXj9iJ039HpZEfEQ/EngdJKBVUgCMv32Vn1+2hZSC8AVPNwy5
1EnJStI1dDcRxUe9cs211VuPYso/arBMkQRdvX2tXz1K8BexcGAsE5Tu9R31sRNOjSzjY1unxqbu
W2sz57q2qvDG9szRrS5miVU/mTPFOy/FL84mLNt1dhTFNkl7f7Je+7Bz8sFv0qMzfkma/lJOkJ0Y
3jqxjkxOozrMSbv01yMlu6v0TTbfMbB+rIkVHiesbxPlJd33tx/Hz+8QUKV0Qb+pFKg1Th693Veh
sDAkPrqpFn1Aa+jexqAAu7evckIzW45l5iucyApuxcI/OllHPtISpyA0ejnREi8y3WQ90MDu8SGI
oFiEaq9GLf5s16TfSlu4+5jMIzQZxbh++5P8/PXDc8Q9ECSavRZn7Ndf/2DI2vH7GL1IiB8PRg5A
7bAToYov42s9l1srmqNbEtDDd6788yLnyqBO3D21tnval2WmAXUHTtBxJLYMcXPEPNOG4e7CNkLs
HuvvPPPlTl6fYAsawellL48d0OD1nQoDRxoLQdIRiD+6n3Fox5tu1MolncXE20eS6BGv0QRmBy2N
tiEpd/M7t/yrr51alPkaHTBAwkJ+fXmKEkVjThIrtaMqDQRhbeNukGmKVdnB1u97NIYdwpK7eCRZ
pwhte+300YRkMyzfqQufu77XT4NpzjIJgpzK/omn+atP0pWYlPZTRhABRgUBSh0sveCBwUxDCmfg
NhRryBjWA2Ltc02rNzaUD9SFNVkk6wK5O95pmdYfJa7N/qbAaAy5ZBfrKHwDyHtoRRZv1qlBH4GV
nu9c1G0uPhd5GDLTCVzUiGPefoI6Nt4SKuN060bU0xMpItGPCmeS+6FrJhsOd1n/KDswv7+9wVIT
L+8g//Cy6yffQwR9S+Kt1hwLrRdrTMV1rzF8Yq2t2cX1KjLv3n7Lfi5oOPoZrinw1QU4PXnapuod
O67G5mjWVbm3QpOMk0mlCF91a/v2pX7ewLgUGxfIn063f7qBGV1ZTciMmmPEUXymJYwS8DWz/ztX
YXrEruGaVLgn+1c1dZEzQi44gsixVsbyoybh/799K798agoMgX5vmQienPI+51Vr90V7TMvIJQ0M
32fNQVGlLCJl3r7UL57aMv4zLcafBpvSyaUmrSoFitP2KAORboze/5qEJHL9/YtQtgAeQtLGQuvk
qHWwBW5hqnXHVHQNItj+qcc0852LLIfmyYu9mMoubd+yz51ap7Yc8W6LVd0xduv0EFhTvddcPT3Q
gwabeTazNYlI750iv3p8S4e9MBs4Q55B/Bfdga0qYL/J5KI68GGCt9iGWOj3Qid/sR4o/BlV8BpB
pj1d2llu1LhR1/UxiXDpcatY8/BzWVpVlJxvf1W/6OURBiwzbzoeE7fWk3PRzBqnh7VUH2Oi29aR
nqoNSjpjW3aKZFO0bRcCbexai6FpFZGoNkNQmXdpVcQbu1fjgxha8+ztz/SLh4xvMAg0pQljuVNU
3bb6ZMzCvD0SJEYseaCefHxjN29f5Ccck4aLJsLhUOaUEqZxsjW2JapGvbbaI8ZKwQdtqtH7onrM
h3VSD7sQm3DKgjkfNrLXjWohJU8ZcrEYzm4ANzz27L5pm+3k5B+jThNsdG6R5e98yl+sBI5wE97B
8gU5z6GTL9ZblFUAA4zZj3iFjV4xD5C+BAY/Eo3if2MlvLrWyUpQqmSAEhbd0ahDZ2tNZnAtQ8zZ
CiLEDvoowy2uXdZFabkIRXU/gENbYtma+PGemI5xrUjLe+f2T6bKS/nouJKO1eFtWP5wsl3l7RT6
k2ENx7LQyosYe98Vtg5LYgCKvm+2QV7QKoQuxoZZLUJKjKPqIzBQqa+bHh7pitgGMgVQQ5fBOlQh
2Wwhg2qCa9yuVWsEbYULNbJrtqGlYSGKCb6BOQM8suOSSxK9s/uekDB+vx8KQRsLQMhP3NfrasRB
kh0EhdsdIwhqmySs420/QZrFzc8h0w3P3MyOn2IFAuU3TX/mt1jg79puEKs4tevNlKfBdu7QvdQ4
N+MzKcCO0lTcF5nov2Mg5mA/m1trYqDEOrKsH2HbyaMj+2BbRLG4QPKYH4Z4cHdO5Dg4WjXNQWOe
sMGacvJ6tx7+9tHGdinpNMQyXxWnHV6pK1TEoT4cda3R1iGkhI+2XRerRDfjd2D4n7cNDLt5pq4C
jgc7PUE4qrHrpT2r4ajVk7kLm/SpSnpj//a28cuLMBMzn/8HR/z1F6iZVVuzNY1HgDYy0TG+xW3A
FO+cbcve8/psA+4CBWVrgp0BnPv6KlObFDPFwnjs4+Ypap2zWA1bHZ3eCha4+c6i/HmP4WJUbHRo
oP2AxK8v5g8SCXjhj0cxIWrHXmnaZljHrHDkSt95n5831dMb47QB9lyuxjjz9bVcRJb+ZCXT8f9w
dh49biPdGv5FBEgW45ZU6m63LY1je0M4Mudcv/4+7LtpUYIEf8AsBpixSySrTp3whiY00fcMnRiV
kFTf6XWmb4ZCqR/dOW1/aLGldz6fz3pyEHFAaqItW5f6JXc7P04arLsNCa9l39np+DdB+Pze+PrK
d8YbyV7GaItu+rqAGVubDcYljPbJWPlqD9rWasL8zqu/UifRGKBAZpS2tHfWjc061xU713gfOJPB
YTAX2yNPSw0cMUarQeG5sdXmkITlAIW4bTUk/tMw3E1B2H4MelBjdy6BKxuPppzDEJEq0DbWXUKs
UkQj4koieB9rPyRKAGxvOzkW9iJOMgG/vX2crvTY3LMFVzsdNU+lzmsWxFow+DBjDrJvDB09lswK
H+eYVv3YV8G3Qp3Vj12Wid0wTdmdh75yABbn6AUVQvSgG3W+KaPQRpQsn+SxtvV6jxhgjgaG0mEP
DOfo9vNeXYoNRdMSQhah8XypHiHyNM5HdPXQX6PorB1f9MO4M8a2vbPUK7NrddbI6JgFL2ORpRlw
vlYWO8yCRlPSdXLEfsBZZGOEkLHTFL1wXDuwW8kL2GDxjNGtiyfTgOqknyBE+wkTouTOVr/sSvCh
l4yL5jDmY2v8glI1TgGvQR5nooPXaoP5uczRZI6don1MYdbjN92h+CbEr6YZlDsp5bX3DqKBATHk
TU71KtnT+tTsEnBnR11m37rQsjdTXn5pBdIttz/wa26+futvV1q9dUwgwb+NinYEQZE9B2qC4Kam
t1WycbWu+yANC0tSED49TCDRaschROJiC/kAsEDnTLh+0YX7FHYZ+nUzAnBYeQ2w0+neu+VOKfTm
lwP7pj/YEOnVd5xQHXk71UkAZ5TC9esqQgLz9jNdRu1XWKOgGAFDSSNltWtNO5qwH1TEsXGQ2gni
Stm7UZsfkf7VFJCj1QzdSwVw7DFlL08uE8Gv+HWog1eheJzujN6U4Pld+y/y3YrKTTYqH1Nl0L7c
/qEGO/rtu8dhHftmYLULJGfxsDvf8XHsWLNMyvYI/NT0E03I/ejimfCvq9j0A5h66axnvqLk3/a2
RitPBRI8/dGwuvjQiLnARnceXm6vso7E9M6oMA0BkErjeljPWAu3GqqxbcbjNOLyEFLPetWUup+V
uLAf5lRNPt5e73WU8PblCQ38KPkT+QZQNILG+curMq0TJE3qMaiF/avDJTjwag3NOhTThiH0M5zI
IWGRZsPMpc2NcFaGeBX+1Fr4uxUpvtNNi325NwxR/NWu+xYXgqTAwa5E5wDpNLNHgHup63Lf7iLr
g5bHENGq2oq/t/zp0itwvUg8q+jbn02jhc9tj8J5NCqo8paRiYgGBD+VC6kI6K7FWoNbSlU2sJqS
Fn0Lr9LTFspcA1kq7yuEj6PRmB0P1B9qNx1iVRAnTVE9x4rTpBhiTdWv26/QWcc4sgUAFY5JzYK8
JJXl+Svse8RkigJhIyxAUGagXAb8Mzrqe6PGOUAon81Uzi/SSKwHB0YQNgx9ViKygSWinxuJ+6iW
svpdaEzovFSiGrHJkxiXNaRXla/zYGuAREZbfYyaua3eaQjQPcTBMsOWndH9xN2kqve23bkHPi9f
Jh/dCPSV1XyCoMSIIcwcy+9lk6pIi3WVeO5hZE5egLHZI1YBovCENat0I2f0Kb3OVcIaoaPB+IKj
BHjcsE0UFDlMmOKVCxMHfSN9fI5kDSczgkT2pZKJJv1Fv8/06cFjidcWfV95kGbNE1PAyt2COIse
Z7MzasJ9ILdy7JDyid1ZojLU2Y18UsYk00H8Gt1nPS0Q8hn6tnf8sKmT6Mmx8uBZAbByKksHelcW
qt/ZYX3uqVGvNTAA0XjFDxmBRlzEotHxU7j0/d7UR+rVqg7RpdIHjILTdDE4GScnhXNUpdM2Dwvo
0ZOBBmiRz9EBxiE0ygaN0i+6QQmDODRMXS+X6HOCo5RLbG6c/e0NtI5fy/5ZiC8mrVMAqethejvn
sd5Xen9Ue6vbagUdRwhqYvfPqyz0A8QTFtw4KPvzXVplORzAoiAHNyDUCfiLW4Tu7hV+F5kdD8My
Fg9k0z9118TzoOzyPlD6+Zi1+OyoVgc1nO6jnwg57mf8JU1cczwUahF87am0Wzdt7xRrSzF2HtI4
i1x+jC8ZvNDyPH/SSMclWoFoz/RU0zYFKA50/ZHFV63Cz0IzP9QJAjru/Of2C76Y9y2PTiSgdiCJ
JrNcrVt2Ayp0Ts3UoEWxBq1Hpf2a8xoQ+1Rc92/RVcNflyQkRfhNIvSC8vYupdd1hL5o+GOefdGK
scB5ktwQXaS5weduhHIJM1bP7gxIlt9y8Y6YSi2sKy6A9YS5LQZVJr0BwXQYGGsXuvqQ6Em2NboJ
C73K7ai97OpOMnhloxMkmSxzXzMTXDhgb69Q1SygYWbWcOxHZDnxzKaqo3l7Z5Ur4ZguosroA4ib
TiJ8vkqhlZ0NOHU8jo4SH3CXMcBFx3IAGEQ69dIVeeR4xVxHf7u4j2s/qIP5XsfnyuvljDF1BJFk
EPNWV0Iy9FmTzQqV/OjIAzrE8T5EsftkFqgdZE3wKe9s/dOd/bf8patvCh4RfJbBwEJ31rNO1cqs
YAi1+Rir7sFAl5L87T2F4yedMf5cq9jUVz+GzNikTnesiOqZpvuZSDZ3fseVz8zvYNiu0i1Zurnn
H6DDhJSYG1LtoN714EQ6KvUg7B/zJkOwWczCn3QkG/VKq7aUBRB4zdlmYITcPoYx7TYvdA1bVeNu
73fJZVYviBqXjbfEJurd1f7LGjPW8M+hNBp6XMzL6K+DjOwRrbUSQS+iYm127XYewvRHlljOTuIN
hU0vqevtN3Rld3AKgHgsH4pIvnpBbhnUGHpT/YZjr3vqVPQfJqiIGxWqrh+KctpUylw93F70Femw
evoloyRVpvPvcETOP4tlZkklqpliCEjQPrAGbDKqtN2PUkHZLkLZE8rXx1rL+q2hIEjRJCiFzcwJ
NkbUOSfqKxv3hALV3Sit3xkJ3iMwW7on0EXKrkGK/gHl4O7X7Mbjg0AzH/mIBRY8aMbjoBpfZomS
OQGZmoEvD3GyVJ70Dpr2IMdxGxdFTpuzER7HieEKGtDME7MN3j3iGYOS4t3tt7HOs4nVTMOWMRJv
xLyobVrDDpIBZsCxnZt262AwjLdDk2+Qg0PySp+NO3fSuhJd1jNUhhtg6x1GcKugVHfM5tM+YOvp
/XhMLbtBZhZeeoLN7/72o105fiSidJuhvrHRX0c/b4YHSmhw/8oUQV0waIdRRsYe+5V71eG1Vehn
M1uGPGdBjDzfTTHIyaQ0B/XYmiSzeoES/qByjm4/y0U3Y3lvFkO3BRHLrPW1k/bmYQopyNhbXBKD
jPsVqMyS7wny6RMquulLOE3DV6wzou4x4En/K9Fsyf06M+16h6WUWvtZ2Sj3ZpDXnp1WMLMZZjSM
Z1YnqQoQg9IiV0Xz1QFFkmKmHRNr7xScV/KJZeZICkNfDnraukFVmk4iYq7mY2rKZFsObjhvQjWP
8XBys/QLPuHRV5q3c7/Brak+JoPoqc7SRTRjlG38neGhESOKmhc/sV1v3wvU/TE8tkbN9bHRCp07
Ye3ytfB7XYZWSxEL6WIV1pLBpZ02mzQ3VHT6A/zNNtqMweHtLXF5cheDzgXFRLEPCnW18SjxHWlh
C360LYJHDwmSOkt072SbRYdklPgy/Q8L0hNebnKAJOvzxFUXyrmV+tEKnGjjxAHWvgiIbEeqSn+K
M3dze73XNOg8UPOEbxZcbS+6A1pR90I/FgJ3KztONmjvY/lgv6NZHCNtia7zoHTBFp/4YJe3sbGn
VZNu+r6s/6MTUmzCYpwfy7b+gUNcgjq70B8KSyq76R5p6DKs8VMdOnxgPpCjW2f7WIUnwFv4qehO
xxuu186rQEz6cdCl/8t3f7PUKqXCwNaREwOCo2vk3YZRAb2lzNA8a5yjnZIn99LIa7uZ021pHHBm
F+sMOTRmKEp6rh8FZhsPYazyVHN5D5hxmQq8nmy+gA2kxbJWuxnVGtyYUp3NZdYWQki1fSysNPEx
US13E8X/FhiZ+/X2DrsskCCUcXqQVCBLBaV2HrsLVRsw6UrFsZPC8scu+6tWJmYlpm69a9WKmtwd
5A/MM+07EeLa2YUehU7Ygj0E03i+sLD0mROWiONkVvGBqD0jRl7K9wbiuvhl6/3/sB42JwxzAIMx
z1k9aF+ZZo8/lzii00Xj1VTiZ9tFpCWPjHlT0gu+U1VdOQ5sF2oOSL/Au9c4KLrd+GL1uTxS5JDE
JbO+RyP2T1KF6Z2VruxOAI1AlNF+ZL11nxDhnWmMzUYeE1Gr+yKynwHA3kPRXXkcUMDIcsByWnDI
q89ViMlwFIckqe8zPC27FMlandlMUDbhnee5sjOYwgC2pmxgKvlKTnxzz7tujs5QpUi+lKN/6KZS
PKf4UOyyftb2dAGzf48mr67SFL8kMPbFo0VBOdPNVY9o1xk7m4LtKzyy7womR+9lOkV3BhFX2iIw
0xjsggdV2ffrW2suW60yY0s9WpUq92iONycR5apfB4G647RGu9CpNa/KnGFndk3x2I7pPcbslc/J
b4C9gwmQAKCpn5++Quv6OecKPzr08ndYffZMGxOxFzRY77zeK9uTzE2l2ICdSAm+usJw9e0sC8jt
cYj14GmeQoSpm0a9E8cuJhSCS4fxHbUgjESm2Euge7NrSuzt8mHJOGbbqX4JxOj9SSBHahYBBCUV
FXK1C0fcNaXhC6NDPnjslJ2oLJwSrTJH8zj+o1RCOyySbDinosZ7O9Jeu8vpdywkrAWbcJEmO03i
zK2aq8fZ7RFnt8fonTkmwyFu4xd8xelRaiJ+zLL8qx4WELbnytyjs55viioxvyozkPGucYBQDADE
69FMt0rRLP4ui4XMnUTn2v7gq6GPIuhgMTQ7f5tOUaczLX71aHdOs1fw1vhvsI2lPA/u8Yeu3EDL
jJI23cJ/ueBB6dIIrMwMtSPcF+bfjB2epyYr3nfoO4MHxr4a0pbKDaF3v29/kWsPyY1gLZPRBSy9
SiPGWG8jzLs12B1dwBRUfm/N0TxkCYZDt1e6mPIvu5NrdhkN6ODPF1mjt7vTCTpU++dWP0qnel8y
BNhrYd795GooPmYCE256RK1nMoL5rk2l/tlEw/wg7PhO7LmSYiB0RKmr6gjMAgI9/xlTFMelbAb9
GOrN6BHu3hejY216OiUbmThAjkLt4+1Hfw2fqxSWqTpXBmq2Jlfh8pveHMwKCZh0CkxxRGqvWcgW
UfbOmOBXeQwusxSP8/Qxjy3IbhgaY4nixI1p71CNxxkCEn16LGrzL5NFOOQ685StO6vuVyzurJ8K
iSaeT3ZYpvypCiBUb6fF3yQZp9HPnbbCanpo0XZCtk4kW8dWHDS0a1f/pvX5/H42p3Ev506xcFFu
I+x/aFJ4bHPMlJw8fwrS0WIYK5O6Yz5h4oESl4GBKBqmlk/wkjBstGQ7Q0RToyzfoOct0elGRH3G
HESzPoiAqdmzZiNrzwAEEgQYaMRPfMvs8ZvN5mBSDh1bZY+EQvGkosT2Cw0dy8IUJVY+tLoFSE2t
K/x46RmWft055VehjKq+KQLpIDAeVcPXCoMDD6mf5HeAvWz10PWhuXT7MHX28rBiGtO5ZbK3A6y9
78SIa5sasJDGj6JzAqd0FXIlMyhXT1pxBJnzwZaVhhmJLT9jrd3/NWZ1fOxgL25sxn0vhRrgbZhP
+D5osswOt/fYlSuGQgiEGde3Br1ndbpG2OcKtjyCFmsRPjBChIJoO+H+n1dZjrCOpTa1OFLb5xsZ
qWk9SBTMkLBNdnaBbqVb+OA//nGRRcFHAwy0aI1Y9G7PF5ksvZzwiLGOcTfW2xoN4Y2M43t38kXk
YxUb8vjCodOhpKwmvWjH4/EWaPZxwnDYs5MQvR6KnENtG/dC30V4Z4616FjzD2k3GeT5A41jaogu
TpVjaeMW32fVf6mKFEeWFspjl+ndRnWjaeMY5T1k1ZWFSbHcRYhYcFWtgWZmIqVWjkI5WkyjT3aD
y0VW5/jxyPw3fti4aaUSzf+xv7cb/78NcBbyQL5TBFMrqvoCRViFvBrgKUKocXpyWpsila5OtGtL
mT33rRLLDfMvhdmw1gzPjAGTg9ma1baKJbhjDPqejVClcWHlivvB6Fz3V14m9pcYH5cPA0pJBp7Y
bVl+orGCvmqVzkWw08IRvwTSn3JbFzIPKB6jut02Qk99u22n8rG2dB2T6ArAzYbwan9INbvDBqq3
ytpXstbO/SaNhkMjq7DCbVZORwQuwniDWnJ8shR3OGU5B9Cfy6E4anXuvkd9OPuRlBoWs07rYlKc
5eD9U8VKvybRjDQvpIzxj9XIXmLe3Op/NHtRdp7HOsc8w33CYslon4miibZvtXr+2pljKHwXnEO4
a1vTDD0ygOn31Jvid96E6t8S7i9VadLqKEECJnXRi4ohPEeIHj/MZoxgE1TT9k+aZw8KkYnwHwZQ
eUTHZjgoaTq+mxPX+NiZUuEh48w61KO0sJm2ZltuezcNt3YOPsFrI3PGMacT/e8hmszGj8chxDNB
F8NOTd2i3dIzjw8aMtLhRpY9zRSnZmRvF3TSg1IvdmqofEdmN/2aL5JYfJvSVV6fKnmku2ccaRQm
Xw2nbiNfCSLMefshar91iGTUW0QJ+6PTy2RnuFX4ULtp+pI1vQD7WfXifWRCe0HCO6sDb8L8JLyT
sF8kCcvupQvB1IhvTF9gdWLR7rdJDeKT2kb4R7g4s2gxVsC9UXV4/M3mprIQpb8d9y67u0xAbEiI
RFiURZDKOl9VVWqjsHonPSkJgzhzrKsv0AZnv1aU6oCPSLJ36iLbpyUz+CiR+kEwzJU4tj/ZrRX/
awkKGZqShUYME1xo4Ev8fJOzJBaf102D/MTviLa6EYgNLoiG1w6LktEcuHeulsuakFzaZE7JEII1
4T6cL9hnGb7haVuetCTFPspGTSXB2eRzWubtBzk485OaWipvP9f2cZ7N/2lIn77c/gQXtyimDfD0
FlwGbWZK/fPfoDpK5DhFop/sMCifnDkbniwdM67bqyzx/jw2opNEK5tMeKkK18BmvXeaGBU64yhR
CcQZu/SCSMdnroQNit72ewcpa0RlEVMaZ3TNby9+ee+xONcdLVU4L/qaAUxA022wasbRxNPv2UYB
2suKUNkECAvcXuny9rFoQ5IsAKN6/ajnL9OMpkGqTcpjtvBEIqYhczEn+wJhju04lDadWKzTq8By
/5Evvqh7kHbQEVp441Qc5wsXGMLk+BAZx0Z3G99S7PZHONXGDnPw+TG1xnFTzEG5tZHqvreJlw2y
/rSLmAVNKAKIbq9OTavPppPXuXkM8vnLnHbWJ7u3EkClZvSopdG+K2v80V0z2lgYnL2fNNxNsfjp
lOjnv798mhsUdoQv+2KiZ1WWlbm9aR4RIuk/mBh4Fl41NPpBzZQXXj4sVEglORlAKj/fXvra9qat
uXASae8AsTl//dyZSZXHwgQaKKWPqVb+Lran8CGfs/FD2ThPSZVBOU6IrCFVyu3Fr4QR2qkwZZjF
MXUHPHi+uogK200msschLtEIKeLqMIRz+6EYbec76v6GFxmtkXj8rPoEYCfbTqXZ3LHzuOjfsQPf
/ojVNnADux9kEVkMSQbVx8k93IUjBbbZoTgB1z7e3n7q16vhfN+htIno0iI+QjK2xpJMMAnGHmWU
Y6PmCpCzJEu/CSvJf5hcFP+ZFZBVv1OdLPS7qhPfyCfwHWUqga9djIES1smYw4V+aCtFtusRYy88
C7zqNxIK4HL4k1qdV4NgrbwkblNEyjsTEAUVEVyJLla+tUmjKzDH0v6ACfrY4vA2Kr+mhpzn9pNe
uSTJopkaw3ZkaYCa59+3LidSscaxjvPEeLxsFeXBbRv3fZIH/Q68MKymeQLeBPgPy0HrCdmW3qu6
qNm1mq7em0pefmh+DZn90qdFNHGNImj1chzGsraOAOWaU1G4fzjg48GOcudp1Kd7w7fL+4nl2Nl0
8LmaqV/OHz4GI1jH5mQdNS0W78wyxw4tHqKHO+/4MnJDWwdWjeYGU12Y6+fLmAs+m+BlH41aMX8C
hqeyn6OTFuvuB73MOLdKp3wTs9J+GlB/fxZT8tQlrvIbuhgptZ6H5jbUAyfdqHoeHN3ADTcqjmqx
X2jDfAe7sJyl9dbXQXAsFFiCzjprwiABV0tnto6jHUrAkKG+bQEreiDp7knMXnkvBJalJH0FFa1P
WWpVoxVXwj6mYyn3ISKF+9Ge3adwCoSnBSnk/XJ0N83gqHcO+GVCapuko0tOBkH6omFeZKKTiR2F
J22W02EelPChzxAl7NsIZX81ybcMvot/j6U0kcn/mC0TzAHJnO+D1grSyJ6s6DS20UlXc3ObD3X9
SNlXbeJaN7xJjhJj5cA94Wb6ItB2uPPclx93+QXIpHON07FDsussC1UFgswS7u1JZK3+wECp9zQJ
UNAKLXG4vesvjzJLkXuDTCG0IJJxvlSq4p08Z050Svq63dtj1hyQjMLKI1OizyMi3nfe7uUnXcA2
EKssbmcTyPn5ehG44WxuqMtVO0FlAY9ZPUwQR8TQb87QUs+i5C4b5sqaJn1PiD4LUAU24vmaPchm
RtNafNKDafo4m9AEsMPJM+M5nJWo94Miqz7BnwTam+qdzYUwlBn2PGACoQOFYeJ4hj6MoyeMeDqh
+Cf+5NGI26I1t7ikC0TRvNtf5crNRg+BRAbwIEGJAcr5T3a0mVmYqJITPjPKpogjrtI017/JLFL2
aqGEm6pztEOlYSOK22v1kArsippWKB8pqZ1tkCbiYDmpc4i13t7OPcInGubJJ7st4sdOzPMWBvdR
DdvUBcYv2ke7xSPewhn9Uc9tbZMUZoQymuj/ucAi/WeOiGI16CRrHWQtNzDj0kmTU06joGtoQmHq
YlCCG7FnVfr32+/xykFidgIMWOiokXBnnb/Gxoyk2TlhcjIzd/aAXSUb3WxV36W/vP9flgL5iwrd
UjuvNllGez3XpBOfALA5Xp+UyTu8OHI/TNv2zju8vA95h7w9dyF4IU68BOw3ReqQ1krYYHV1ErIO
9zA6lE1nGP+qhrb0Ad6usiS8b1ZRtLyRZsIqkWhsv1cz8IKu+5+j1jhiuXi13n5/VwIRdSFw8QVO
xrhw9f7UaRxsZ1CTkz2bxse6r6Q/zLPt25HiPvZjdK9Zdy0oQLPFBxHRdiZzqxgbNSgyZwNMZB30
3w5iabcpKwv7XpxifHOagw1mr9b/8JDLoBlkPA9Ji+H8ndpzHvaQH5LTwpw5ZDgB+whpWCgXx79K
kdwrCy5rEsDofEYaOsjgsBHOl8MpRYmMbkxPiaYUni2Kp25SPua18VcfxMmdkndGbr6f6uJfVUDY
O8x7qPEXWzbQCataNKJdYmoZUT7oubbi0BbbKp+HO29Tu8xMuJ0XuUsqbdIEfbVFuyJAYValYYWu
CaQOWFXd1wIyjeqNKbHLk5liPqhkZxtG0bRBe6idoRdgd/MU45WASt1oqH/6CTqblGPp24Fsza0z
JnLXDa7sPTQg0nsNrysbHaIHpxZO/KLkuYpJUxqYMlDoEdtjvgz7u3ofW2m8T2Vi+TOszTt3yZUY
SJa4sPAZdQqg4eebAMpgNjtBQn+tGV5iGuMPSTv8gRtzT/npSlgCdr6oogMoYsnlwd8EDIzI3Lwa
7PwUhjG86TIx/E63pzsf/cq5ReyTmSIUOfo45iqBsPJZM8reyE9o/zBvwylpg41k55eWm24LpJw2
DdKl29vB6RJksGBgAE7onF2Q/OuXmE8N2WcfFqdRaxwfdGW+c/Fnf3JAGeybqBxP+WQAuC/Ra0sy
1/xR6bLY0AowoVTR5B1iZdz1dVC8b3qnfm/Iu53EK58ZuXVaT7RfuIDWeNSxd/IwtObilGR9+uSo
kka7iv1ZNTndnU9w5UPzlekUMrGiY7kGdnQdsk421PyTjt6T3xQKNm1Zm+9uv/MLOi1BBJ4lMAQu
hNec4Xw/qfaoob+UlicITQaocWE+BlhKfJP18HqgmacweH0nk3DYk/6UuyrV62c0Sel9mGa9q2QH
xUep/jRVGe9AUBXbJsCofpBp/GAN2YuemDC99Ur+CqHZ+ZkCB+32M1x7U4ubEcgUds8FclkZF13I
wSnJrlWNANxa6GBE94gmr5Cy82KQ9N11KF4XHg+QsPM3FUIBBOnnVqeiM1K2Y4IEPpZmCL4pfS6y
TY9J4s8ohSq8qfVOfJFzWNneaBhotg+ldhomffoc6GH1sZCW9TMo5rbduXaTnEpTD35BqdMLOooL
7LpJOq3yUifI7xyxa69qaYUvPehXscTzZ5BuLeq4TKuTwMra1xBUw1Wwzd2X21/kQvRo2VWMBxcV
ZViSFCPn64SuVU1Tt/ihBwHqCuOXcmSmkmJ/1re0+dut0WvbpHYI/mbr99P40I7qcyntO4XXlbuZ
fjTTUUYtNE3V5X28iZYCqQE+aJGcrLKC+FVW00NiisEXidvuXTn+xexs1wdd81lMRXYHDnLlLZCj
UtU7ABQthIhXmYGW1moCJa84NWKw4ZBq0xcRSfQnYI7sE6Fhy1oJNfFNtYyeR7RIt5U1OHtIq4lv
RY25LQxR3lHpvHKdE74W3iCkKXBB7upmhC+HfYWgQWmLKfzRtOkMpxco18tsDdioK7VeOp46OyH6
dUb8lNQNZoECNp3Xh5oabGP+r5+ZrVEcTXECx6Srp7/jtBBYkyLAV5ZERb031njN2c4PHwh0WiNM
uRkxIN1y/iETXGoz2KUUhq3R/CfqyPpMj4JWYsg4AvEo5CbLDaWHG/g2POoHvki1R5M6VvwxrpzR
r82gT3d10SP5Hqjac8fD7fRiajhnkzKA0rH6BDJgoJSK3xILlz5fr4Pfn/X0OCgGFB27UtoXLc75
b/AEnRHF1iHYpsaUfHDmeHY2lajHaqvBi043nZvMz3gxhOaGbu0EwSd04A+0blH4Q1Ap1k7UYHS3
eLzGod83AmF4qdY2bTcgSw9K2EfqoyKjdk+jRM898oviZGmNAWi4kc1vB85wxa9Du4wC0O8S+z2q
RvJYjSA1pCmtXyUqMbUXGErzqe/0PvV1NRp/qI2NwygQUJF4WAMWv4JgKF+6TOJpQDJdHDoHNRY/
bfFhhMEbisw3lAEPUDlNivoYj6mFzyhrN75GfEeyN7ABn9R5YZ661Kx1Or3h/DuFhFT7s9syRk2Q
UbK8NEOH0uvb1vk7GxWT2dsxZ/FhP2/WLUdtAbnRubXoY602tlAMM4YoI09WnYIjIh4gGVmXFbbE
WuxkMJClTe7XS7fYK242qp8T0K67Ad/QeANcREufGAxOFd7GjfijT1PwyRw6ZNapX0K/kaXF6UAR
sfdJ9vTv1SCDzodKNz7Bu1chvPIJ/ot76rltHxr6S+x0Ue5hqQRT3BCNtUlmbXrSp07Cyo0wUN3x
1whvBr33Iy50+aVUMw5OPdSV2ASZmh01FLYYLXVzmm1h8GaBX5ZxUeH2W+U/DdRW9U2pO52+oZNl
m57h4nrt95lDVWcPlXhRu3R+MOopbL20r51h72qlGPGKMOhWTFmnNz6YrHBn41Se+qUYXGxI+mrQ
PAXaRAdxfYZrY0eFui3KOd/AW3Xxba21wqtDM/odVGEZg5oMI/x0Ms2KHiH4YYgcJCL6q8ou/Iq+
Z/JRi3pMi+vGQkCwWugKBibCqseUxt2OuQSkNmbpDMdN5PIphTRdbLkgjRdUbQOCZR+GP4I6hIQ/
6jBom9GOYIcrYMx9RamD5yjN0/J92KX6iIuaqQ57ZwZ8tpNNWX68vccuSiHGfwvqhOixQHzUVdMy
ioMki/uuPY2Jk/lmVdmPht6cWjVsvMFEpxQ9yZ/tJNw7feglup1FP0gLMMwYXjN+WeSiz6PfnJCD
JXJuTlWaCb/sEVQuQx0VxsCo991wl3J25TkX6jrdIy5xipnVc7ZJoU2OEbBeFjz1GU2qPhAOiN/8
qW+KPXur3La6+OeClrSBZyTTpCEHPmu1rG6FmiP1oT1FCy16kYnfZhay/Lc/4kUOz4TDXvCogJbo
gKzzuBaD3dBQ8+Gk1fZp6qMfGepd70aj0e/slisLkfoscingptk3y39/k3wEHao4od73pxJZ7A1F
C0RNphu7tG7upfFXlgLtjvgyAdCiIbCKfaMGdIH8cToVyA77xAS5hV/pPEFkS+881eUUlP7127VW
pW4iSkBL/TSdxhRho65mJhhK1MREqqN7wUW4x9HC/mKa3MhVlDQeM4Bye/sbXsZ6vDkWh9EFT4Ff
0+pA2GkOiMSxp5OO4N7Gai33sZjlPbGuSwgmj0odu6TKbBUaCudf0GqStDYbZTpNulbuldwanhpl
ZiBijPMTSAjHr8Mx+c/JwBFliyQxwLR+o9Sm86/tBX7Iq7I2LSaqj/UPwWMJddy6G6nHjcabxtrc
gvIoN6mL9+HtV3uh28nYgHsU9TXO4vL4q3eLAgzInayZTq0p9mkWfh8dJ36p69pzgmAv+miTinA/
T/UDUIcnQNWfOnafV9lCebabWYVJbN1J469sbz4AQEdGobQ91uVE3IvYkb07nRDpzPboRo4fkhGE
Y6PTSvr38LBIWFEO42NJW2/1+G6dDbNB1+PUmB3ItDRxPiajjW6kQDbq9qu+HEDQKrKYguKGASkN
MMtqf4GBUqLQ0E4jCF7KPtUu1J1BylV4g+vC84vHpFJ8Fy/owssXQUPsdDXlXdxOqOMmvDLdk7ZZ
HmvuSzxz+8B4Ckmjk0VHFWpDF+RiCwLQ+ikhiX7IYu5cv5nGv5Ms019cNv38lI+KfID7y41sT+DS
nmUwFv/cHuNB+XVLUfiqNroKheCQBhHO1nwyRSmgilTSi2hk/cc4ob5TdV3bK0yW/x9mRd9ydWaV
oR+UOVXmkzsP86ZIh8yP8hy2/xzdVXRdOqzn9zKPBZlqGZ3SLVvMbN9GeBTgSl1arGV2se2XXV1B
6LcQOy/QMhdK9Aw7RtmksOoPfI93o+6WdwLDssLqF9iLlhR6A9SXoJJWv8BVzImcez61GZB/FL9U
UrMQmVNF8q/IxL9kall4pJf5vXv0MikBEQJb3ETSb1HuXt05TOykGfWZPJmUM56R5+hTWWNNUWSw
8KT9+7lkXgzbGXI6uN+1wlyNb+lg27N6cmH22LFefxa56B6mERr67WN5JewzrV14TiRdVJ1ilYdg
eNjKKsvMkwQM8jlwQSUkrsPRqWtoXd6Afu9DqYCk8AorQ6DUle6ExfD/sfddy5EjWZa/0lZPuw8x
E9DA2vQ8uDtUSEZQ5wuMElprfP0ej6qdZoJpxLao6S6brCiSSYaAw8WV555bxIAklbV29/VwPus6
johH0Bfri3DgvNQxA4dtlQscIjwYj8DTyaDS1csFCft5MVEhBGAZIlw8YDPfyZlohGUplsqpkoPY
6rsKtyzKkSs0emnGXSMshCF+cFM6QiIKt8LAGjiHOyAAD/YNv5JPa1D5kD5D6KvKjcb6eup+cFfQ
lkCqGdDiPPv+/eloi7pChLxWT1mlZJsYdTBO60uBDe+BIx3W678WmwVxwAPXwMPzhZoTa3t1mUyj
PKonpFIEmsKaNVs05KQdWqE7TTkuVWp/Pv2o+wE4C9kZUF7i5/f3l2Y+6CCEQDsJBnBJHgrSUQrT
rFy/RJhNmKqaTpmu2dMqeP16Yi/r873cgTa+gBFBNCtDBn5/ZTVowCBSYWbRHat/l2WY0v4qqUyl
Xd1iiutzgaQ/C2sdgPt1gnqcIlIZ8rqyCX6E8SAESkKNSHquYRwSkFBnJx0sxpbXaDIJNSVb2N4X
sNR8vIA9g+ICEguZ8ZmcrGO09xpaSTuVySozVVQKUa2to0cvB1nbugdlpOH1IYOTNe7yOivgE/uh
KTTFitWaWpAABfg07gEz+noiP58DAEIA0ODxCqR05sgQr8N0KP7gn9GjoKKj36DNJ1gql7TEZ0WF
6nMIJPCv4Bro8/L9cgFg1isRstfnFeKRJ6MsV/C/hxZ4EKFo+qd88OSTViJoQCdkU3Qr8sEoRMNQ
EHIQ/lV9TOC+5McE2g5FWEGoP6MNVStudDRKcrLIN+wgigCG0z3UZZOhCP0e8a66nNioGM1pLBV0
FFMzuNdkrUSVjP5wSnoHcvFpq6pZlYKNLzBQCAEMOgDLa3kytSCKnchAR9ZHwKAmsFy0ZRmTRFMT
E6Ga/N5oUcbfVUF8hnZOXzU05mwckFFlt2UlG5GZFaF49iZNs+DMpE/rMg8qsHV4Q8pU3MwbAAbr
iUAKTY+iFKNlV92MoJmQ+qraDEVbeWYvlIILBEv0GhZCtIZiS2Kf6qlclSCuU4tt3VbRewmTFLzm
oj/dl7moHqOyTdEOfIqlQyqCbtDWNPS9ARP40PmkBdkekjleESR20mcd+gknKvZVifAqgF9DY4pJ
oexWPlDbgKPLPfqZRGosLOyHT2FxxBJg32M3APWFsJn0/XZoRrCjakkTnqMGJPSG2osM3WKbh1pe
gc1F6ppNpa0kMy+R5JrAIrdgon0WW7j8JVqHvBYymTPLIZzQlUb20Awoi6WHdAhQtxLEKtX6UEXo
VWuvkC6ZSN+B1PTr08Y/+DspAHZV2EhAjsOFAf3y7L7VEH1qWqAGzkjmVPsh1zpWBaqwiRAMsxQv
8vew+VcLR/yzOaHAMof2xtEDJgHe6vezvUpwLnGexHPTpvnOUxBL7dPVwFLk3N0SdttWyWPPKtCG
DEmCKTP1OM52qNctF9TTxXCZ3T9wEaD4BdATrAnz0EdTiUKPscjnKVCBrhtaXVmZkaj0x0EfhYMQ
BYj2evm6kIgq+y2QS53yKNVohoDq0bIDjX6V19sO3lFvdVkmHyqjB59Tlk7rnhUwlEA1WaCvBu0M
L7P6yK+BDAZhDwHdXuubQJfKEZNz2XBjeDYwSydw7jNByAqQlCEmntGoAsQeAOoShIW+1kCDfb0D
PlkEWASIQnxDpzAw58y8A7WJqr6CnXM2EKcFBM1IKaomJ6uo+sxEI5CQfX29T1udR9AucTSkV4HX
4OP5EAPyQb6NPpGRdK7VKt6jxZGEOmRPT27LdX4TV2vxscx75RG9EOuFSoVPmoVfGZSDPE8NDT1P
PlXSqq7F1Sid+2qQSSKtEgrQzZL++sHmRnYLIRJumvLI+2xCUyMderEopXM4+vkmNBK0zFTSyEnj
RIMqm3wQAIrRQcDiflPG+EFv5NAFVfUS09sntw+3C5wCCjyAwZGQoP1+opNCbqPQb6UzCijGm3Wf
5Y5RIMkXNCv/7us1/dHMfrzUzOqCbZfKMiTnOdURnByKVUphIfXm11f5JKMBKgLkBrWq6OuASCUf
xYedE2rCGpRLrXoORkmw4nWYuoDAS+jQOWZOWxTCxhcldNpat9N+jAVhQVR+DvMB0IRYN/AHAP9j
PmcmQyj3UPvoMH8u5IG3lk/tMIgSIjflFsjcxy5bH+qpc3O5OnZauHR1PoffSyogd2C6w6lWVKTV
Z3Pc9dpq3WSBcp6mYdq3sSCdQKsb7Lu4mVgVAiyKutvqLZbW6bcqSW6zPORMtlW0ZDhylTAbCOxc
XjWGZUDQf6YyaqPVJq1KV+d1BUeCCFqPTDZYWppjheeu1BRNYkmZDYVEdXDdvfd+6zQQsqgr7euR
Tk0RCqycjOj56+3x6eDJPDKJUi+oFRG4s/n61LEPNDmgYSexHX17WCs73R8lR5NzKUcDnXTcgMu3
vlJiYGfKKF0hHhFnT7UvhUvHYX70UA+F4joEARCdg5U5B4gJWhUGKqLNp6wQy4DV46qITTGAEW/E
ZZxRVM0gV6GAEGXaGcUKqPIiLcHk5stG86DjvR4bwM8+Ar3WChKbJD3hCbBeDs1qAkUTWcu1CrGJ
wCX4RbMp23la0mukyuOVUyWy8lKiqmCHzEJfoTI0rB916NKWoCCm6AlIy7tnuZ3ke2NdhLsyXyO3
IMFxMmieof6PphWPnUV+PNzp0tgAqBylW/QPVMCyFaGRPay3QmQVXJkVuEyKaaDNlGQR4ixI9xJh
SMOl9lSfgFDcoYLJgJpNQFw/0wGt/SYT+qKMr305rkR3mIC5IU3gg+ox7PRaJJD38VsXi8mNtxJr
RO6muLkWm1ZyYH8nz6EQyYBZI1iMsGFk+AEFIy+iGALa77wv7EMuBz4eEIwVnUaAJEDFO/BKc9ci
mZS8TiOMFWW6YLaM9aShXVcKdiqtW1sWg9wNhDy1xaiKr0fOYAnwRceEPo4p4p9L1CrC/MCimQuy
LoCe8BIT6L+ZtQWq3XCsypV4vUI3EbCmOwhOm4L6LdAR0qhVi5O65OpTKkQHZcLM5Z0jD/FfaWBj
EKipQMdV0OWgeOTC2vFBeINvRWkVT1xfJ3mrUhV9OOl6GlW7g+W9Set1SYoi6L/1IIkGleeCzfEJ
qQQDF/FPgxfKQStDgn6vOpq2UTxNTbXrSbwKk30tHHNkZXWpZSCsZLyxmgyO3ig6q42BTm4PIyrX
JLmgvrJPYZFWuilnAjHE+yiL7HVaLWi2T6rlMj6AJX8b37wl2qD3wyoWEu0a0Fg7NXW3M3UymAE5
fb035yqUXwd0FUhkYHcinjebB7kvBjQQwjzERKTgRqEd6RmO0MJ8fxLF8+vMjLxQ8oquV3E/ayqQ
mgYMtJDMjAiwIb/uq3//rl9x/Z//gd9f8gK0Kz4a+X3/63/uwxdY2fl78x/8bf/1stmrjsVbdt1U
b2/N/qmYv/K7N+Lzf7s+e2qevvvFzJqwGU/tWzWe32ootctF/Lecv/L/98k/vV0+5WYs3v78y0uO
ahb+aX6YZ7/89pT7+udfOKPUv3/8+N+eOzyleBvNX/L6T/9r+/aWhJn/v//k1slT9lrPP+DtqW7+
/Iuh/hswQgiIGUBOws/k6ev+7bdndOAEEVxAPgRlKtgQWV41wZ9/WQnCvyGpj/cA4wIULy+cBinU
r0+J/4Y9hDeAZQtJOET4fvl/A736VRL+ukSYl99+/1PWpleAYjT1n3+57O4PAhNoeBHdfzgHPdC7
ALrOBBS6E0SI5EqirXYpUbpt5DthtQUXW5q6TcVUNCUAa1GG6L3sg6PXGRpHlbZgDiNjJqGkZpNN
rExA/EhAooWeRt3krHsqqZtKRyMQU0WITaZ1wcr6uotsaWWvPKcCalejSrlLRQ4/Y4EKJrZNlblS
v/NUtw9Mr6VKwtTGTodtgbYHueWBO2u8SSugffbBVrurb9JXkMq/D0/Az8iHEeDg6HGU3dRbwnPy
8/LVDM18CnD5oM1FIIPSb2XW38Y37T7/Vn4TVarcr9+6gGjPQsG05/xb/q19ywISx2R6HgAwvEYl
iGe149sYAhkDiUfylim500fbNnpRY4DVSzua9rVEx8gac7eJwRQF4tbHZPUOIxodHQIyRFf9uCAi
Lqx6X9ySPnNPtKSoJc/HovfaQ1Gd9MRZ61tldVuIKGUmh+l9ddIf2l16M93Fj5K5Skj8CGet7Cja
NxglBScm6mGLc++REWRaFaqQiIQ3fjhUP9ibi8Ocmd3/pGHKCxtknv7/A2yQJakwL1r5nycVfrDm
YBuCMcOBAHB7eGzvg0mVCqAXUlNVssOs1AkYxRN0ukBM3lNZPDZLtQhLV5sJ6b/zanOLjesEEIzC
ZUV4CrQKc4uokqfclzvQC7dUtUeKnqg0YhHDoaeGCRFPJzwUGjJUKDKfKQviCXb6Z5H7cQBzgzVN
4qnwQNZqy3Zvgv8Q7YRa4ExJnYBUiigPI212AFI2Mu1u9Kfh1UN/mVs4JWD3x/dVA8QgiTfFNaqC
ShRLTjbK86TncJMOFH2jeVb6Nn3zTw2yYir10dn3dnWQNNJsw9s1Sj415GAIPBonWf/2i1yQQSNo
ytRHQE2h1I9oZpwThOXj2owa0nhUvfF3zXuQstXtah+de3RhR7Zi41/5j9NTMYBRh2aHnnVnX6Ze
QnceaXfVnZrQIiE7rSLqg3BXv6Ks4Tje91ufpeeSoFQyPIPQAFmptUJuJAsMKn5Jp4TmaEAb0T6w
pkekRQMGdtbwPcCz78VL9lK8VBHpff6/VBD18Lo+SFC7vLsIBkyl4hZxfsBIk9gGvrgClRK6j6A5
xjdxG7JaRwaU8LjndWN7qH8GZGELJPUSFevyMs/k+89l/iMu85I0mfcg/0dLk1mW5Vdhxrk4QUgp
IvrMZesHSV12g6AHYyLbhei/9aIMOo0yJI1Wo1kXSNPoSpKX/O2lS86Uwz/iknOv79fbRGUkwpMA
eAJe8P1txooYl4aUyTag/XRgNb25B+ryQNuFWMLihWbm8N98IfFHSg+tfOCUIKSH7i2zWQzFPBD1
ukQXC8/zqKTnPck0tE4DEMQRw2Gw6mLwHc1AgZUEkkxrhcgYqdRYIVU16iYn50R/ijF1RykoNgFa
m1AZqHXweAalpY6QvNWhLJBkVnWI5MiLM+bFN4MoJ6B9a/7a8v7LAn28ndkCZXWshggVy7Yh0ZQG
Pfq/0Ale00RKUDehs3ZH/YwlIYMy60B5R9YPA5qWlVdQHF5HEDvThn32lKREA3qXLindHx7Tj+Ob
raufJmv0ccD4Rlj2LjgLC9dLwJhFo+vqqD+oju6IDwV8A/3YP3f7wa724UJGcGnJ53xWf/AlV2b6
7b97yfmOm3mBsO3+64DNsaV5kGZrcQUzr3wqwXSD8q+nuiWACdKv/bilrTXPWvweW2vpXuXvxePf
fK9zaM/lmPMmByJwgfy/mdSquyCJJvCg2g8Pa3o8+qQhj4+319cLUYnL4swX7+N1ZuLE1zOwFvLr
jBv/3LhAA5L1xrN9p3GfC7dyUV9oqhQGsluTgdgrW6IeKQhsu11xyMjT04aZK9vcqPgjMumHgtzL
RCUZOaAbFzEWjXpxFpn/NDFz+VINeliiQNzOkQs4Q/55qDM7GVZwJQRmTMucrt1qohmok07FpjxW
a4oeoxpKxm41d2FDLozlEhL+YBOASeN3G8vShrno2w9j+Vs3zA/19ocNc6Eb+3AdJfARikyxYToL
/Gzqpv7mQsnktmyAkMAclngoltb7khn5cL0+Kus1spSy3bDhJR2YcUxuQNigANwTsCBk0HcAdjQa
iRwppIZ0E3cIHtKSoUQvgbu0hLVYOjGXhfgwoH/6iVlcsVnC4O9dsTnh3PyEzjHNtdoaXRxih2Qp
ze013GLqObLMhHeJBjGaobLV371LZuLyd98li5Mwk6v/iEn4UQARwGAw/PFCPuNTYY8UxcLUA19n
M/YtJ98Kq7f330CczB6siJE33yQ1q5l+fKSn2pSIc319QH6fjMzZjvTBYc5tRJyvRSRA1j+wDj4M
Sp7FiJO20UFjjUGtbSS3GRQNVU8KGazgRrXbkXQs6PBbvcm39QYH+UHdI999QqboBa8s6MoZcfQb
SyJ3K+u1dKRHhbXUcDxaOui4aOq3HpyTk2ee7lD7f6Wa6FxFJMdFHSXVmeoikEYHR2eh3RCN4sts
iH2FrKk1bAPrDVRB5kRrVphv1VZG+8CbK4SmViZs57d87zH5qiFvK2q7sa2ZHSZQJdR8bEiMj4+p
/qqztwTazqQV2YAg0gqeoaqffbu20JsWLwb1Ln25UvYk3V3pTDMV0zWgoTRaYBwqS4hZWw1Zux3V
8GcZrwB9Ag1tb5fdh7ikypSzduDhMsFeu/fRe7NprXt0stvgfl5i+qKy3WPP7g86uUd4i95fnVNq
o1fpLiO5C+JWKGP7Hk+BZ58omw1ykni5tEl47G1tobMx2RyuTyeAVQnQgkQ1t7XJHw9gFifb1+GI
VghWSytWmw3btvT1ToToTwmIwFlEXxW8D8TjZsWyXUo662Hbkn3iAv7MoCBYTx/228itWGkiOnQM
dttsxz+sYJUVuP2meyjRp4EUOenpuIl2kdsCz0qR+SHtJqJoOXYlInwY7caNdOSX5SP0qIevO3Qh
xiMmr4dHxfaOOnly3ltyd7c+AfI8kDUh5Q5sm5jjwqzZ+sF8jN3GVEln5u5jzVrWs2nTW9oe07yi
A3F9Yo9kJE5GnR73t3ASuGn4ydL6y+mckxgXLeCJqGiUbYXUZoI7xQ3sLTe3Q3LcD2yysl1vsivN
RmX35rF2TWGDIVqjZVK2YPUtSYp5Ndx/i6RYmp8ZJqlqyrIBcQGfH76pvL127M09OFKR4v4msIkZ
JKWbp3FHTcnGGcjI2vKvdpvN9WlhepaF1szM/ym0fgqt/5lCa2Y7/p6Hckk+zAKwv6f8BAPkD4Q5
0lpocsW5Vj+B/Vdy400B2HegmypWsbXN9WNtdlZntWZrTtaEn+ndYA0Wck+UPzduSmjJ5vI6npHi
zwFKaeVPmStYgqVvJiZSgSmWaAY0NWMzNCO2MjtHO3dO56yoymDQMAM/Q1jUCngMiNhSrbKyu5YN
VCW7lpmdqWw688lnBtNNrklByuP25up6hBYFQs3q8Ve0MGTI08Bnh8WQwKqBND1EJCC3TxJ9KvB3
7uLDaLDfUqpf5dCO59i+OsusgWHUkXNOd2JL4p1xKF8ke6I7aNqM7K52948qggIBcRKYD3c5Mch0
0dpQ06/bOwW2AuIZGoEFCO5fcmrJK5+bdz6g63eobzzf43luVLy+viIbuqGRGVu+ldgpjFeZjFZr
FSafFoAyb0s2WqqVssLmRgHKn1hif623sZ4Laz0z5UMwiWV+lSPyj9VrMXst1fHFV16CKucrue0Y
z3DyZZQ3vVm4mavbhTuw0ZSsNVKPIoIoBazw0ESvMMs3AyvCbxni66mJ0nMsuMQ0K8Dy87+VNlqS
IpgRWaFZ0wTP49VWTkNzclI7xrODE+/h86JV0vqY5jBp1tYEExRcQLvxAQ2L8b98FOzK7K3ancyR
wdL3TJGI1mCiQgDWdAEbDDeDh4BRhaaH21DxNZqw3pgGi7s0W5puS1M6qrZgrREIStzOKhhaxcAC
V7DtdaxMbjVUdApKM+BpzMAh5c3anQ7SKd+VrrhrbBqYPgNelqIOBMMRNpkTEgLz3CztzEpNq3eb
Q3NYW2uWbfBJ+xNDyRUNNmhiR9FTAluYm55o+kMTGJIwDGl41+H3xMzZgE/skE1Gty2KVhusMRtM
xRZxJxig6NJn6qaKLw03BKOdHx4EBhxtZ+xCyzEAnVNvxmNrkdD1XQpyJDtY2j6LomIWsPopKv6w
ogLFZl+Lirmz67XyKkb5PA+O1RAUtQlwLAT+YHmn4TfF4OEsiZAR/BnlAdQTkA8CW5sjTqBnr+kI
lETGIiu1V/Slg8OKTWu6IQhyHmq4Ay2bzJSF2M8aDmFCE3vDsn2z7131YcB+lomHOOy0GY+AHTCc
Ct/MLMDPuX+B0ztSJP/xkfJxTQ7iQ3BuaLIx3MZubBw+S7KBvnKDQ+4iqU/1y8mBtDO/Fqkgt1iY
p1lGo+oiFMb2lWxLCAnwE91SePL7nnL12JrKy2R1rIBanCzlIXEnSCV04GQS43KSP1RgUlXa2gkD
DBoSUzYTVtuRFWDefPwbLEKOb3oMIHz89M3c9jehmVi1XdrCM5e9MSRrBvkasdwOrvn7UqBT+GvD
UwjlC0gdK/d4H2Sv8Mw/QXAiq8T7A4a1MVPqsRUmvNumNn/Vr6+s3/grcjwCi3/3N4kVbgSntPET
VwzNktZ2inGHWJfEQoN5fI8xsthMzcLCmHCPGbQAukpgBFzqeyzAfaQ2vvapze+HRy78TcQmJ+fj
sfhPjBN3kuNV/MqXryPXE/x9ELaHzkkhcrnY1WBAaAgohPQqdlPYDDv0BYT9kBDjpGxqNzlHZ/kh
dyG+oVubQ30jbHo2WODws9uLkTPAs+fGDIoJmMBaO8MqyDSgMbRca0JjQH6D5cjOLzI6Z81hMiHd
KdcuItbLd/h+HLAGa5wSzyxoQyu6ZiBVOytUQEIhZoG5ugqt2ArMwGRgkoZxsmIrqHeuukoohMry
zNFJbB8qbbRGluK5xkIkgRsUMsbaWVxVBzaPU4DTBkoA9bPnkQl0p1vFuwLDwqPBHtx6bCTKFXK7
G59d50D92GiuSTNbP0d2yKDmPeg1j8IoGXG2TPCnUAUziZSMgShQTsEQYyvUsEu33tU7zb7el1CV
FdTYvocOFTHwisbsQbAU3HSNCarNAtueny9QDwL8FFsS9QGE2jpbw+3JHb9DHRODIWP4zGkd5HOh
clscEIyWVWbLcoS2ClM7oeID1zZMAtXXEaIhajDRW8eDnodd5iAU7tautKl3gi0+yC/qS83GFx87
s2bxTt91jgu/OqcTd7SBKIf5lZItQjlsP1kPVmeu9lhaWJ6+DZTa1Woz2IlJ38EMR9/fE3p6RTqd
Xt8eniJye9uTV1h9HhaMtk50qx7Yllt7ApnImYdYanLDr1LiHzmuZcA8BJkoLvj6emc4FUMYhPFt
Vpq9Y1z5WGEdM1XCnh6xtfiSKkzHyysL8Sa7d/JtjoXhspDPloelKbEPRoDhkReC1bMD8Arhvd6S
NoGzwUpycxwsX9h1fDMhW44t5NGIwljGdkA7cQjXySxhZ1LNzl3NFjBx0kZ9WCE0lNm4LXoQmUJH
TMyOBg4P7xHTsE3JTI/+8T0HOD6yPez9DA/g2nALXFBL+KuBJdQYGLvxMauFkIVygb/Mw0sfPJJ5
SEcu0M20G2rkSS7RutIULz4JP7DcQuWHAhmUi38yPHDfgx/o/ADlY/kOWh5bqEC7USyByVTYCRCw
7cHfavi9cdemFBLfkSk/uyrdczNV2RXWs0DaW0gxlh0vliqkGpdjsFitzIo3rV1C3sF6PY23rV1d
g0x2X9sCgbTD6yAJbWGLRqUOl8wRJHAOXcVlHSxfxDZjjhLEA26GAUbII1ixrsXrcNc+CgdlH+98
Vzl097k9kBXeZZg8RIrI6pUB34DLQi6H0amLXaQsNENsxzi3KmThr5+9wm/+TiYVPCYZNiy2jeNb
Og4ZXyUeYIRtvRXMgQZ3vYVXIZzb4T39VUdVd9hCMtvJtW/yMTYOArYMgbvGhAWb3fosgY2NuPR9
f1/ZLSthd4aQbzE+H7vARF86iJcIh3iE0p6wm54qSmFWV9ieWCesYGDXzwmcmoKJJ/hxOP/cBYps
wUU0FLsQ4VJu3eJnZ/GVrhBq5aqTi2YeXef/QpgRKr8EkKdCMBbeKTYibAY7PI6Ica7wiZmNymh8
yuVhgp8VsomHVSG7MBkBdrWA+HgLs3oNCWvYPdyt4v0ALKSl7XiQVruIMR+2O55CFUqO73A3LG6J
twixDpg1/vbBnOArGPA5JMKPMD+uBgS2ATfVx4wkmHOQMF6l9xBzrkdTuDNYK+yEFKKNO7xwPIEY
5QmMBp/P3Z3WXRMKCY7jpF1U0WVmnBU+Unvstys3wGG+PKxk09kNNdzssAZYMrvrNsoey8WD7iR4
Wp2gyE3vWkVyAFvp4DHdxddlK+qAq/6qUMGHfR9jCNyJUA46k/DFlWt867mrMxTzNr3tnGHLFTOM
B4t/Aliu8IncqIBRYmUsdLgzOOEQPcPzrt0a5Q8hgR7Cg69GBKEtWjvR0swXvpFDGAW9HcAFhNGB
KUh3KBs9FrYTWhmlyVuLQLWO1W2RCCmxfgYLsZUbG/03SkJfsY8xQXy25XNg813NPeTyns82tCKc
Hez1G66GVjf8tfyvOq0d/m/FjWzxzDUn9wYDG24UvEG8mmLbLRiEiz72nMPgp4/908f+S/GRsORO
zML1qDVF8WqPaFwE45crjhpG3hMXk+J+CZS57Lzw0XwAAPx0Xn46Lz+dl5/Oy0/nZfg/Py4e5RHQ
r1yXWWZHWKWpb3DxDagBYtKurcEmXigCXLrGDCD0N11j2QmbpQp+OmE/nbCfThjsrp9O2D/fCVu0
omeJqr/LitYW5PG8RGO9LuPUGJAp6al8yXsULk+cZzvpyBOrHDmG/CNBsALZXeWSQyzgm2qIG09M
NkXkMRTEmibEYXh8+9eoEXB6Ont543HZmL7lBlm/3k8bhLdRL2kqdo+wARpf0AGgx5z5gL/xgAyP
efwaZ91y/3gJ97V4p7Ncxx/3ThfTX5dM+gfP6H9o+gucmz8yeECdyJmsQNw4h5D3VQean67hmx/R
OsTreMzt7u71bqTPCKqClp3c4Q8FQzR9C5hgj+8SD63zeB/iUO7Ens8TOZZ4aU0RVL9ZkSOgBJvs
mB1rW79q7sUr6SDth5N8U5gFAtolkCMa0lU1Qkvk6urqBaRn5ApRzYRcIRQ1babN2gUmdTPZJVMQ
6m+tHNHRwBJo7o4As5bgfwGfDZzrwCJ4d0emzWNCtNP7+3VArpEGwFhX7DVkp3fkACTcQ4zEHnrF
0DsO21xZ27stAt+7lnj09TWiwH4g84fo/13F7pDaQFxQ4TcMCCdQIS3/yZ/hd3+6w1xc5gifjFYT
l1dwUMHp9evM5I+j6B9WZubbJ2FsxHrcysAq88cWKR/6rTcHlpMHjVg3KMS574hPzgO5udSy2wAv
E3NHgH/ZAUFzixoZE71iGDoLEZ6265BcsTIkryIzRGIC9xIh5nr3CqjNeJm1d2BfIvN9qbfUBU76
yaj+cCczo3pAs3FlEJEPUL8VD94bYNZ2v9Guwyf1BHa103CFzk8ZGQLG29CrdG0QkJuvJqLt9WsU
B8po6xHxaprhOX9RkeRjK2CxI1p7qPCiKBwUT6rZ9aR7/HoFpBnT1aV6AICq/zobM0MdrdRA2Ovh
bIBPOUSe9o2nQFP6Ag4iwnwS7tFX6ja1UisxQUJ/HV8He/RbRuYuREaIx7Q5PvjrMV0K7L6ay5lZ
j15AshQXPLeCDJVMkYlCKkSymp0OHBfP5wEQQ2rngjWhDcr4BTMHEki4760NsEuomEJmE1nA+pKU
ATM4jTBUYGKQI+qRwkz2yBnBasps5RElqgvIY3ABLcgb/vwHuRyBhFoLVxg/zxboGC9P0iJvsOeQ
nxEpW54d4PmhDMCl3vTPHL7UIRPn3SH3Azxac+RotPo2wU+e3uZJZg/pZ55O53Amnv7mIHu+30Oa
IvtuV4Xpy0w6+TeVsS1lVoJXHoHn0YkAv66RwaxZuBsQpXtSj5PpcMiPTguoeyR+sYo6Eqc18n6d
dUmnIQjNR5y4wwWWZLAY+DX5yPEKnSlt1jARMiSK3wu7376+eub7++3uLbXPV1lMsozg/EFGhQzf
ApzB63eD1UCo8eg4j3lzvc+/94h8I2+NREHr8N95FojHypFeRHC9uuSTkbL9O7eXOCuRaOUs9EYJ
Wz4l6wsGAfW6Dp/e/lZySsKzZyEJaAhRAsG72UBiXBd0JAW9XZPblN3eXucstS53CJl4en3NUHvH
pejX5+DHFuJfzualQPPDPloPWdhJLQZanpOjjIaUDEgzu7NzjgKzKyzStBPvFy66pC0vFWIfrvpT
W/53acvF/TCD7P9D9sOSMBZnwf5/3mlZErsXZOCHjftT7P5rid2ZhfQvptWXDCXxn2AoLRmd4sxQ
+lcxOpfM/jnZ77+u2a/xaMInUxUcqZxRTIEdPZOOSl76IB2BqaefvnVA7hzzwXGP2XW9FxyAvNkb
kBRmQt7ivQ9LDtgD1t4CRk/DDcwLJ90A20MA9oF79zJQxa6BJQNnla1a0z5HJCYiAOp1+/iCq8go
rzIIbg1Y3mFMg1NhoytTdKpKckrg6aFYc8GUXby9mX/2B7u9S8OWT6sHhntBAPU0mqfxUoQPGkNP
6zQE0S2KZUea3bSAyMj3GnvgpjnHwg4MxjitbuB+wAGJnXirXrCiJW33HAcaWbxMpAN7DbrPELRD
TThujxcPsOgIkJWV7g24/Bxy1CJDzgGXgPJQCWsKyncb/WBJLpBetRXBMlrza0Nu8eZm1sIf6uak
HyK/P6zc7NyN69jPRBAQ2wgTKGR7ukNc4+4BfjSwd2tEQWz7SkbEpaOX6OSVfXUqUC4jUPgjC+4E
V1tf7aHZESk9MBklCkZytNzN9ddruHibM535O96mwmf0q/uc6T/03AvVtkKopjQ5ljQ+TAjSWCGk
1zMPvjy7B5E8Pe5sH/Wj4cY9IGQDdho8c3wG2BEvyyliaDysMJrfJLt2ZSu9Eneqo251J7320YXA
+Xr2+Ii+GvFMO06eoeX6gBGD29baIqD39cdfGkZ+9fkzN79Bj7pc1CA9KrSIRjHQSOO7Z15MJuxk
usbPDAhMxeEITY5ET5jgWMKWw8a5Bx9YATvXYBd/r1CVj4hFv5OoAOHgEYkm58msCMBppOtN7/z1
wBfmxZj7v4O6XgUT5iU9PaJ07LTkYP9Ya/zlcM77LhTlEDRSiQtsG1QRT0CFgi2L5ojtIYS6Ijd8
Z0zwvZ8RV7VcYqOSLcMfFOsZ7WTIG/5/uwLXzW1FHtE0i1QEo0RBG48QBvDCNxU5QxeiwOkacbx3
tN4CLO99YXUlPgtfrO68OdmqmFbROsBNQKqMGPyDQR5KBIB5tPjbnv+lY2jhBPnOi6B2j3zxVnZF
2NeLtXTujJkY/9c/d/OmI3/tuVvavjOB2/7Dt+9M6P4xt+9MXP9e23dBO86bGf5V2nFJAF8iWR/M
t38ZASz+eFaQiNLQaog3yIHs+TDwLF4JtaL2sv0coDyptnMQ9yDYeA9ZR69hotxC3jHUUvAk1ULl
grDmAuOzYPvLxWcJ0mRqxHwlDaivTWl5iFBRNP1f9r5suW4j2/JX6gfgyBGZeOmIBnAGzqQoHUp6
QUiWhTkxj1/fC1TdMg/IIsIdjqi+3R0uu2zJZiIzd+699rjQCzvtbp4ne93lO340KLZfyvkdNFON
GDaFOs9HiUao71f1Ywgu7soF12EDZ6ZCT9ei4TFTgx97P/iCkvT97S3BPpj/M8Eu+oO+Ikj/Jm6O
rpzC594jwd9OF+NhaTVKELCP9+QIfhY3RBcJkjRLoDXZsWMK/yffJ7scJdb4TXR/MABo5hOf+d8W
HF3hN95Xtpi7uXE4K49gqmJMoQxwM75CJ/WEZppF418VMD0TYOXyjwSq/+Yree6mWXpr0G2MX1Hu
5//KYi1d2CN6y/l+sRGFu/QGfHXwX1b45QU1LZ04Sz/i8tO+Vi5+79cf0f3y72B+MJzCj2gBQxH/
UuZfIpmBlOGOITmoXXQbeiPau5YsO0ZuLf+Mcn90JKEtXKFjoH9usACTGn5nZ1zn8Kt6n15SGKgR
82jeP7J/Y5/+FKeVfcpDmndFCnEi8JIq93voXlTeh4/giVmgYeMaf7/8wiIj+c5cfP36NPlP3MPk
uhKg59u3H5hgAxueuD8efl7GkPrSiyAMub91t5uCvyDcF6/u/yXBf3NslNZ/3uLKqFZ1YPoyxy0+
w/klUrH8sVzaAt+S/ceLj+ghQi8RGsifQX+M+/34/TuYmt2Hn6cTRg/88YfG7KcU/nBwsSA89NNe
X/78+RO9hI9H76eFdOxyuZfMXd6z94gWvRgtOiX68MwBDW5Lvja5fIx2k7uh8zZ3t7Lo/712t620
Vrb+/yutTaW1cg3/Y0prEymsfMy/FSm8CbQdSigIbSjjz8GJF/oyCOw4m0bYQlgpMEHjSRdQ8Bh1
N7uX3+w9yH8vN3T0myNn9YslV9uNmdXaCcOSkaI/RqIxlULXIGBpv4sI7ac97Q95Qms/TfN8b2bM
SBUUo0ZF6oJC6/MwYNB+lZvGs0h5n/fsexmBr8lM9UGqtHGdoSdbX/wmYPjzi8UKyuVJmsqggeLE
JJIefbgoyYm88oK70w3igy0ae48lxoB8+rYUJVzehpjPv2GBn6P8rwDdi09YAbq8VmALF/gEONaL
iv4Q7pZGuWWcXeYuY2GWvsEQdUIPQFePPzPUQryPAdiCit77ghVqyseuSaMKX3CzeMc/Hm6WgYh3
e8z0a5epNp8uE/dhY8mtc1/Djr//3J8nmb+36xWeaMquHSwLu6b7CkgOdWGVh9gXQh0Vygqqw4z3
sgxGwCSfhTPsFn18CzTM3QeDaoLYR4HEdMSVLOhXIuyPKAeKlH6e3j+pt3XdC/FYmfZR95bFDD7z
BGv9fUGYQGWAnQhpLJD2s3/oPcwjKt37Zcji7wKDhZaxjYfbevFDlsbu4/HjggSWTx+WeIyHRvTT
6efjz/e/dFOQlzt/oXD+fkHevNKVJf0PXemWmlxoz14e1H9eTW691pVez8OUD2kJGczdm/vrjTjv
xg9f1zb/tR/+TDTxzit/ro94IZTJyCUJBpgkvJYGD5hiTAkGk3jpTfLUutdLF3zsZbcFSqo6jBzD
fA2M+yrdWwxnWCqefiwZhy+791/K1pteV/7+59403QAR6yHyfweI2LBGz4f34sb+Bmu0KSQrHZvP
sa3A/g0hIR5GiYUo5AVaggVovGX07WITLPfr6MPnP0gU0U0IgKT74Ba1iAfUMj6iN9/bQCab37TW
pv8nfNNKv/6dj+mfdJT3v97yiv9y9Y//4392TVt/y+Jv5h9uV//xrftH8fMfj+23Nm7a+PfmvwH1
5aIC/j315e1CUPlHbf5x863GJr+9xX25/IRf3JdU2L+BrxuYQWttK6phX35xX1IhfsMvgbAG1Jjg
B5YQqn+SXzLym5RgTSeEguLSBmPmv8gvqfiNUsbATMZBSGwLLf4K9+VKo+Dn2xJM4ppSMLmBBXNl
SygYqIsxkON9atXcJxb9qtIKTDCGKHBom9mLaqTVXpzWP0XkJd/mAuVeGAGsqZgNdmrNJJU2Xevb
stHKcNAp38991+9jAvbMqALV5vurrDltl2W40DAoGizYDv48t+u0TLIhZ7S/r2lkrqMkP85RMvrZ
LJifWGPvRg0Lb9IhvRiNfrSzMjxsfMGrw2VS04WHmfKFFPw5K/ZCdxa676Z5nup7XbTgNC5TZz+U
Uu6J02O0ZSPTyzwniMNGIeqOq55dWCkI1XjhZMeU1hglbNfTVRfx9Ia2NLwK+zL8zu0+2jipNVQk
hC2M0YwrtZCggsrv/KTIHInEpsLcJ9xEe9skgNAmtA6DyeVxZnMPb29uBAgKqtvYQtk9mcsvNIoS
LxfzjxaUub8b1vLbhNTVZR5k400UJM4xY6rbg3mdH8pQJ3tQQ5dHQbr7wZ6Gz5SDY01LZ8I10N5L
W2K+2sn4uHEFq8QjtqYpjv+ZmB086PbKozT5ZE09F9m9dFJxWRk6emqW8TUZwsZz6ox4naiHWwHa
611kJrI3DogX3v+IBUCeyTuGrGKivQATN2MOGG3Pj7do7EFqmaT3g2nZVZbJpwRk5zs+2N1+UnfO
HCJTbddb0xtfPwCpHWgPh4BzVzC1rnhuidP0tsnD+0FNkTdr+pRFHUYCJdLyg6RxjnEbPapAIpsQ
po1v1b3lvr/ztS+LBiEHum8h5IKec7RYvUFDncIktnHuQFrVHFRooZa+mtWH0MTDToM0/kCnRxEm
dw2bkK8As2oT18GedgyhfVClXKW8iva6z6aHtNbHKAZrubEwYK6ln9uMeS1mIKnZ2ei3fqWgJAgt
kU5iYmFPl2RlWNNWlODDZs5dHTvqcZJDv2unKtjAnXR5VmdygZ+uOc5HC0nBhb06HDYWRVgoPd/F
SX4xhp11GCmEFLVGbpfKZE/bevzGS/E97jBgaLYnN++02lDGa/eHEJtiaa2W++ELbdq5dFppHZm+
mNmd4QG5lWV/TeYx+9K3DlqxghKMkxVP6TUDLZbtJqT/LmVlR35XKg3BqdLii5Q3UeMMhdemBJVX
Wtbswsi6cQOVCIy6bavFloj669zV/I/3JWwNiZfP1wqM94xqGDKiVsAsLIQt69Qhd1Eur2srDr80
HLKVgI4eo6Po1KMcsHOSG1CxFDcqFipwx7EPLlQvCd+LKGWumCL6VQ52c4MyjACzmvgU3piAzFv2
YOVb4VsZl1QRiQ4h8NCvx5wxZ0zzxvTtHU/y6gOTsj0MVaAAa1O6t6wQg297o67MVI6f8qLEAea0
QHCj11C1VdI3XipMmbhlnrR3luLVPjLG6X892r8E4f7vZDRfiL3/Pazbx0n8kr58+bd/QTiLKv0b
40QsZLf/Qm9K/GbDrisYGK5hZoD4/kVdzn6D6oDqFTCtijgOJOG/uMsZ/U1x2wYZI5FMOITxv4Lf
VlwtUmlBIE0C8gRQuFiX8+db6SxuJVrlThOvQINlDc3nPhLWd9PU8i7iZr5L7XzyA6W7WwsdMBfp
GI3eULHsfmqHKN7Q+Cul9vw9EuiOEkAu0BauSYGtJIxCMljqJFjCL1qBkZRNlhRXYlaO2zsaEyqt
wuznhOldFmdh7Fol84I2zTeI9M6V+POHaCBMhcvhxFFr+BfMjAfG6egpMHW2i8IIIyOnuTm+EJE3
sOxzpfqfSnxZhuIegS5xlbDx63jJlNlW0LI+OFlBFoKklqO5KyfIMEfKdtOg1YfRbq8Ec2aPNfPw
x1jWaK0MpLqwkzTxeFpn+5xW3WHMQX1omzm80EMQHE3vsEPbxJkf5P14ZWfWuE/LSuwpiZpPeVvm
xm3yxNkJU1c78JhvodfV7OdfO9NA54QtngHKes8lS04ty3sh1Mky5qrsLF/G9W1B4+vKgF5SmSMQ
o2tP0i8LpDKi2ONT74sO+mqsjlHY7QQJ9oxjLqdRALrFPknUcSz6x1ZKt7SCg8VAkmPdvH8hr68d
jhaFy6ThT3H87flXsyAs+NC2+hQxuzpaOnXcqayaDVX+5ipAcjAuSmlG1iGKMShsHRt9mmQnPZWw
2Z0aNe7f38uqR+n5ChYSPRBQw+XTtlgtE/IK/J8Zi54AgOKHjmZ2iN7EsQdeDrPmoW5ERfZcJ/Fp
qsuu8B021DeRJjXG5MJUYNJszQaMBM2qsHPL2c6LXe5Mc7LxnW+cBhPEgUWTwJkgUzw/8zSrs4ar
PDglZWntHAtdpGxq5IZqeeupQQ4FDpyADVWuX/RQ1iSMWis4aXh8x76Iy6uKkdIjRrZeQiX1yiYB
FXVSNofZjNqb2oo9OlVqvkgWT75lJAbB11G8nwrzIwZmOQ6jme+T1k5dO+pbb+psfu2UjbXv5n72
k9Km+6nLDchGW/KQT/N4yRJWXG9c85vnB75aRh1oE7Y+P5PHjHUzzo8E2XBZT9gJPL/vVIn0oG1j
vK7IwM0wlpjEWqX1jVFF5RZFJj5YCbUvOxJanozTLV2+mI4z1abw+iWcFi0pdOhzCcgL91WOodBd
0oZPIRPh1RhTzHK0CL/SAYD5VPPCg1qrb5q86fz3T+QcKEHul5VtB10EAnEJ0LCfC1TL586OoyR8
yjW4oKhjPyorQUQmsC7axN5ixTt303+tZiNRasOCwpY/1/6/3OdQpJz3eGVOltaeU6jZ7waOzuci
b/yyKkGoHld8w3AsTt/qcBfkuvjcC3Z4Dji+WHTBrdopHH0K4D3dRnGpPMOFAbOvKT6ryFG7SZgn
3s3zQfZDv/FiF8WxXh36hOF/ioMGZOXhJHROEasrob/CXsL5zL5GpMBY5CndYrdbZYGeT9cGFShG
EYJ6GsGw1VIVImMyk7Fzsvq6w1yBqrEPIaI/3/uqi44VH67VoNWRDtV37czTQ9DR41yP0ndC9bMn
OYY/cLu45zH72o3BfLQq8QW4Su1ni3XuxNLenzJj7TOR/kyFE99y4VQeNSlmZCP2BTcyqK9kx59m
MpFd6SStO01M7Ghnqau4KeLdpOvyaqYEHBOzvROqu68yp74ocgszD4o4/zYVEnNyiWwvinrAyO6m
xJzWOmk8KmZQX9CJbKi6NyRSSRgvwQEiGeIX5/LfKDnyvhzVCW6Us2d9Vu3yPMA8hyrHsAtboxQu
z7eGQ74hkcpBkBIPfSFuXffvJDIkJS9t58R5YV+Pvc19qox1zKFLL4ppAvXGXJU+/DB1F1RDt/Eg
3hBJUP9pQCiN58/XDaetJGgjz1LIScSJ2+WsvS95+EDzothAhqvAyLNIarYABK4J/koXxffi7dVx
mtjOFDknO57Nve5I5/OYE7+xG9QTRnLYp6oG/YyeuJf2RePa7TBdvq/iXgNlhII5ApSAysqG978C
KmPeDIMlC+uUFbnw61YV13lJq0Na5yM8Z15fsjnj12yKMdt5bJ19FxXRsSFVtBHteEPZ4tIRoYEB
R6xsXZsfp70YZVGq09jQ7CAATV0nKYrbZJIf2pnQ3fsbf0O2URuHAhggS44g8AosJNMgemO4PtXx
COJd0JbvE12Qa4tP9iFLJnY7OPaP99d8ZWCxLQEvDMaMQBGtcdSQDfUs6KBPDYlAshibb/WY6g2j
9fwqz5UqIzAjIFzCnUKsVq+2Vb2Tp+0QPxVW2bvFXCFslPLpYhhs+0Og6uZIuTNehnkFe1Y38SGi
zLosY6e9zdHgseutodwS9fMY0yLqMKESFlIsfiqcxHNRz4hBzLFoAC06Y3Y24iHXST/MPk2D7NjK
iRwizkHfEVexX8V6uGwGOhyqNpo2rv0NeUe4H0ZACwd4Qqwhc1HQLA+LIn5C8D+Cyo7ao1OU/R3c
1uCrkqzfxaMyh0IK5yijPL00fU8RN4raw/vC8BrWMIyBUIgtIyCJP1fhWKTNCBuDKn6SVlJh5neb
0o8VDeEKN1mEmqcF8LVunYfRU6u7gm8F3F7rWQGHVAgAPoFjgP9/pn3EiDbX3un7pyCtZq8oGd8N
iAR6WjSVB3Q6HAcr6J+qOMOg8XQ2B9T9V4+aGv2UBGK87sa++Sptp7xLBQsfu4n0rm6z+rKZYQt7
0+T3caMb39iR5XZ2oNx+GutjlbHZS3NJD4nTGdcgVucnWd37CDraG/brtUoRAuErxFAVWZ7Eaou0
yKKpoCR/qopg9Ms6YwedMNsvKqc/NCMbN8709fuGYw2giplUagm0r6Rc1tnclCrCleZ97NaoZTtw
KxIbFuq1O6YAyph08L4Xz/K5VeuF3bCrzGSzw4unyZ60G1bykuUOA0aYxx1PJu5X89jtCCLUd7kc
wkMVNz+GmJHfkzSLL3SbY4y6buITkzzY+LbX1hMeOqhqocTh/bxCWUWeWW3OTPrE4pD7JixSv6gL
/kBKjD76q+9HKA6cDJyA1RB5PZffmnflyApmnubJmPuhLsrv3ZRUrs5LjHtvdPxAWdvtY2dWWxr2
tTYTCi9XcDycxWyusOSgpW5m1mRPqBBgj6GEguBqtHaktSfMfBqK70lAuQfkWPxoUS3hK22hPbih
9C8L+OKsMWwfusQhZBHIF5JQDTJCv6w0TxYyqB7tA9DI2oWvjFO6DSnNxpG/jsVAAUoboT4mllgj
WRlNyfIsMSwHrS6fx6dWzsmhyUl71fIGuTqt+oeKDnjoeY1WSZYgtjLmlUuSil2rMUPLZiDh2UTw
jk2UW5dxOQLZJAP4DLI4vGk0qPhiEAYeZK4nP8kD4jpTN15xu6wfymqIN/bzGgNAi+Po0KzjKK3X
nnxYZCSgeRM9NeOQfWwS0AASEWq/r2rn0LOm9meZ6C3EtRzSuX1G1AC8hxzniL+uWzXzQus4CrLk
CcYyvQ8yqi6LoCeHRH7V9veamHqXW8l0lcx5f5sYVW0IzWsthUwwgoQaBnCJ/a6kt2kZGZwkz55g
H1tfTAjwD1HZb5zta02AVSSeJaIxyFesfecpJ2q2K5U+CdJkiMuN/VWalOqAZFe9YdPfXArIlTgc
6UWbrDVBZKtx6LLsKSuK3G1UUPk84Z8SaauNld7AVjZ8c4FEGfQvUDs/f3BObNmWnNL8aQhDELsg
NrC3ugpsDwMHi0Rqgd2p6T5bqtT7qZ3a+y4dwXfUDdGutkW8c4wzbLjQr28T2RwEDBxNOcCVvXIi
4nS0apHk+KKgcQ45Ynje7Fhbjvrrl2JDUGyNuWgS239OsL5QNIoGdCrpkD/1uoyve9WDilGPZt8U
UX50RCd91MwOG4L66l5RWoK8hWMjdi4Q4FzfK4QqmyM9PSHH9Ecn62jfNynbjWHTfnjflrx2xbAU
SjQAmlGpgWTr6hQJCXVL0mJ+6vIs3o220+8QTUX4O6zMZYjMuGvNLUak8rG7Nt0cIjIjtipFXt2k
fjZkeJTIgbJX38AWXKoDwZ4GxcBrqfrRTZG13niXr24SmRpMxkTQmCBVg/TIuQQjDFQZYvHyqWd1
fGE1VF6TcQKdObXnfZjo4NhWZbLxbs6BGBAmEk04V6LUEj9Gdvd80ZSKoe6003wKpX1Nu+ShGZLB
zSN6ik3+8/27ZOfn+GsxFI+gw0HhQvHd54tNYmpzWobdp3wGInNVK0vXsuv0YDsc7PWFMx0y3dp+
hTKpnVNTcRciHbpLlSUvYGT6q9luQp8kge12pgUjadQ3hzRvay/Xcbqru6n/QFXmePCdwEJkJn2o
ZCO9qmnGDVvx3Gnwp63AXjQHkoJlR0RE4K8rfRPjyVlzMHenqbTyy9xKUYcIGbkJsipHy2bMds40
9B63qnxXhIiScMabYx8jJSJkpk6tYvGOCFHujE76nbZhQ9PcpCeiMnPoqqG+hUjry2yUetc2Q/po
AcDudFVhSrAIajfB0MMr5DB+jokzHioT8CeWqMpDbDz5XTuo2HHbESMuqVHppQCl75UOa0wCiCTd
xRkp92M1YCAgRVzx/Wt+dcs4GXTZLqK1oOB1EjtrBzpVWnWnoUnQcmq34LQbsNT7q6yw9nIBQHkQ
WvjTBImcde0UC6LcaUVATlOvGfY/gW1tNMLv+qL/PE8pZpPOsdxXtSWPQawzuEBTDNiTxS6D/3Hd
5HW+rzu79Seuyo2ve30GAmFi4AgIroDTv3pWOrDqKbcHfJyDGY2CYvooEl7OxuNd988+nwFSzgq1
cjB7yDOdPyiToDQq7iQ56SEE3RbQqC/6rna7TGR3SFVjrzSI9I7ztvRwLtVXwiztztYEpixJ0Fsk
O9sLSk0zt5PpLdIMw8ZJnDuzyzUhfLaEGFDKhzC2vXonIop7EmuLntJESh+emfaseEBNBZW9JzuD
WZCVjA6dFf7QDZ7J+1Jybqh+rQ4whcQYEt9L7un8gMqgiKzCDtkp02Ny2akRVLohYpR5NLcbl/FK
kyJeBcxqEyhUgl7zlfoO2nKuy8zwE5yJfC86CmqsIjMeL1FEmAOWbxzsKrH/vDe40ABx6Gl3EMBZ
LciR9R1h6TlC9IH4MuWCX5Cal3cObTCSGFEEP5nyeUns8wvLmkFwV+fBfu7S9D5N63EDEry1fcQU
FCrJACphKM9POiKpFeNw+CkeyslHABw8bXCAXI5iKd90mMb7l28WEo/wt0JOEc7C8gJf4B5mMOEu
rRQ/QcEHV8CFkKFipLeo2sq3Tnp5ree6HjToi02GwuFAc6tnJoNO530HGe6aQt3NCAz7/WA92ENo
72YxqNuIlOSJqETteZaBD9WpmQcvdUKgpv7ICtxC8h1DeFDvubMkBefaSLcM0pvfiDeGOl2Ue6Ds
5Pw87CyPyjkQ9DT0THwQ3Iw3Q1OAAbLsMG8Wud59nhTKL/o5uX//JpaTfnU6DorE0LgokcdZ3YQF
jykUxqHQdYzth5SBUFDP9cVfXgUBDAIwSDX+Ty8v/cV9SzWLdI4tcdJtRN1EI4DaRFm6cdVv7AXi
uxRrII9sI8F2vooao8SJwkyeGsQqd6IwH2vRb8WB31BKAngd1d4c0S9Ewc4XoVZdUD1M8kTtyL4I
iQX2ya4wVzaKqh/++qmhqBKF4BSKCeXO50tNKUqC+IylWhOBidYgVWl43m1Y/DdkDzFb3AukD8nK
daYCrleEYVWjOMUAOoc5VOqQF4l8GKYhvZqKcrwuCDLVvHbIxn3RZ72ykj4bBZJA5QgoorJjJfdJ
YbdJz21xot3oRDsSWBMoKPM2/JZlkHoUDxuLexaKva/iuE8+1a2lPyByVV3aeax/BySubsrMdp5o
FNbGm3safLNMYz2EXJZ3bZnpxrWM2reCIKeeVCoOPJMl8/d8Qp2sRyRJv83tZOjOnuJceyy1ERdA
tra8dmYGLvqqT2AEBppisESp629UcoQgrVjqK9NrudPKMS60PdzRqQvKyG/ncqxdp27l70EcqO9O
1aMpt5k5poCEsp34dRTFmHdhEMr0M9mVxY6qxq6u6gwhdC/WNfkmeK9+gJy9lLtxHkGwmeRW66W0
qMAeHaXN4yTa+JGLrhTI4RXBfcCbm6hIi8xr+WTIRd0K9TuKYJGAictm2AEwDvEhmUOEjBPapJhY
HxTJlSPTwXEDJ+7BaGloe51WQWncCsHy2huJUV+mAWKJLhCmUYsYUxT/TBxYOcj6Zt412cgbvyp4
dlsBiR2Wph5QODZibjHgT9ZPbaoRg6qQAY/2QzXAnMoxMN/mHNVBLdJj4YUZGM4v4BP/0Y8tgl2A
dVC+jbFvK6Tw4n1Wdqb2unwYU7dwkoQjkFXUsJBzROIjI13w2OP4M9dOTX8Ke8v+6XSZdYx5Utwt
LsoFtCrNL/rQ1D94kOvQ5XmJGfGj1TOC6fJB94llyQha88BuP5XVPIDhlbbdZz1qeUzYKKkrea1+
pFE2X/OxqZBlLlULbFYkPYaNtCYFbI+n6LaiqMRxO0tWmVeKYL4Q/VwiHS3MdF/n7UFNo2DHKYGz
7You4Lmbj/X0ua8spjyCPvvLLOTF6I6FbFGUkIRoYshYUH1hkEf4yLTF+JicyspTVl1jRAgqYX4O
xYh4Go0z1rqEzPxJl3X6IYjm2XHrJBbXbUgIRstMiUp9YY/6jrVl4KG7IvpM85y3Lhrk7H3YmqTz
EL5u5EUxz8XP9zXZuXf8jHZg6VEKgOwZWRIH55rMmnurRxgTZXSwLZ/GYkJ5m1ONFqp1Ifxuirqu
XWdEvH9/2TcgtkSmHbF8ZMiWXNnKImSqKccokMHJ1oO8qeKgenKMxVK3l/XPqpaYsl50yS5EIs8v
h67y+0wExzBn4kHL2OyYLlGEUMH3w5PUl2nB4w3LuD4Z5BKhxRUyl8KG9V37Gl0dMF6YtD2lso9v
07DJdrpPlCfmJvTQ1EA/AI5sBZzfWlTCICN8gDgionvn10GAyzTp8h5oVyVewhTm9IQMROgYKOLs
VW9+vH8Pa3i5bBJRQeQol0tA5fX5en3Jumm0qv4UzNWh1vDsx2QKUfdE6yNKgTYMGjuPBKPnakEa
MGXI/yHsicDi+XKVMPbEe9mfhrkf9sKeWz9DNetdVMT9MYFl8BrZYHaTE4PNJ0+CYwQfzwtqzryk
TCq/ReraU1Hm7PDh1c4g1ehZRZ7sojhpbpxAgUi4m6YNa/jGpaBoYUEvz0m1ddmCyJrGiWQ8nFI2
2fs+F/qeRozisRt6ZFUHpveBb9X2vXEzfEEyiLoijYwa6POjQuRlyNrKDCenqqvjpC3r2KPCz0XV
6eAnbZ9vAP831ltqCPXSgcFRK79CT32atQ2PmvEUhvaHOGEVcqCh9NLSuQzFVG+stnz9S3gBQdDL
qGEEsJf2vHUrWt7O0YAI1XhqaqvbRVEUerZTb3kYb+wJ+0EwCegdwb/1WIueoyw7HavxZNoKLBZy
yi/bwf4Ac9BewUXferxvLqdwV2g9oyhrW0k34BpRYczG05zUuYc6k3EnUQR9MVnlDwSeio3X9MYZ
IkiGehqgNAT+1tWLxdgPQzCb6TRoEe1RogxGBRXST39ZQ8A6KAeKGlVk2Nu5HBrb0gHa0aYTaeU3
mXX3Duv/CKfxDzX2ZsPXf84/rcQCpb0c6ghZZedVeW8YaTWWqBk55WrqfJYmmDyirHnXJxhOPaky
Og5AXK6l+/ii72NMIzF89FVkQq/JYu6VREa+AUZ4/wzWngUCbg60FUKJGK8MS7nKAjpxZtVmot3J
Cvt+X+qE+61F9JEUMPnvL/Uq/LCspaAlUYuFvhWxfodIyck4DnR36gDBXZRqWx8rdPVdD6Vd7nhT
oFSBj6gAdXpwkTl0uhxFUx6CucwuWiDxw//O50AvIFKPNBByoOfXn9ECBYoi6hEPsKqLmcH0okBj
uM0jMbrTjNhT0xccpfeo1GPBKPy8myu/o6Y5xp0ZNkqmXoW6n08HHbqLxC/gYaWlyr7IQ9VaCA+j
vvqK9OiwkCOgrIMyBN9mc+yKKDeYhJ1pdOvE/e0YB86h0gmw7DQQry7rnZpb8MMjg+tpK2V3zZzp
nSyldds1JrucMwaaIHQ9eSj8G/0uilK3zYpho0Bo7dstG4FiR0jBURKpnpXh7Zy87y0UgZ5YNide
UTj8NhVwsaKoJa6OHHDIIIVwJRJxev9G+VvCjLaMRU/BtiAeeH6jpOc1LHTRn6A6Sh9+3fwRRamA
x6Mij7xPwHJTC7kfZDUdGjamhyl3vsRJwB66uSyfCpmonQVI6ImQxAfEgi3XSanc1QNS3ZpbFnoR
HEiuFI3f1ZHY21UfeIUtc3d2ouKTzjrt5nhsyDrFtUujuruiqDh0uYrmXWkL8JvVU3ZvMQamoGaa
NnDda7UpUJDFkNBH/ovzdTFJGrUolx3i6ST1lOxnXgxwPGO5cb+vT1lAYSBAujQqAGOtKmOmuiBD
HtvzKZRF56HFU7koPjIXFabtbKiMNzbElqw2QxpvgfAr7YSh8PCYW0JOHeo4D83cV/tM54H/vty8
tSEJNLwUa0M9Lz3zLwNFIZKy8MRTekLBi3Ylup7cuXTudU43Z77jJ50bAdRHo/oWXfbAIcCm5yul
XNXIf1SIvvf0SFJaeTbNH8pJXtoI/m0c3ut3iNQ2RUEYyjAR4Hul2hHZpXXQ8FNqp8q1wglz1ye7
viEU8b2gTchxKkjxlJF5K8byGi1gZRg7tCijXgDB9PNtzlbdwYeP+MkZQvWxCcU3GhHyw4qdzneU
GjY0+Rv3B1CCQmNkWhG4f54u+CLQ1wjzv0g7s+bIkeVK/xXZvOMa9mVMowckMpN7kqwiWVUvsFpY
2Pcdv34+sFtqZiQnMSVJulqsr+gZiAh3D/dzjtttGUzas5zJiifXkbWPbCQGVMnsns4fFU7E6RaS
dsGx0zkVVMmELVTMMain2LeeQzu4bqoyt7dR3QY3bUGxCj6Ibn0e47ZJNnoi2Z+KFtSINyh9Ym/m
wcyvHNUHU15MJKFdq5P08gYyNOoDNrxxBoDmIe96Of5KuTZ4qi0IGheNrtSKp+m8XzexU5bUxrMs
dqva7ku3zcdQ2wRRMZhUKfIh3uoSaQVBVNcm10YP/soaEusR+COxSy0dt6HT+Ny2ETDFKSio9pKq
AkmXLsrGKh4tP2s7yAmhAVWl6h/LIS3MTTDw4V2VulTjmXOofjELRRsvrXFSvoR69TgYY4IcutrG
DELMpPRrrCdxt7ehGrRuQChNvaKZwNCXEb8tGBvpUoVjXrth2kaeVVo8hzu5fTBioPjUXKZevdAJ
YZ87EvVftKOl+2HM5m5jW6X/NE2J4/B+l/twUwHYupKrgnQqDHufVFjOmDhQ12Dya8D9jGekpqUQ
ctJWd6vCKekyREZHKSWh5LpJzGF8mCqZwpwxR+VSwwmS6w4yOHDGIvmqdJP0A+9AAQ4aWIk/Tc0L
JZnx+2ppDo1rFEk4uo4aZ9/AB1GLWeqexqaYZulrDgT0c13pCaQ2M1JzNyVyggiq5+aJ8u0A8h3o
1CdZHoPrVgrSfT0F7adGtudviiUN9b4JcwWF9VSvKbrpw2zubaCe8SYFjzJuzQZa5lM+R5V/MAZn
ZqheMIZ3Utyb8cqj5gNfAncGPAV9WuK72M9QqD2XMGjm5zxqNq1llhd5kti7NtSk3cQ9c2lcKZ4l
xytX+zQAMPiQLgEVaXJGXvLHnqSKjCIdQ8l5rkbwpoxbMMkRV7kRp/5qobtSeF06okDbhDtd6rMv
9UUrPZOetVe6YzZ7dSikjW1U4TYz9LVM+NRhYY/8F5rn8oDTBf84FH5oRci+PZc2uGW/iEa3b7S7
BpLhbs1fnbgrTNHugvDkLKFAMKX4kEPH2pKeo8YKr0NHmbcKFU1PtlpaO5XGbMHYCR7jNmoPrd7m
v4MyyDzHGDQvNktpjZZ2jLZcqiTLz7GcRUCC/qrY+aHT15EmqNJzjfaA14ZVdN/U/nQFJwBCv+ZX
O65+6M56YFzVZkmRk9O9aedorSbw0cEC+EkU5pVJ30ZIYpRcSqJADYIXFAITr9NnCpV+569cmw82
mkjIowcEEEwIkQZGlbqOBqs1n9UwhN+jpeG2mVR1b5bteHF+pz9YELNC9UW7AObFCeHPN8xJKvzO
eY7TTr9UgzzxyhDQ+XkrArjqbQPNpYyCsoNMd3Phrr/PlTJnSOw+gdGjq6Hvyl3UXI9Z1uxwwdNW
dWhcmHmobudgYJJIMRueGU7SSvtQwP2//YgFMYLIBdkufbElRr8L+HFVJ4kW1OGLH/Zg+Rsr9294
5UyMQY30IgC8sIRJ1c9QP3C68mmGSFtecQvsJ9WRoIic/yiLEzrO6haiC7QTCPrMKBLT7iqp5MAP
C0iNVj2rG/hVQbVT59IovFDyI21bpl0rXzVV4AR/bJomHbHcppTIy0ekxgeqPY45fvNZUszOi+hZ
bYCqO5smyb4mjfbKRHFpe361S1XkeLUIDTiLPAAAYkKB8LyLpU4254WdXo2T9poCBV6YDU31HOqp
BILBr3qNFoLTFhvTiFSG4+agxFZy29PTDn0Z7CLIVwCMACaPT4BZdE4UtSr0YFkPPb2Nmytdgn1w
fqkfFG2OzQgVotkEeBJnmKmckk4VGnKuheu4tipVubekjPmvo10/ZSk4WAZYzx4vFstNkyi8K2sT
4l83VYepiu2VJ5iAXV1uAJ6U0EjTWSVeiZvQNb4yd5EsPUuqWez4t6W3ukz3JQvD8iY1Z2ebQEny
oiirN3nQMbRVmsdvklqNcJFjZgoEQ7Dy+PzoY1H2XvwcKE+ZnvjxntSV489BPy4UF23YJ1BStv6S
50rpxJzkqaflkqMP3NrDKwhi51Dqg+mRJ+LzR13b6HaTuq1jD3/sGHm/vXWBiLkOzuv4ZxV+oJp0
mGgD9drgUi7NvBIq3sqtEEVjlh3h5bgkKzwMAJkIASXMYDeOUQmPQMriz1I1S7/VSC2nbVQpqQxG
XokRPmuJt502MxXOz7u9Jsdd4JahFjuuqjfOvUO790ECLWJ5TRkZrhKPcrRt/dFaqTZ99HMRGuDD
wG+hWm0IflwJfcvMEzt+0abEvptn2nPSlAR3eHeUFGYAMpolNY9N6EdXxkTCEE59dqXLVuImpt7s
ikou97IJh9no6njjzFHfuSNAhZWL/tGpouaM6gfdNPlUSGyyKHWF6mg/l9PMdN00M6mHqtWdDqX+
RzD6/a9wrPWvRZC2XqO05O5GMwIAhe24aGVA1jUK6jjUi/4Mqr7cQRwuQCraVpS7rBPS1Rx3kh6P
znObQKU08iH3Al1CXbRwwpUzLJA1/rJFEvdWqTV1du74EEcSmlVON/vPpWxnl4laB3R7m2EDj8Lc
Vl2bbeIi8906nOZ9ExjZvkv94ABugNHaXIm9ZuXDZlRqyZV7WIJNHqLcTTXiserUyU3JYJ76ym73
hjPIICJk/jL6alvH6qRNEGTp83nHeuq+aZVpCETJAN3pzgp+tezDQkY+JXlJAE9cDFZoXylF8f28
keWbHAeqBehFrmmBOwdaKnwzXfeVURrk5CUcVccNg8zwqHt2Xq3Y01qafRoUAf/QFuEY4AQA4R7v
jxpH+SQFfvJSKqHpVh0SfFKc1zd1VrRbmbtxIZFT3RRlXXvMdpGvLH/sKSl2ihvivrbBnJkHqJbK
1s7MxrOCONg2muPvDdpjnwJ5XuXQL4m/8HWo9wNPcwDeAsoX/BWl2zQo8zl+IW00ATz7UfolG8dK
XVTYh2SBm1QHsBXli9ERil3ZSdLLvm5GADL61EHu0ctdORbhzeBP/mdjsPzQzY04e8SPjFRAjTl5
7kPfeRiyMrmVRvyQi3AhgLZcLcNHeBUy1P2kkkDXdpp/Ezt+lW2UokXzJmia6Dv1zSwEfBlxTFqK
7grf2PScLEJvjz9xZSd51vLc7rNPtW5XTFppJ6XemO3YpVTNVXhTXF5FAvGAPlaupN1XuQpyoDZp
268x2D76nKRg+H9Ao0sifnwAGsOQUsJi/GLkSrhzjKz2SqpSP4akCLfY/lMU/gKeAxSPGhSVlwVW
fmxP8lX6YboUQ/wxTU+rysizUUba6HrtbNVpHFce4h8k/rQ0lwYgzAo8kIheL0bJmkslblHuaFQK
N5PtvISdNX3uhz6sthYN/1sI/RB/szSVgPzIEdo9fZ76awqAyullcyhuI2pCW58OgyNcbP6i4bSV
1L9QWKkvc13WPxf24OzKobwyIQ9dkX8Y99AGmGtkBz+rEOx25IBfl7u6vpwVI9jKE1fNGZWBnBkV
Qcqi8TYe5m+8erIV9aATNwTAkfAAGoG3mYIM4PFO2QDLxzRu0UDIyB4jylvJ7A7Z3xnxH0msHcrX
/FNbv762t99LURP35/i/fxblVCOd2f7H/1OMbbH3X/82VHj/tu99b78f/R/bnIrA9NC91tPja0M9
7D/+nf/P4LVY/p3/v//w317f/srnqXz9P//rZ9GBwOWvUazM34umLXT+MxJrr79e6+/t669/W+SA
X5tFGPhtdfkrPkL8O3/r55ravygaQsggIVwA9+zZ3/q5mvUvItOi2EIfhavF0/JvBTZF/tfy4tUW
zr/N/7K0N/8WYFP4JwjqOg65H7cDgMuf6K8Jz0n+AFkqhxaMDtxgxCKPD8yCIsucMk9u5SbaKHa7
DRLJ7WWqh5nqBs7nd1/r/i+Pf045980aCkiLthzxQBaO5xxNijTFfXJbSP1F3WlIbK0UfYRgv0jz
EiBosCBHDEn97Tq/e62PfVUBqMv0W8Qg1U2YDdmGtvPqUEu+yrt4tlgxaHMseGa84skwlMy2pN6w
0/a2NNLSTTpD31Z11u2Hrgy31Uzp1q4UfS2NXqKkYJUcBggBGTSlLRHU1EZ5VBaQoW4bMqUbxc9/
l9aUegkqPJd1PkwkG3pwCbM39qaZy0myb4+bvDf/dMjIsn608TiXVNZolImz9hxVGyQ6v/Vtm0f2
rpgZXOxrtfJFSqzgwh/aYOukqr7TI833IBXSs8uscD/YfeFVcq9cjmOSbKdUS64tY+H3R2Ql+VSV
CIX0X4pcL7yuGFAAqDp7r2TgxtzI1PtrkxbToy+FcUh7umjJI2zzRkbK7OH8MRWd/t/rW2IrGSOq
0kIlOLVjEixY+LckwvVOM4aXAmCTyw2mjhm0wS5Gy+qhK2DRZ74V3kE7BuDYUxr3QV95CmpdW0ud
PoPML75Qk5/ufZQ1PHM0aSIUfXt5/vcK+QA/lxcLr06O/SJIYgjxOcsnNB/wMLfoV5j7weqs3QgW
iur14GyNmhbjeXunlww6Hs9OXBNhmsbssdMwUlhDc6JHt3IUbeackeVj65038QYGOz7sxzaEl7TW
msNUGlp022yzu7lnHmyzARy8lTacCxfB4a16U18VHlI7K6s7/ZqLiAx+leYJ/yVmV6UsmcGIxvJt
1O6sObyJcno89nQ9ISV7fpFvnQxxkchM0uJAfBH6prBItQ2TOpnU6LbdmfvoMf7sHPIb84rzrnyJ
bzJX3uc340HdW7tyBwfy1bl1Hu7Ku+JSPTBjXO82xu+BCWuHaOXrC0kPB4pP8O53CQcqAWAYVfAZ
brXhelISkPnmVqrbvT/Muzhi8C5I8jhcyV1OThXCAJDSHISjaI9A0Ts+VfosVarfReMtcL3fejLt
DehRK1/8ZG/fbPACAczGndGEh4jSNaWcawh8m1XsKna9MTrcj34/Jq/nt1YsG1MGXVbzjyX1eDVx
HIK3rrGkuUhBX4G09n4azHpvDmuvgZPNwhIJKixDIjk8dqEUFsCYT81FtDymd6T5A0h0uKfT935+
iZp+m8Yg1K2VmuByMI8O7ptNeE1LURT+vJA26Oms+T10jVsnpbwE3Bga19YKb23nU5MqG6NaCetr
9sTEQWo1p1ewF/o0AtLitp/zXaD8Nlv/MnDKWzVZMfjRYSQxQ/qb1Gj5H8fbJ6u9NVZmMd4qQzhe
Duz2xkrteeU4nmwdsuq0p96AjhRaHMGRBmnRpYPRVHdWzxTVEK5BZHsOhBDY8W7QoalThJfI5azU
uU6+5ptZMr838LAs8uNnaID6GFfVneRED7KU7FofP24120otviEi6Aat+ucrBfWLYNbSzgGQJ1yH
ypIUlLlYaQUVherRJa27XWOggifXG1/NHjojv2qcy/O38OS68woGawP1axGSwvjxLmZR7bQA/qa7
SPc9+N1bv95bsQIIOv953pIIxOf+LfweFBUUgiz/KWylXaS1HmqzdqvfSgf9arhLrqh0qJ99ghVD
4PcQqbe65XbyRjNWtnP50+8v41+mF6PMiYBxKXjrsdAm1WkM7XYG1U3Y9AxKvBOPvyZDXh6L55f6
obmlkoNGMt0gMQ1l9kOkjYGk3Qa2vImHexSH9ukwXdN7StSKV9J/va/u/1rFuRfD29reGRN20IwQ
24vKN2PXtvRN8R//9O8vXLrlP7jkoHmEbVOtstUiGRXfavC7bVfMjOOZ4CCft7K4w+MdohtOws6/
0Lg+4e0tmJpIzYrgLkdAapdXzbciTdKLeIq03XlLot+CZYEVEnAej/gVSwiiBUiAbA7n6A6uUXQb
glby+lBbK+iJ9wqvD65YQzdEXR6gbwX/d6+sQJkWvOKUH0JJQ/QutLXPc18qP6JwBCUqp9/OL0r0
V5iDygF7k9QWnquYkel1H4czkpYHCuCgWMLDkGkuVRVvatRPQ6m4Xb9ynT9YIM/Ut+3iXU4mdOw4
yiqcq7jqm4OmpYXbKsOlEczMIQ6s66q3Vs7gyelgeeSZdHM1ZJ+orx0ba4oip7dQN4cWd6xrA5Nv
dRSnHWNl8u3J2SDYAOViQsqCCyR0H9vxkxKAptY0hy4trqPuOpOd/fmNWrMg3Cak6OJk9LFQWUDQ
5IOdJyvO54NvtXAdOMYq5S2+1vEayqK31D5om4NF8ibJV2pzKUVr8ghix3MpsLy3Ioo3ZEoz+06C
Ff2pPFiyO78kxUZiisxDhBaam74OvlestZlP/KpgVMhN0bmaCir4zQE0L+w7Sdn6dMJAuq3Fiw+u
E3cXaSXwp/w3MSo2jlQ19nLeirHkTVrc6740uHHCfEckpKSWIapD/+v8yRAzneWL0gZzcNdkHepb
5+2dxwgDJUVmaK4P9rRRK9e60+KLBuWNwO2Yet+teMGTB/xiDogE4huLDjPKCsfHxJx9YHuGUbOB
xkV5H8xMr9eu5+vkNtjP++RSu3Ku5m/SrwF4+2vxcn6tH92C98YF56HXGdSLHuMyVE+tuEeM1Ttv
4aMdBB8HEGORJGb61vHyMr8Y+j7DAvHECw00aJBg1QIjwnPMd/6UfyvyaMUJf3ApkBmgkYZ0HqoO
J28nCnq22mvScBgVhXEu/T2gq5tGaTyl0De9OlA61Hd18m2Uk61ZOO4wGPBKVjK60/tvUI2nKoPU
EapSIp0L/kg/WXU0HxQl31i177XjpeGsHNaPlkrEgToIaAyhy5NstbbHiE8/HRTV9envKBtdc9Wf
9pfxbnCrH/1z/ZSvdRpOQw4re2dTODWNkiCSMwSsDBZOjR5CBn02p/BhrCGalsN/lI0swsEgh4jb
vOAAKhyfnmqOqGiWynzIcDS9a1ZuZnvqL+tbn7p55jU32tO8JoB2eieObS77+u7++wigBIk8zYz0
ADU9vpTtmvzz2zv33LKE8KYp9O5TgCkHjVKRdl3djq607Te8F6+lS8mLmEMf7ZnSFBVudFnvs9/h
3vls5ytXc22hQghsmjLgkTDOByeMrtTxAvjqytP0LcE+WehSIlkAabAihEAxq1bSwdOeD9OVDC98
XzyHv/r6MiyAYLvDPv1kf7pTttKD/NPvXOlBeojv6ufkc+U5W9P1r7uVtOKk1EHrgoIKExTQeAQe
JPYQZqqwVmVk8iF5pupAaa7cLoI9nzTJtb6uPek+vJvvrQnbnJQoayOigrXf/S9DuzSqvdMA/3N1
hmsmLvCL6aKIdv7KQ0QUdCInOF6lsLFaaOudNmA3+x09Grtwp3vJpXlvXYefopvweq5c+WVcuaqn
fn6x6cDhIPWFVy5kO6DLwymQsCn/1q2bpL/ILlPtE8FaWzEkQnTeVgdWHEwnp2rhcBzfz64yCqKW
OR3GL+0u+m59nn8618VjErjRtfw01R4UBzTRTFDxX9aU0z+6MguJi5YNTA7EX49tG5LvONHkT4dZ
Nd1R2qjzWtb4QT7Ao+idCWHzLD0tLSBr00G+Mpi7Ou6m3+VNfqPum6v8Mr7U98lFpW+1uzy+jEp3
TYBkbYFCuJ6GMFOzOpwP6ZxKbjlKu6pL1/T5PjSCfu6SHFP1EEci2Ck6pTkTCg6SznUYkk1TreQ1
H8XeRW/6Py0Iy5AyhBzKFL/T1M9zlFynk3VRZfLF+dzmgzhIpQgtHrIbqoyi4ncUdeiVLG68c+6c
adcNL3W+hZhw3sqy4YIPXQDMhEGeQ+DVhfM+21VcxJM/3wWBfjcFuy5+Qqn7YZpvHEnfnrd1mvsu
2RLILXqFyyRD4XzbczwpsZMbd2rsoLUbPo3OpRxdO75Pg3J06zb35n6t5PCBnwQjBJhr0VTWaGUJ
u1VNSVvHVdchXaJclPN8OTFzwrel3510OVntNmvNbZrnu77+0au2h4YNL501+c/TzaSFBnSXKRCg
UU9IkmaoATJM5PEOKu50rU7Wjtp/tYmq5nNjS2tti6Urfryry0wCGinLZIKlHSZExhLpGGkY1eDg
8xR1x1bfFmiwtGl+aaf+PqReNfkxInPhpR089nXHOI01kPTJJaFzAi4TuCPhEPqx8PLw+5h2aKA7
d1Flcwf1ks6JUQU7PQmilYbwh6ZAydig4wHriUJNWl6NQ0Syfucbs7FNU5Qx5ca3XUZVJn96hHlp
v5E8LZrq6OQJ1yUdWznqAnk6DPPsynSCxvA1Gp9QOb6Rs545hYewXWkxnNyaxeTyzl8wQHTIBJet
V5paAySYDk2F2o6RX4yO4kW6dk8FZTOp7eXUzPt5WBvds1yLI8ewVP0XLuNS2YKsL+wfQ5msdHSG
+tCrlbqZpL6/dlJ/3o5hqLpxLN8hnaFc9uZU7M57iQ8OL5YpO0AxWAZRieAIOl7AINOqwXKyLyLr
wmBOmaTwLA+M8AeNnW0Qy7sehVFD3fe+rbgmMOfzP+KD1fNNCR8O5wahB3Gfm3qcQquqD8ksyYjz
ZHqyTRunBM7pNL9M2QhwV6Vy3yv1WlXiZJAnk3yoDXB9cVs87UQqt9GHcpekXX2oDSkKXceU0n1h
Jc7BsIr8VgE7em054czkpinblACB3aGd4So6CkULy2Eo4BQCMAQ+PNcMPmEGgb55E6eNijjYzBD0
LpPaHF2rzKr9+c92EnuXn764OPTN1aUsfpzBoB4xh3Xq14doYIAoeKvIGyXTWbkRIixOXr4QhTue
vTQZsCLsjl6V85g7VIji2CFNapVyaxrdlySJleveHiJPn+eHIE/rzRBr9ja26+oPe7RvvwCANPAX
ujgnoWyOcnRNfbk5mH3ZXc51mu/GwU5XPufp1acgulwCqOVLoVJcpwNkwUby69A0pr6FoZh9H/zc
2ZjTNHxK0qRDu6aLLhirO9wVlZ4+nt/Njy4B9xDII25naQoc72atD1XbgYw9DLGu7828gp5W9EyB
phmnlEO8M3twpJIuTZvzhpc/LPge3PnCMsE0uy0cI1vy0XJKBvMuaengdI5W7dVm6DY+534jxbJ2
waTYn39oE+4EyidgUwmYJvfveLEZXS0ltAKNW/dDkm6jwd9AjvSU9HkI/kyXmygl2BLWNzKPW+pK
Xz04UbZJbP2aqdzXhbXW5D/5jG9mlk4jMknolgv5VjEHttIxW+SgG675GlBtnFzltns5/+FOoq9g
RTglKH23rRyTNfXVeFEU1ibqr8JgXnlcn5xFrDh4RPAhyKZQQj3eHt5GCYN8kdcY6p05X0za1Vhz
87dKcd+uTSE5SdYoWoKR58kJ4Ucn+h3bktoplVNrZEVfID4Y6RYRI+3y/Fc7udqLDeTmaciCYAQS
eWxDQY+vaflwh1BndLrfJE9JO7s2mJJZbza+UiBZNzF+uQ6884ZPw+uxZRFeQnGoU2anknkfwYPp
iuiCPGkjzT/rLHosZAvFh8ZTTWnbgsztZA8eyooo9/L9jq738guASIOsWcRaxYyG6G4nwVgqB8dK
d5YUbEPnZYJE32UPbaCtRPLT/H+xtnjpRRwFUq6wmzXJKRNlKuWQjoo3WOa+jNNtE6re0MbP+vjF
T9UvYfHJgBg+SIk7dwgsFelKUvPRkSKBQ1CDtpPyNkf4fdkvz5QiidH4Ohiz5DXNNy2LXKv5JTdr
4h0fnStwGmRQOCzImkLaNieOHdd1rRy0TzGjJutvVXRd/Er9x0o/APE5f5Y+WhVQWYX3DFGY1uTx
IY5kZWqSRNEOKGQ+WrN8jXjjbVtnX+rEWrkvH3gZBN7+MSXs4hhHY+SMqkavRn1EPGTXteP1OK7J
YH90NJdHCyBlMhm+4fGKqgztBoYq4pkRU9jA0v7i98gWtHr3rCXDRcWguZVveFqS4W1Klifz+RbK
uPg+Zf5vhwxK1R5kdEm/pJPC4PKa8YCaGk6bIMvqS9zhayon1tZK9GI75N22D/sbJIYK15cJVX6U
eXMRVbcT0x5uy6T5icBotI+Mpn85v+GnxT/E1QB3yASVN1iisOPIiKqK36YtUbJf2IP518ppy23R
Mn0yqHHJOqnodQ/h1w3lVt6mVtlvp2ruUKtBZaND2M7NOiS3itRRd+d/3OneLTqAhAlkqsgaTKHl
XxMehjJLyZZ6GzpGG9/EyAV5vTHOW82UGHcalyvPwTcA7LEro5q2zDlkXgKQdpFn4IQqc+IWvCt8
HOtbYHfhryFp00/TgFK6SyV++DZmmlNs5jnLvhZdpJluG0sJZWH6N5/Gyo7ubEnPG7cATVq7E9Jc
T0kaS9/KSlYynj0WuGBpcqJvWqTMpTtwSBw38FX1IQ5bGWhkqM5XQ9waD3qpSs2mZqCwjTRGyqh5
6EP+ZxtNFP7wqM6osppGc5dLJeVMRYmSr1TPp9hNbMn6psfq8JAoU4I8VdkNP6bGpLPbZ3H2Waas
DV43NftnwCPZj2Ho6t7Nqyw4jAPtjJUbIXoVWrIAKgjAy0Bu+AJCdiSXQQNyxKwOuG4vGLeTipZT
2G6YZ3f+wIg+RTQkXPZBkodGqzDU2TICbFDD0oPjjyvLWX7u+yMiWhGuTE6dp+hzrBgyGFq0LYqm
WInp4hejQEDtjhgHQQmJUbFUiGiL0uZK3B/SLL4LQkRwIydGmpjZJ1lCde38ZxMXRKsVpCO3jMkE
iLiJagRxDoStTPv+EIVUdia5bDaNDd7/vJWTQEZ5lQIL7yt4hIi3CJ+tN82xV6QIkEbYb+tmCN2+
tR7bakCUUHOnfqYdaecbJKT+8FTwzsIwEvhotS70V+EhYA/m2BZVxuNSN92izl2ritzeXlmeePbe
rNCdp7zB5yR8Hgca3nOA2LScIofUe2p3sJXILUDwnP+Ip1vFWt5ZEU54HPmw88yCZ2qcIrTn+C/0
HtYGKIlsYdrDWFmeiFjiCSXWkDtjHuTQjnkntr6XxtahKma3bV/p426SuWS2iH5ROgO+aw6JWJOr
aePIPxkuSmntKpweG3Ifuse03/hdtIuOv+uUpYwX0P3wfpTSTe6YKPmW3pwAkVLbjW/ou6p9gKW4
ciVOQg/kF8blIpENGwA9R/XYqs5Ij4nWUXTPAHLD2UXjlYHikn6ZvfzpfhLaKH4sqPClwCvsp57V
jaLmUnSfKq20kxkE72aGulb6O6mv8MLi+bPMq6KGuwAcj5cTmKkVpVAOD7BhR1dPVAWUzzDt+oWS
OqAhTNzSKe8035uJF0tUlGvAOvHg8gveGh9kfDIVMHHQaz5EFXNOlfbQA71G1ykb0N/OipWkcs2K
4GMY+Qe+uZDbw+jA284A+FswclbOxkdGDAZSLN+UmrE4+WscoGaO1HAPWmASNhM5L58kplTvzh8N
MQYsX4xgiQQhosJQ9oUjaJH02AWqxVxCK99BUa+ZniLVHiz+aFc1VbXiwE6WRYqFSBopD4IYS1fn
+IxopR4buaZUh8Dscc2/K+Pp/IKWsyzETQyAVuYgLHIzwk0mNzcLuYcPnVqB60TkMbSIwuf/mRHh
pI91zglAaP0QQdWPq5dh/lRZa3IKH3+qf1YibA0TzGukLckAlOIbym5uNE8rfl70euQYR99KiFlZ
FZrIn2vVATnX8TJrXJ2LGtOldv12+4dD5ynECNaW9b7DsDAK1k4BWVWHTPu8zEsohmsKGCvXRnSp
ohHB1Skl8w3iZfvLn6xnvqx0FOR5oa+YWdsbwQUsA2NaKEkIxvQ/NACH0doTYe0YL+t897G0CP4q
o/2qAzMrXSm7t4zPiv37f3aKhbsI9TuL4hQbwQQe2P6uZc9Gt1LxXlvHcgTfrSMqzNmae45YnEE1
U4BmMS5ytR29sh0i4HSYm7gpHVbS2xG0+tCt9DXR+BNHeXx6RepT2rCIslKrg6XEF5U1QEs4DCpa
yOWP87vy4Qkmei5jXuGHilBPuUUoy6i59jwttja9GmP4Zk3a1nIe/T+Uh/3rSr6zJdwWO4J+mRfL
U6Z2Np11o/RPZhZ65xf04RF4Z0S4K7UkR+mgLn4MDcxUu5BtaaP8d55/cAP++WzChWmHxKmbNytq
uCkRxG4k1cX0psv//EgDoKS9QSGSZrkmrMeU1NppJBnnb5YbnfkPvJddBjKd/2of+GaKSaCJeNAu
SsFCHKu6JvbLuqkOmkPHmMc1QtKMtnMHja7qxl57bn6wSZgjIwcTR1HipAWHnh/9+IHjXX1FrcpN
tIQZLbvzazopqr49at9ZEc/baKQpxaDqwNjE5eVyV94nD/HkyoxN7t3q53wbPqhrD88Pl4Zm0JJJ
0dEQ2chJG6mSGnbsl5N6vj+8ml3v6Wm+Up7+0My7+oMQri2bCjmdCBKP+PsI1iuV7pLu1/kP+IET
OqpxCAFb1ZWkNSRsxH7KyOSHWnlqWtSvs3QlM/h4p96tRrhOzJUe+rbB3Q0IG6i089zZHm/rQf1S
pIGnFTZdvG5PQ/rRYPZM6sRXvaXtezVYCbRrKxZilFUklFWHxUPFLZNDVU9rYa/L6t5enbJ98iB9
O53v1izEKsVOCgWKSnVoQoQBvdx328/No3WRPPnpRss8+mBFtil2/h8KXC5u+P22ipOpE0VKE9SX
8ZBx6rWp7/bTw/mDc/o2E0yIGWvHkBLqFtUBsQPnSze7yo+kcpMWzpnnBLvMWDlAK/smTokPFKWY
HKAQB200vGS6VaMEeGm+a6X/luf6Z9dE6GVkJHjPCEuRWm316KpK+p2SPJ//fiuX21kSkHdpTJZ1
Qd287RAjLY3umhEll/LarJUPIv/RMRC8oy81ql5o7JGcDXulr93ZDLZqN7hSclcrwf78kj4MMO++
27KD75aklHUkGct365E2HxMfDPC+nAvP0Z+YXsUUBR/Y0NqbZu1YCG6ln//TKDh23MohHJ7s8WVu
VsgWYtv3rwtFz2xRHlr6scdrYzxunnct6XmbF7vEkF1K0a4JyNlymIzbFnfd/HL+a35skYF/vKP5
l3jeC/p0VZbOxM/S8fw4vinzaZPnqEwa9iMS2JuqXQMbnQDH/1rlPzaFaNAGkTOYIW/pXJc2g/YF
7WDP1nrEy6NdUSC8oF4qDsM6rrRVEuvJPsL2BJmIVC6dJ0pLQrALC8tMG1Uy7tryq5YyEQlWLuJ9
Htj67R9+WMGSsEjHiW19yALzrpbv/Uq+1BoWGPNUbaOnlmkbtBd25y2KsvH44uPFCZddm8zBVHxM
6ntPvWqe1XlDz2xERaVxAZK41kWwzTZ0ZJ6Nq8l8tKENXUfeWj/jpMP39jMA8EChYXAQ6mHHh7iS
8jntZ35G9Nx8H37XXn3ZPNafggfrsdym37vL7lNxj3FaaN5q+/vDDX5nXIgX0zjMvqli3LwdKJmj
H6K4WrxhWkl/3XjZ/bhPn4rcHV/X5ENOT/Xy9Rfs7TIGVAXBdLzsRMs0m0FX5t1Ye33vOqE3tV4t
baN267eu4am35soRO/G7gkUh7svpxNDCAovV/2XuvHbrVrYu/Sr9AjxgDjd9QXIF5SVbtmXfEI4k
izmHp++P2qfP1uLSEbH7v2nAgG0IdhUrzJphzDEm51HNn5QZKfqw9+vg84zsyvun6+IlOR9sXW6U
nTyqomY5z3SBwXNpW5U/OvKGcd8aZbV9qTTnQZ3wSUWDuDxcnJTuCuXn+59yYfNWn7IyAgPIZC0z
lwMaZQcVDuEud45aPe4QM/TNqnbR8tvA8L15LEGcczAgfaF2en447GquqYsFxn1qB26Wjp6R+FJ6
HW01eb29fn+PszIBcZqq/Tzbxn0c0vak3ZfyQa02Aoatb1nm8OoBHop0VprCwYYWT2nW+ZC4ujYN
VrmxYdAuHduXjfr7a5aZvBppDmStaKiX3SP8ID86P9uPuezGt+pV+qP7OSAw6dqZ2215tVtruHrr
0ZkY5Zo6+H3e7KJ6cBFiQObj0/tncGuQlbXQKiUU0Ikb97rk7Ow43ovsdyPU3fuj/Bej9PcKrkyE
JAPDQQ7EuG/yXa8/SKXnfLd/EfmYXyTZ7+K9WW7c4PdPhyqvrH/RgOAmFDDuq+KgOTcp2iw0HEBH
+P6XbQ2zMhTzVOpRGrJJRlh68FSCAn7OR191thh4L9zNszN4UeuSacMS2sRGwX4Zhy72aGkMP8BZ
IkteVHj/s89a2YlWluQisVm9Vv8ZmPp1Wf0g+veGWvPfH+gyUAbFZOPvwVpL39BFZ3am51beNKNx
P9K/J3ov+zDCUebGv5zeN92P6WGrk24xPWcFjmXApX+ffhAK3et2L30CRl5TG753NARhIAnm7r7/
TW/cKUZY6oS8wFAurg67A1Yc/SxGkKMqIGOXNvupgJTPSoytp3djqLWPI2Vmr0c0Gd1npvDyaifU
2tPiP/+j71njHGzkeuIKDMu9rBZughqu2ZReZm2d8K1vWT2HqgDXpPV8i2UNnk7hQY6/F/1Wg8zb
Bw6gCyXdpdFwnc4ynTmDGF027pWP2f3C7A9TBNG87huoL5duXbko/UKV8/+yhn+PurKzxTzJBVzI
xn2xQJOeWuPZ3KLhe8vv5tz9Pcbq3C0NULOFDsU9SLVbAw3kXf7Ruo/8+mO6t/3G7/+I78ZB87K9
+kNuXedr8aM4/o8+c41y1QPgFUo1GfeT0hGfOj6haVp8en+Qt2/wf75zLcpWKFWQ5AHfOUifpwh9
8a//7P83uLo2MSiQ54Xef02mjcRF0MZh1Z0aMac+zYK/pVHe6jO86DdZjMOCO4QLDhjiBRTFBjCo
pI3SnxIpl0ffHgPpm23X/XMyzd1XXc0rgZ50V38RaUY6tIv0mMAhyHo/6cLxczwoQMunVB2+KWZp
jB4QjDB1S7pZv2hljHDSSLJ6cjMItnI3k5pWotu+ajd82LXvv3wFSF/V4joB/FiTeTidVrYhelOn
CAXEpz6velfUVUYm04q8HGHwhcZz4y6t/eaXMSEO4b1YdHXWT7uWdllROVp7wpb3v5VBDB4I2NjN
B0gnDbSbviZy/2nUjKv3z8X6rWfchYh60VdA6AZiznM3kCENpZLl4VQHc3KMxPQ9mgbVHTpqClCY
RRsezBtLu6wqJxBmRqK5lWsxpeAph9kYToEN42gU9L8lLhTaTk+tNt8FXdr/w0d/+b7XA64MsDAg
4a00azhRO4l2Qyo9OZk5uOpEK1bTBP8wFGE0Pgp+00UnSYbs6Hw1Fbs0RSiPw8kJItVLplp8MIPh
c5Fawa+m7rc4S97YPKA7FuhsxgNBsTLAPC6qmYb5cDIsWIG0qWv9EBI4LyuSwJeKyt7YvQuXlxY6
YHSgVEG0URpaQ81Cw2jKSLK1U2r9ibXwgwF/Z1Lqx0TGbwtUfzTsG3XI7kRV3upoCb1/Vi/uCAg6
il4wiIBPgfd5eWxfhSxObRuSoMvupE3i26g34dUkh6035O1np9SQCS0jyxXlFgPTRZsDX3027rIN
r8YdAnNIp1Hjq4XyZZz0fWRoN4Ok0o9aunPRug1Q3LoJrsSgAIEdNRpx8g37sH4f0P6C8gEMC8JJ
8KeuMTJ1astSPFvmyUhk2y80I3eHZtoqi705CoeGdKWO6/qyEq++VGF366VF7YQSUHXIMw3hmYT+
jff38YLYbyHVpeJHJyic2wY6mucLatmF1hWdFD+OIwqPambbwguGQH5AAy8v3CrLze+5aGhsSOMC
db40bZH6K628fAphyHxEInI8iKm9Cpsi2c+hXF3PQhJ/PQP/iJH9v/Ksv6ZZ/9/v8rb//8jIjhX8
D2PgQvj+byL3++8ZRO77+nf+M/pfJwKMSw52/uVfHOwSyh//QsFroYJaJOFebPlfJOyEAfq/lioC
IZCM7t8L4vbfLOyS9S/YsSA5pF3JIqWHANV/aNgl1frXoohOHxMRBr+T5/u/tPTLbMIih9H+L5r6
f//9Nc/hS/PP31HRgvQlFAIS+3KegWqsfMdWjEobAza8G+Iu2Fc4JzftIADI9lzPpB76u25sh52i
oBoL0dZ83eVFvlPlJPWH2q5cYZSjT6QD3Y0eyXvJ1GO3m9PsujLlyh2juHuKM1PyRT5/rsfuUzXF
3wcxdk+olOgH2SDkkyRaFV5txhuftSrb8VnYAd5qmijNRb5r3Us5IENWcBfGu7Sc7SvYD+VvJeka
CLKkw8tEZWKNsImjk27GE2FusdXVtiJZZgrMQEedBVNEjAtV9vkFNmPTEVqpyHdz1O+f7WrKT3TO
i+LYJ9Iut+txr4yBHKGno4bPSiCi0uvtoP0iz0rxKIa8AOllTvrgtoUzH7MECLUL3Wj+3KHh/BOC
nuxBaEl3PWiNhZCnbIirUcMtkaJZXNF4oN/WdVUUblqgE+K2nRgbt2pS+IfV1EF2qZWEhRHeSoys
kmYv340VpsUOpuOFem3lvtRV1E1KVY93meFoH9KwrWYExRypcwu9qf4ocQTdSp+mwx7TB+RoHAL9
ejRo5Vcrx1XAJIE/mzLxFaVNrd94IlZR4DI77hPXEVZHZA7gtT/fFZHEwkkHRb0TMLd8z9MoTekM
SxChqSb9K01HxrRLai18EGE5Xqc9pHWerlJ8JfZFt10iKMb4DkmwAVs5f1WWeVlIvXFK6FLEwV0H
UE3cOGZSN8NdHYtv7VL46u1tbOyS/Dq77dgTuuL4/r9kQLFUr1/pPjBCutyr+U4m9PDqesAZQs7J
lY3oY1JV7TVuxfxbiVRpF80ySNMslep9VrbZU5YWYeyZSNeYrEUv3Fmegt6HAw8W5kyTDlo793io
eUX7iGOJexMmUF9TphaC5tx+zNDNyj3IFb9PRgH9xRhNQCYbJdY/6qOdfbOy+ltsULfZRTGk9fRo
Lpp3ee0PqHsnLtB6ofqNNTBwYla/OHiJzzOcbjlQb5xfzAaml/Y3XH7qR+drVM+DWoholO94f9tn
NZn0RS87N2omq0meVMTNPqB4pjeiND1r7qyPZlRlkG4g4+X4w1PuabVIf21YtOVgnm8djPecDvr9
CU3pCTufVtM0bTKUznSXlxAzS8Gs3iWTmfmBqnVX2SDPniQNw9Vc9MPneS4QnBOGdZzSJHvemMli
uFYzWRpEIKYCjQzEauViKgiXiryUZPSOCiqYQWqEMABobJJodMSv8fT2IiwEwh6FPH0jkqtVt2hY
wGQ0inKXmNwlt5tG039/ZueuPkU3jjbuH2xSgDzBSq8sbqulLQppQf9oJfn3UmWZbCNKPBjM8TZH
dSMqXDXnvQwHXefCfvzCgr4mzpA6uw7RJe8fM7V65hWQD3V9F4kaFvS8T3xRObEfAWWSO708avJz
5fwg0UUpTpshiakblAwlewv3s7YjC98N2VQSXM7SnbT2/6XRQCluMOXHZtSqr/qYRvtM1Pnx/ZW+
eF9JIeC4QDlBmINvuoa9SZJqJF0VKo+TDJ1m36TSrqky6MgCPO+pp84sZ9q30goSt4Fl65vIhnwr
0FrO2etzyBwWFwnwlm3QabyO7GYHb6jJOwR8Rmc8WE1e7gddbnaWyt2ILPu+d6w7uzHF0aJ/j0aR
Priz7OQ+4/91i8AB2iBr/ewFerBF87QKApezQQDyIrPMdkBetYo6KbQbnZoG6aOTK4OXtIHtxfZI
O4LexO4QxUvigJJ/GbXGhwSteg9CUeO2wY/aiiPWJv9lJpwFG0cS6tF1i60e5uOYyVr6qGRKejBC
qPtoQ1R827/vDSqcmVGKGyPTKQmiXbO1R2urtR59FRaSzeo0VcjpI30ZtauVjbwbZQ1h9yyvPgUV
nMNxThsWVCnQzkoDFE1avrdRa946sBe2AQZRDircW/jMcOysjNaYKPqYj1L0aJU1XVE463455u0x
6LTiMRd54YcRoPpcCnIv774WRvu1oaA41mb7aWhm6yRoJr0z53HeD1G6laS4vE8LwelymqlLoLPz
cp5eBZWdRForsET8qIVd5I+BVT8O2nw0RjO8UcTA21PL3b0QrXMDfhBQARLWG9ZzOZJn14kp0CBH
rsQiuCAg4OevpmDHuYi0YoCZXw+o6BvyBz2cih1hf3DVtIriFl0Q3duVVZ7eNyZvbQ2YGJJCC2MX
sdD5wBAGGGE2BwxcGc1e6zgeUZbEHgI+0Z7cTbpxFtT1A6YuXwqhN24ILL3AcM4HnFKRtXotxKPh
pOAyAjFcVWZguGGVmVdxW01u2dTqLuvS0F3aE716tuPDIOez20mVdD3Kw7dKiG4/1VW+M/oh93SS
sr4sCt0fymD61kSZ6Rtj+9msS2Ufmlq4wcH15prhxZLaWqSBjbUjF9OdXMdd/Kh2XbyTEm3241Q8
C4R7XSXTde/9LVpW5OJsmHCFk0dbntnVitmjHHTSnIrHKrKeaD7pD2VmR3TERT8K4dwWjraFTrx8
XSH2lGWo0InfHHpsV4GpkcRzGskwkwujJrsRqM/ykj4aaOsA4w1xRGy10P4WHxz73jGK+3iI29ui
7Q41mced6jYSK//+KlwuOu2jhCoy4LilkXT5+asbkodWH0kFNkRpRtvTC+uzqvaPcxsp/hwUWyo9
qwwQbwgrYFOIoDWVKAof43w4mO2Ttpva+DGXZiP1amiBoJcyQlV263Guf+m5ciJvvZ+lBSOaqvTO
xiQeG09uovnQxxK1HtU49uFkfKKkm35nuY0t7qCXWZwfjYUanz7MhdAQ6uWV00U8kFXxMAvw55n2
0I/K/Knth+gqctKu8nKy8pmrp0WquR31REG4Fye7wuKu+YoptI+D0Xf3ipOmP21KL2TsFGSIksbs
dF9tcu0uB454G5rS9Jinhvr8/o6+EHKvZk8zgs1mkm6h4rPaUssOCkKQPHxM82l2g8qudikFjWPu
zKoXd4rmE2GoXtbFqh8mySGYBu1maqbp2QwU50gZQIfTJTnW1Uj9sBORLystfRQUdszIslzVToZr
dXnYRqn1mkaZvRh76oxB4Ou16bhFb+geEflvUtTStVF/sJEs/ghvcenrejL6VSp9HJNWvY/yevS0
ZCyPQ5XZ+yo3U29qHfVKRXjxYHcERhtrc3Hn6WtASAiGJlqNZWPxNF+ddhRO5dAaZ+k0lWHnqllT
+rkxxxtgnpdnZb0DxFkUwuhxx3FfBeRO2CiFMmbhY2NVk68bpXWl5gXycrxFfk3nk1smVbtrJGX+
CBWVBr9o3D3QAvsUBfl8RzdjcZ06KcBsvfyuWtmnLkFZmnf2yZzGr8GQRbs5zHZyUw2HSm2DQ6CS
c9J7tgTtvGrjEb1wv0EdQlBGCI9GqkVd6HzRbLmbak6UdNIaBA3nWk1Pzhz9O+v6X7N2b7gL2KEl
ww8PAWW4tXEMpJLkl2xmpzjmYgW9hVcbjgTtWv6gNy1tDpG1h7us9O1MvjNqI9t4f5TLF4EZ8IFo
P4HewMU9/1C5BX85TkZ2QpfiKS4PlO+lYHKtH0JHirC1do2V3CjzzqGPuZ7GW61yDsPY3ZXRn1CN
vVE4GwmUFexzMZfMiJIkPGaLHs06HJsrNFOpK2WnOWy1o0ZF2lWmWN3PQgfAgo7uDQ278lNfVRlG
p8kPeWvOnhwgDijb7bTTxqT3h2IWvySKXtdTJqGFFBqQdQKVwuFK7H98VpbHhOiFBhugz2vLCdpB
r5REz049aM7dNCB1HTsgzd6/xhdREstChpl0HMPA8LC4fa+ucSpDDINkbXayo745JN0QeqmiNX4w
dfbGUJfvI7J8i3tNR4TGH1dnIupjUy4GR5zmOAt9dQK5HQbQyceWKrxEk7d2/I1P+3s84NyrB1LV
hah7M05OIrWvYrvHBmjtTZM4x0hXdqUW3eV2eZ1qpQdexo2lY9Xnh0GbXLuvrsNx//5CL193bsjI
7y+vCFl+JNjWHeFh1rawWNbpqUxQiS4Nkl26QH2y6KOjaib4iLHdurj5hiekcTPOe2t4aupUOZck
IuHw+T4bNTLElTGKU6zr88G06vpjMFXWnaUN1xEkfjAHqtrdoEsdABGlA3A6DfdZLoW3ed8Aj5NQ
nr6eklo5hjKpiTyARF4qp/DOaUV82yrB0/vLdRluwMEEfQXcJrTrUco4n29RmoGmkds7NTNdtOwg
yPBeGH4OQ5wXpvm8byzpobCLrU7nN4wnuQsyNwuBEMkDbbHhr26EleYD5wPOCvKK036Ahq239flT
36u/ZDucv7QKqtpaLWuecOIAIQYj23CnLw8uM1hOCpLJ1PjWXodajXRf9HN0cprmQ17W6okWTMiG
8jzfWOWLfDf8NDysRHV87dLQsbqTkxBDVXYFQ43FUVgwR0h2ot11UtHcWFlzX0LacR/1nV/CLQlJ
oh/W4P2oI9x3E+SC/3jPFRmuBCIJhdjrBcj0auXVwTLnTpvik4Y6K73ySXNvm4nxqNrzc1w3x9rM
s49yloqNtpZlR1dXU0GyeMHG4+KBkj/fcSgVqspSG3FSAsM4SCZNF47aO/77X3dp/tjNJb1AWgwo
0UtE8+rrQJ4CD9Hy6CTqsb9yRDh4pB/L3WzqHxtl2pBjeOMMYdl1avykYckwLT9/NZpemclAl444
SZXzlOZ1sp9m0qokEoar97/r8qknTLYprQNqhDpnXZqo1WoYG0iyTv2g/CpaWqqVQK0/Qxr8M51a
+Rdgpy3Zjrc+jkFh/FRgPYLO4/zjiirO1EFAvKIITbo1teZzCC/vMTXl3+9/2xt7RqKfOiuMFwQw
64anqBj7ueFtfqhitd+XaWsezZjmDHUobyYQVBsX4I1oacmZczZwURawwuo6KmUakGtSlYc5yq07
Q1XqvR3F8z1FLxIeRkyrpuiPUWLNtxTv7OuKEtaz05V+HVfWVR0F6rEOjZkSS22FP7u2HQ9dOf7R
ojH5AKCk8bI5iTcAO2/sP6ZqOWS4EA67cr4ZagQprkmD3UNdW7pf9qV4lAr9trVwNvNaamjDgNHy
/X15c6FAQFA7J2dJ/nR1ZacgLvO2q9QHI8kPQFiu2+Yp6f5okvobh+rYRrBET4GrZxkCyE7rihCG
x+JaDw5NnrmJ0X+yZ8nBxpieHihHMXQbNuVyVTAmZEQWYJFFW/tqVbIAiia4ucKTWsinrnM+NIOs
3VeqfavLdfZhyKtow726tGJLnMp1WIILMrqrs1OWDVK1VRCeSKQJt3ByG/J1pTu8v/KXqWsIFF4N
s0475Hj8Q2Fa4cms9mrd+omTXveGIzyKmM9mOj/PdnvIQum21scfKIhsVXE2J7BaWWOKQy3unfDE
6dhLA7ghI3Zkl6Bw35XqvneSOyl1nrPgOqDPM3PmLd2MS6OAW8Jph0gC20UO5vzAD0GV6L1WYH0q
DRotWCmzqfujhOiDZ82X95f7Jdl4/jYtiZ4XAQGKNhd1vbTVRByrcnjSKvFBVnDC0hK68ynPVNo+
tGKvT6L+Q+QS3izJ6K+KXNk3rW7mR73BFCfoEkI/qDu3zRTKf0RbmqgppZIp3NKufpdNQI69m6vP
5BeGBmrD8CBZCSSHuj5mN5ITRYkfQBvpQ3wodnGowmE3ptOdsCNnrxpTcq/aabkP+sz8oUlV6rXl
FDxDcxbc2mzShql5a++5UahHUF+E03ztrgRa1TlJGcenDlTUtZnNv8GzVdeBKu21Xu2uDasnAT/H
ZLassNhRz1Y+lVq5kSG+9E0pshJWE2IjgoPC6fkBaGWdhG+tRCeDYwipefLHmav40NdDckuUU/lK
2/3K0lb+8/5heGNcHAggQdYicsnTdz6uCnVmmDd9eAoRj3UFjv5j0SEZEUzqScaJuxqhBz/morU2
6J7fyLZSxyPdSNyGS0Fp93zkQuq6qqKmcJJVaneAG/+0QSb8TFPT0qtC+oPKdAiunVL6LI+t8zip
k3oAjw1Ooo2indHEwINK/UHY1uP7a/KGB0teEftKKhTSW+ipzqcWS5AykyNyHoSjfi/JhXjlFxV0
AEB6BKeTMflotsltZxJtDmp23VnJ7waC17spCbc6h9+wwEvGhVQnGmbAxJf9e+VzFbSy1yYqt0gl
JuN3p6COK1tzsnEKLp0fCoc8LTg/5L6VdS2oSGOSvqhbPWRF99Cn0XjbCKc+DH1txhtPyhuPGGqW
RKukcDF0ayyums9abKpD8JCRbtslTi/2YRXmbmWZvV9pRe+lpbrFkvhG7ogLzuotunMoTqx3NK/U
2KzpC6NfH7pAV691w2sKuPwKPf4KINhys96MDmk3YX5FrgY+TbWP2mxHR7iKKhhTa8vxmraUrhXZ
QhqqtOU/Tad/3jh5i51fmWaQe+RmuIkw88mrB3cepKqf5cx+CAczOxZqZQJXnoXX1mr3BQPyPVe0
8nZsJ/maWdlXdoWotOiinxvzWMY5n8eiiaFTDMF3pBSwvFevjp2T0FTUVkF56ua8/GLCBXNFAClw
xerBnyjw+ibB2lE1g0+SPg27Hj/e76fRK6Ux97Ny2qmjMG4HCfLZdk7j/Vgi2pZPo3STptEWxdcy
m7PZkn3AWwS2CquzDWXp+WwVg6x5gTE5ydXYefJYk/lvxSdnnh1vnJ1/fIQZDrJ97DTOGI71anES
QgVgsVpICN0JUIxzth8lu/LtOk/3ZpQ3Po9uumEvLwzBMijoaowA7QjW2kOoOcIWjJHhaSAT45Gb
TtEnyaaNZ+ilNr9ayuVWLokCmPhRiDlfSuJWOPnk0nlIGnEgTUJaO3dhTHC77sqJIS0INT8LD0P3
O+1vCulqTOSHvv+kFgV1lvJGGhM/hB1ojIdDUYm9UX5CXtbV457f9Y3JXuCmcF2403i9GC8TiNIq
oVPnKJ1VWSE9tBQOdlbWQ1Fei8MSBz0Bo0uOadxJ/lQ7H6ypMa77DFbmPA2oXcmjnJPql61jDK79
auP2XNg4lIrYLnaLeBmO8dW8iMiTYZym8NRRTd+HdRAfQ4KkK1oNYHM2k6NeUg0mZAjvbVmIA7ou
g68PUXdogVGFbmvbHeS+LFo7xb9DqpGPoMHmw/vTvLg1Ou/bQklBonZJ2Cwn7tUd18OybpVIUT9M
lOb3Wf4jhDhVm3PQ3UPmvz/W5ZO69IEzDJuFN0+CaDVYMid4i8RxpWSbD3WhP1jxiMKo6HEbw9K6
jsxGvVn8Xb2wxQ1cGTKdzvIPrYvhyKbeuH9/QpfRHlSaPHSISSkqiNk1BMCeOwcXRHVOnd44h7Fr
ZtgL5JAkJeChDx3EHHd173xF8l09DDRL7ayiUiWfRkz2sBqzA2SwAXyzVfNkAwn6WVYS2WDauepq
p3Vh4E6O/QfQMmTv78/8YtuYOClEajB48cpFmKonKJwpcqCf5mjYzWNseZJaPFKg47mgAPTPBwO5
SUEOJ2QZ8HzbwGPRcVUb+ilLkunWNPLcC3KqjS2aGkeoH9SN8S6sHB9H8kVH0Yxbylk5H6/NOYDZ
0PFxaNS5pQoNmNXLW1buzVE4hcidcxKB7Z2PkmVmWdm1qZ8gWBu9vqwA4DhatZFQeMlSndlSLAAZ
QJ5RGclHMkvnwwCXFhA3jtYpU9T+Vpba7lORhIPfNYPxwdZyeaGqIsIQ1izR9ZQMXgvk0toNEsiY
Xad0CjzwutmfCpyT0J2jKfhjtZP1bE9N8HHoasjfwlw2W3dxWL00In1DFCcPuduPtb1TrSK8t5Is
+QTeG4xPPDZN7Y6E9McpHA1ShSpK3/JUJEjjOkZ2JVADdkOJv3sgOcvvTtQfS5k0rucENe2+c6hG
pVuZ0HZ7ok9VnwJJwAMIBDNB/c0qFKndlcmo7AM9BftehvEYur2V0vbEsxVu3OGLm8BLRSMgiEDC
cuRYV74xUcscdaUjn/Q4j3cNOGC49xqdWaWJr1Fo2DicL93UZxsKrh7RsgV+ibMMZ+35hraZkfRt
iuKt0svXtvVV6bVvbWffxlEKTLl2Q3Fd2d+KaPowpImrgPOuRHrUoKMJHI+E6U7V2qOKzJFk/W66
P6n+m6IwtWKVunDsllW6b6kqx4Hkp+qjRo0CKoObkkJSTtIukz7Z/dTC8K88wgG5L5R8J6eS3w4b
9fGLYGD5yoXNBag6icN1f0aH8z7IQ4ks5dQT6at1czuGVfornvun963LmyPRKvFXYYTS7vl6DqEW
9Xakzw+9sKYvFLlvONn51dy26e79kS6jTT6KhPKic0WLxEULFYhAJTCdan4ojPFD3Og/mzR9tE2A
gEXfHOO+0Fx9av/ENeKJRuOmIj0NPMpJNPilTQJfrjYO0yXWZpkRjyJ+JNRMhETnH5+oaixPMlKp
UWO1XtKp+lWh9pFrtXoQusDlyl2tjuYhSxX7VvQZtRrzusnoWtBGKfcthWxJb5b2vaWVql8Mab1R
cL+wkgu7JM2SuNbMEbt8PsFCJvizCkt5kGZHXBl2hQeYNKeNjVk+8/xOgcLjIrMz1ElojTwfpR+c
liYMFZFj4r69og5DwtOZGlcDvqjbRoH9tSuck1Y46tFM49ELZhmMHA0qBzOO6FZty86666Pg1xAt
iKg4jtjKREncXtKzjWP0gkBZzZbKIR1QPIngke2VG5MIvVT0SOoeLJNXsHdEfLD02NhnUB9WRB5N
eu0Y0nQXo9HhlnojH4jgoarP4bUOQq0+pZBHHTKtNrFSYOmUMYdeo64RBlHqbvKiEpaNWekyr6fA
7qKNGB76zpIsVwtzPqnQSZvJKfy8epEdHG3eO3nW/EzUBk1ooCDBVWUEoZ+3U3vInTSn7jrQDjRZ
8Z40gnrFOR92UStqf5zU+Jri4+9sirtDX2rtx3ga7D2ChI/2pDgcxFKJvw2j7Dy0ZVHsKeiPu6A3
7nm1bxtNOIdOgrT9/ePw0ti8WmCaUmB4eAk+8dDOj0OZ1LGcaO34YBYqz5tjtOFjiMLpEAYzwP9K
9hE0+dwoIrin+m49xLqO2qpsxqd6ruwHrSTq7DIrPlTR2BxmhFlu2i6ipaMJx/sSfMnNFCTWb0RO
NJ+Ev+wi9NscHbKvGwf7IoJGqmZx/vkF8od0x/mH9OaYGFMUDejoDMouQi3G5/j2hzpX5N+crp9V
G8NO2U59u0/GWtlCKiz3Zr2QoPKhh0XtbuGLPR8/q6hxNCiWPqhCWJ8VqQH3bI329TjgkeKATAdF
xNWnzgibb41ElNJB4tUoweCGnb0lV/tSWl/NhsYsIFdwpC/A25Wxm0JN7buytR7o4hNXslmBc7Vn
w7o1x+nDbHdyz+xamNlEr5FqF833jFbUn0qXTh8oODRPWh+YboZzeCdq2Xmskqq4mbTcupeaLFsk
1pI9HWKZa5dyRuO6KfbtLPqdOYaENs5Ez2rZRFTVM702rtS4Nb9NSN58zMuydDbO8IVbsqA1QaHj
nZNLuyj9FlpIyrO2uwcN4kZIjhrxAOZGHEAAK15dDfVGZuAyDHaWGjNpSDDG4G7W6hwDAPsS0Qj7
QYGXcm+V+fyNACK8i50ScZWkln1RK92e098f9HGuIPbW+19dZBXfQeHVOyyq6qloOG0sxMUDQgKB
Ajh1aXBAl5HK1GtCz1HYeihhVKQHsTCvSnXYYllZnqGzo0XVZAm2qRUTpuhrTJOm5EJW49l5cNT2
ri9U6XOrDtf0Mio/3rdNbw9EpEgCESTFupAqsshI+witUxjl8ztoKgvPCqLmUDaq2AjNL6PTRe+H
7AvV9pck+bK0r2JzFGW0yVZT+0Hqp+xXngvtkRhU/mrWyNY4Yo5u0yl+1iT4HMeqWBzEzPkYypPh
wjnTfJMkSYDMLc3jlE0ZT4skns1C6o8DQXjvaqQU6QQynN/vr9DFW/7SIExpW3U4+BjA81lPXWoj
H9raDyhgQDgoK41rxqicgcDth9vEnpw7ycinT3OVbIkJXaRcGHqBbC+dVTQXr9nm+sKICPSQ0LW7
Wezk4YM1WrI/QD1Xt2bkJlOwlX1662MtrvqS5AHbvzZptRHGWpJI9gO3M/HnXjL9vszDe7YV1UW6
86Jbm9pS65rRuJVhugwt+Vxy6DACgLKRmcX5So+1cKKkaOyHNp6Uj3IOZ5sWwTMx13Zxl/Sdso+b
wNlPdg0beWjbs2+kSuHlWhOiXVPhNoRVfzsYNaW6apK/0T1Em0xszvC8zF1GGFlFLN1MR2SXtPLt
bKAwZoioRy6VVysKJoRHjAiSqZlGzmPbRtZLR0K44xC0tBtN6b5v6ulBQrszJJmDgpSQ2h4FJDTu
+0zS3RLdhNkFJRkfazmOr6N5Lj1jpntYt4OrIK/KKxH27Z1A4swrqkHXXBIcsZfZ4+SZnaw9vX94
lcsNpSd+QQoR9dOPspaRREpOidMuQYBQ0gykjHp6GVGJuouzGT0qo1WT/8PZeezGjbRr+IoIMIdt
Z7VaYsuS44awPTZZzDld/Xnos3GTQhP+gRnMwjNTzYpfeMO2Zmofiek/FnWsbMPaFDv0cNoHYsVX
UavhPoCHB4+1ASfgJV31ZHm62MuKugZWWN5F/FYwCmAfKawpc2UppTUbqRIx3S90fb57drrXRjjd
/ig+3J+V5WNGEwLRoMlxhpB3LrrTjyIH91NrrjJeCVYBqXaWdarV/G0wlZWQafleMMAEHOXNBKw2
v2CtrM8CLTYwm+yC9lmpamObtL20++cv4nFmkSilA8GZA33MXtXpIkiaWwwq8Vfb4GGYBD8CHcsD
ywN5cH+4dz4KLDutfa5yEDhzteFCSRqslOhTjlJHn9NqPFpqXtesrNMSYkiRlu9CZQyLRNAhs3hz
yMquMckPXNn3vxlNAIB+8BDur+Q63Mhm/iiGPjyMfVzukfDQX9Qger3/pX/ijNuXmJ7eBBMhggfX
NHfVjft67JRi1Nx6jKK9lsTdaUyFfa0N7wU4xfAVRh5PglFm8SclN4utSdW+d2B+N+GgPZVq8FkY
Q/cEg6F5LIauP0i1bB81xN4PTu5VV1/J/E0w6u2DF3cU7trqcYj1Te2X8LQrNd/abfIYRlBzYgDb
2d4CR7MpYTDvSl8E5zBVsrXYa7poZ9+MJgt9CN5psuV5klwGQ1E6TqO7ImkQ3res/hJnhFhaFKuu
b9nF51JyrlSkuPHoFABrUKz26/2JX6QaRAPw9wi1SKJhp87KmUaAulCZaJprQ056aAwDH23olY9Z
Yjc7FOi+10adHkAru2YxaCuhyjs3EUZiU9+NPB7gyiyyzxQ1FJ2Va24cGBe1rdV4k6V4UOslkOT7
3/nOUSLzdkwwWvS/AHPePnqKJQZM7zPbzbpB/PCd9FvRBvLKLn7vILGMxJGToBGbeLoR/wq9JDOX
JQnXBBdxaQg2cSeBcOT1m2QWaSFV4cWS2gyZqtQ6Gon3q4jg7dz/0HdeIopC8CnQrCLUNGa5WxRK
mt1oiePiNHBR9eFZHZLkxaRqvR2KLLk4IU9igu/q/WHfmV9IDFO9h3h6Eoi5/fKxroROtdFxsyRS
DrnjK3s/x+T0fxgFdw3uejYrGOHbURIlaYOy8RxXgnh6jYV80ZQ+frk/yDs5EfQwzvdEz5/6JbMp
NBrfqZretN081q50CbFDhcBz1oI8v+SmXnzQMn140q32U+j38osRJMbBq6zqEOtp9xBZfn1ujHrl
gVseVJWS6uREg5EbdjHTWfpraxXKQM8IXBaed8M3qa3qx7CAPug5WRtuQ7lGLMzsoIeHXEFnydPt
lbdoua94XR2G16DPM/+zrV3asq9EClmFjmvkuUu7bFfVeF9q0UtRIdydpjuKlmvQpmVoDkeAwGrq
tyCSMH+Z4kDI9lAolmuN2Zc4aoGboWeRdeEHWrffNaltV66kmTIYvByq9BPfVuUTp77AbPGjNlL8
qpRGl9isOQ6lIY65MyJbNXjlk2L6B8sulUc9FNkOrkKyt3GD2XXgGLY07tdstZbYkwmYQKQORWXS
aJ1nRbKUdySoXM9Nnhp7OeSRwgY+TL5FdFYeq3TI3Tq1lf9kx8cUGHDJMEY7p++BGkEg1z7pMhI7
qjcm+0KXg2uuaZSSNN71fz6YKmR1fh+BChffnOAbiqSUC5WYUtGFeTWd9ClummDlCPwp4N0+mCqB
JBf49GiBf56tDaDjJlTolrl+luDwGgQ4uISi7g/JUD8GUZLujHoc9mkjqwdHa16rEdumXPec3ys3
xDvbkucSM2k25hQOareH0ZPQ5VNzSXG7QYke/HDMHnLdIAGihBQiZi/l+jcvGJAGTpvoGFfWcBVa
8dBAH/xa+bn95OQI2ZDzlaQ1A17JD76aJGenWcuql7cGoQUK+xR2gMIvVWRp+FZSqJjuqErjL79C
PylrFTxv9M2gWaegDz/GSjV+y5C+WtkSf4ont6vF2JO4MLIeNJznyBqpGbWwc3rTxdxhQ03kUhda
vokcFLWk8zj+LJP/irb/mYX2BoDaQ2o2Z5uCxCYdifOgs2Bh04dPVl1tWvsxNBEVwBOoMtCXdNYk
M5eBCHsXsQUgtGhwUTe5Xc8gyMAG+oH+HNj677QV+XMS+/nO0dvg4f7WWeZEU/YAA34Kd+BdzuIQ
2Q8rKck7pOYVVAcLXBAOXWxl+wrAxX5K3FfCgWXzirFQtgJ7Q5TpwBy4/TRDrmmI1LH2XHaeTZk/
0Y9SLOD0itj8qaaOcTaLNNh0U7xvRJPPhBfsKYnob7EZSJiWh9ahbAuxzUJzLWhYiI5R64EoTi2C
DTJBhmaPmsTtng1abbq+9wwoIC8xix+Cn4H+RUqUnUB3qY3MxzZNLxig91v0eDaR+qM2xhfTrx4r
6WTaSB69SdKrL+X9xpGfS/VJ2C9mC+I2iEnEtV3p0BtHBaoHhdtXpzo7tpK1ttnfifz4EqJo7HdV
Qoa56CrJ/Zia/EWBLfgUlJNfwVji5xY2+Yvv2dGuQqvjS2Mq1RZhqvxY5dIKw2Z5J5FJYIlKw+BP
rjjbWYiAqY4fmqprdkK55LH0grX8vun0J6UtQPuJ7uP9rfwnN5gfcHYVwGfAfugLzEICX6nNMuh9
smEjOetGuW9pVATYw0RVtY+aDzZof10Cki6Lwzik2yYAGmlmD0mRffJlc1uMH3o738rGOfAume5t
Qil3h35fR8HWrtVTrGFYhLN7Wn+4/8vfeUiYK3hTXCMqWMm5E1chZ1YaRJrqklb3zwHiqh/8tg9x
9amULW8ZD7zV+ntDl+RjVenG3hOq2FUjQPT7v0R/54KmwMMx4ICS+86ftF4VKY5yiY6c3AjuQH8M
sU3ME/UaiW7vRB+U8CVpwp0tBacCdUwOEUiBYS8ZxZ6a0dUJDmogXdv8Uy+dQU4a5adQOpYGknX2
TyE/G8jq5VdsT95MvzgVTnrqLPWTSB9MWeJf8V0rrPad9+y1SKuhJr3xA4AQdfTTU41joY4vcOpf
4xSTD6OmDzJK1qe0cZ4m5QBSlzUO/x+t4NmOIg/+o+lChQWy8e1lZWZTspq3slsizqRLXPujtzGj
z1LfbRtCH2Fdh/CNgl9FsxFzC01ga3UJ+t+j9rnHaspvXappfRccch/WPEzqLJUfGlv7hkSfubHS
+AU9B3fEoKz+mKEtJBun+wv6TvKAuATMCFJMrjZtbuiIbgyicmUzunpgjJdAUpE8IFu8JrmXHMSo
xsewyrqnJvPCoyyVHmD0KBk28KmbnWTI8aPVxs1D4Lf2GllhmaIBYCCS5KZFAsyci/B3baQNOYhg
t6/FOcRQcCPMzjgpdmxvRlxJKO4m9TcC0eFAENf+rNNRHIwxlDeOk71lXtJ/actq5RJ57+Kk6Qu3
FhQDjYs/B+SvvKbrVU8PYyhtxELKudLVr4S3Abq7mfPSJoE4miauQFqpglGj0ny2Am1NZXH5+lP6
QNFwYiIzNebs9W8lJzQyDXyHr0UnBZkAMAIwth7HIFgLNJa0/6nMQlGPnAbF5QVjxPBQE2xrb3Ar
e2jPyG1dRr2Izwa0tSc/QiCv6KDJYDwdfPUB09aggBI2bBuMj7zCyS4NY17FXBPNk9OqyndH8q2T
WvrmizyM1pMmPHnlXVm21SklsKXBLnHNq2j53R7KRomEXRRO7zZycoZW0buipvG9CWSVeqAwNjE3
9MbsLf2lkofgURY0zj0Hm/u6jfwz+ohio9rB8FyVSe8qSWg/d4a1b3KrvmBeVOzJoI6+X6FfkBbR
tamlH76JMMvKVfte5IXaBaJN4ANsACO3n5E0ow6IrdGewzLZIZLg7YDxuO2oNVsn11cGW541oi7y
ZPpYQJ6seWADdM8OjKLQnnupUbaFpFm7oip/3b9rlvsW1g/tYu4Ush4etNsvisIhzIGixq6nB6lb
2NWHQTjG0xjl/5z7TwPRIqWuhRmAPKvTwXz3Wl2tYtfypfTkFO1/Zeycw06E206JLimx/6aMkn+W
cQKubtAMhLwCVJbdd/t9beZFTignmSssx/+kjcZXdQje9DwCzOLYzSkKMu9wf0qX6zYNCQ9Am4xe
Flw6D1a2lYx15kq+bV6Q/VEvtbEGjlpGahMCkPyVbAO+qKXefpfcaW2CygexDtCPfVgPNjXXLNxb
ZqJuelXtN1LcRivHeBloTOr8KORAVyMZnAMeLTv1PdTGczcdjO7IEyx9qHK9eS5D+7tT6hfa4wo1
aG24ZB4ljpXzsOQGsJZ/Dz/9vL+ueWGF0hhGVe6OcrlpkxcvfpJAZXUtzoUdpliy8YZnxEkH7p41
PzK7pZiGdlCZvhY4wubGx4LYPaqPY3FpMdCirP7Nzsur4wv8yJQPgbOm1/jeTiDfQs2Npj0EqunP
//rBjpymuT2IgoIxCtK156h728nWbOLe2wp0XMh/eAK5XGcnS5ahSBuBnCODE/kPsQiYnCj9NNhJ
uhnCprxao74WB7wzJtJFsMe5zm0+brYUajGY1WgaiTu1903Qr7pRfTCkZCe0YR8W3rZE27lpfyAu
8Rzmr4ljf8haacvjfcYI4KprwTHt1s7E8nYGlzChjdiaAPnmld1+zIYmj5TUDbPuc21aGRUR2XwY
9QRVjSJfTYuXkwACj9uZcIgeDBfb7fLmalkIvrlx41ZPP0dx7B/Kwh4/iUEFcqUKuOmxHnbPUaV6
D7XufEg50B9TURANWegMlh4Ys41j+tqHpE7FQ5hb4/fEMYK3+xfSO6nKBKDn4iU+QjzJnF0WmTAA
gpU5EucEL6fKUr1L3WlmtdXN6Evv1FcvrQ5lRolvo0hm+rEYMUXPyDdW3oDlApHY8nIS0YJJoxZ5
O2GhrfhdXIFelEvUSTWpkw5N5RTHLDfoFirZmlLbst7MeAQd01VJj3remAJxWIQZlCxXtJjIq0mR
743aDp+SUj/Udq9csg5dgUb04W5lxqd45jYJAYNCQxQM3tRB0WdnUrVGTbJbq3EjIRt7kVbqsR0M
6exVMDySupNeAr+HMpTXSKRB6f0q+FMwEsJwRy+vdl3irMnlvLNbyQ8BQgGKYhPMPVYi3BblhKaN
m9SqeSKS9c6GUaQ7unTZV8C2zr6N+6/352F5AfJWgImZCs8Gklmz17ce/K7IRN9SCCcltZXI2o4K
mmf3R1nGMCCV/pBEkDul/zj9+V/XbFjg/1HGZeEillGBH0yqo63k8ssYOGKl3/reB038Idi5AARY
49uh8jouBtv2crcXxA0emBZqQuW48s7+aUncbp+J+gu8gsuVeZsrWMEHJZ1JZe85rOhCm0OcPhBA
XdLEMLcqzjX7PDN+5IPeP7boyP1yaijtmkWGHZcRzA26CHspTqqtaYzfeyKjQ6d6YgOFXkNLIEal
OjeT/SC1+s9/XQn2FWkJhGGwn9QMb6enNGtrAEDhPWNwT50mgreXmWl17ErKt/eHeifpIwiZAkqZ
tefKny1FlSDpCxymcKF6fK/J8j6IsvX2XeTjUS5sZxNzc580WaJ5b4+TFmNdrWy8aYi/l0nDVI/Q
y6RqNxkizT+37hurTI26fqbeKR06W/h74Qz2p9aOxamLMnFqjapy20C7ZC3WiWtTMD/SGkpO0w2D
yDFnS5+jsMQgLJHbnfXcoPn82Nlq8SAK/9B7k9SbHO7TkFMdaPpIbh59FY3pPUgt9L+afONDLrV4
EcVFcBgC9Uvvpd0pE0qzv79Mi5/I1JD4UQ5nG/MoTwfqr7Pp+D6ckUEX19Yp/gu6zqDmYpcPshFl
rlYCmNVE2ny5P+ai/zaZmVFIJUYl4OQfs0H9FC12OOXhNdF0/7XzHfhFRoiCTEzL0+7hXiOnGpwk
Ta23fSWlFyTUk21kjrmxCYx8LSGYP3t/fg62nP8fnZBt3c5BA5QASJ4trp3k/AjV+kuiGUdcabHx
KrJ2ZU9O33azJ6dv/2uw2REkZxaU6y1x1RthP3rocIMUQCv3/hQvPwni4tTKJbglKF+8rErrq0Pf
iqtaO8mbHXvkIKzytsS656SQUa5s9fkVT5lDAbhIGMNJQ5lndsWr1HOEl/JVnW/8GA09ejCiOt8G
g7T2TL470tS/IUXl5Zrf8Jkukb81vbhiHmIbmxTtrk3ct9q4IXkMt/encXHR//kuol5QvdOTIs++
q4tgcnLFwx5Q6m2uhQfNnrpXAgnBru/H7eg1H/II1BHlcJg41t7wh5OcjIc8iZ6GcYBfQVEcO6Qt
gc0GWZWDr/kX1GTOwo9Wgv55NDX91olwrk+APN7z2W9FRs/yQtMR1yAfVAggqf1hrNV0n7foUGSy
6HbZYHh7Pe/X8s731oRGl4GUI9ksfcDbA5RGdlnieCeuIjH0jdKE2qOIPW/jy3r6j6Sj6SPpDE/f
CRKFJ/52KGk0B6MUyHAFwkpwuO3NreR03cq6Lw/pdEqB5LHNiBLnbU0viKQ6bP3wmsNrpFkQEYbB
JDzc313vHVKeBtIzthYCJtOf/3X3mogcQlHsxNVzvOfY91q3pCZ7LqSufxboqD38L8NNPF2ULjB2
mT3IAHcwPck5o9A8ECI1fxNiFntHsn+osdrv7w+2fFeYQerj9MkM0LLz+gdyq2oe9jLXXN8amz4M
fhVygVRXE3bHOLGvoVr9vD/ichNqSC0wkX8qzKBeb2ezHdU8aPSONrhugiuO+/KA9GezabWiW7ld
F5UOAjRce3SKHVywE8z6dqyoNSBUpaoBZEM7qJV36KmC7nq7go7c1Wepq6WdHdg/jOxV9dVTL55i
/Zr1H4PkWpVADvWzAoZZDSiHxuNBSL26La30I64LHnZD9cGONZSkspWfvcgz+dnU96hVTjJ9AHym
bf/XhutyYfYO6aUbYZSzCROt26FTTuwahPYuKoz8c4hi4Masa/NZkdv23CqovISWU6/s/HfWiiQH
Wi6ph0EoMFsro6xLM4wQ565FrTxOrflTLwk4rYC3Vz56+qbb99aaHASAKXA5kYbM2k3I+BuFk0i9
mwY+ik2oBh56uUw/3998y6N8O8rsgzI/z83S8wfKmDbYdE3FwMFWjpFGU8vz1wzF/3QM5x812bBB
TcdUEFT67UIqEsI7dlkNrp8qB6ny3nJb9bZRBakwwBPgXHRfpdC/NMolDa9mdw6LDyL8NISu4V3U
/qdvu0Z4VScz1mHbFO02N6/A5Nw4/15FP6rynHT/+bWPGzECPAdV/c8ef4wNUvZ4DGDNbtubxvva
IS8+OGfHRs+lRvz7S51f/f4inB+do2FSUMK4PmHvt3WUV814kcY3Wd6T2UrdS+2gFxYejeK30z50
yidk81vKkZhvbKzgt+RsMyPZtOHJnHSGfqT+506KNmn4k356FEBhqb5b4lea/k5gyNueTphxHqqz
on7OnWe7AQGl7lKkhCXw21b8gO/JSrSzyG0mH02ApqgYU5enfDCff9sQfUAuBXqwoUXZOMonZPiN
n7XT+4+FGvjIwyfKA3QJ/ZIB69ugu2utObr8CZNnu4C0YkILErmj8D2dsr+OcxL1NmQur3PrEkNL
IZ/D/DQY9XcsJCgUBfEvmoDxboyNnwpOjbLyPRyo9KWbBiBOgZWedm7FeImrL3b/36j8cpRTbMPn
kJ4b/bsEsiIb86coe+zrQ5hZn/VMfTGS71ZP9xhljC1lu5VbYRnAABEmN6XZwZO7oPoachBYnRlr
rirgX2vBm0TldCsg6Rz01Egf0ezfaE5hrAy7aOdqf9p04EEnczhADrOQXClSJM6MfnAbnUUKrao4
9iPil7Hh1Uc9BJGH9nCrfBGad6yTNH6NGs14ElmcX6Os1Z/qpvG2JtDYf36wKctgF4jeKJjmBTAy
iyIjiDGmdSsEaTPEqw96m9pbamabYgKi3b/ClhclJi/cJZT9NGdCgN7uJrznfXkQGaMheXsY8iaF
ANuvgSEWzVEmm1eaq3+S0ETweHZ0LOi5qpKr0NoT6cHjRq4fgDLjFfraJgl7sA1opRlbX5H8beiD
zhyVH6GX/jSzXNukZfWK1uixjOJt28O518ZV7/flVT4x63jVqVuQOM2zQRHyx/WAvEGeGx0SX5r0
ZjiS2HoYGr3SYtF+35/35VvI/5CpR8oUJDKw7tt5R3ijMCmNy64qwcyunaA6tH7W7zVzLXZ+53zB
0uehMmgkTvSW25HGRB8DyQe2YCF3tvMFsEZov83GC8aLHxwpqnk/O6P5eP/7FvjWacWJOUARAbYG
ADZN+F/XlJZkYIuCeHQ72OGfEkCKj7S+MgT3lcFNKWi7QVp0mN6Q4+uS9DOrJbSrxJBva80HSkGe
d2xhpD6YMOA3cly2eEZ10bf7P3MZsNq8p9wE1EImXP8sThC4e4RDZaLdoXkZxK5KeUmLynzO9VFs
O2GEe61t1rqf76w9RRAQyOCuyWbm2pIpUm6l1ymsCBnz2Cs21W78IIACtCu7bIERZBVgmoOAhHpD
+jQXchykAZiW7YBZUUNzp7QybsHl+DHOoxHEpVPrv4YKjS4nj1/oAGxM7DK/5o7RH3V0Fb+WffSm
+W15aGtN++cIDV6KSS7Hz6NaMaeQqXjKB1Wfly6tDR9tJEPa5H2erFxv723DqdP3522Z1nm2DeMi
BzhjFKUrqhFUURwMjzYCfhsF6uBTrUn6IeyLvazW4kAgYu6E1SEFnpYuWhHaHlBWesga+Su0s3Eb
Tw4sQ9T3az9yempun3QUsMjd6RYyE9Tlbs+KXTdgsM0mc+vmi0Dw66x6ZXnWY6P7kqZAZlLfgQTp
DcZlxIznWuO+speTPPjSyN25S/7ZeVKbJPPANlBVoINGdn/7e6xaRSrcKHM3gJb2UTe6/Hm0wy9J
L5wvUhVar+0Abl8S9kUqg9i1zcD8rqIXigFh9zkUJT2TQo7//amaBH2AJNIvIT+fP1VNjflNU9FR
jf0gfxNVFhzaNBr392+E5YNIW4TnFzw6ug/gPW+/vQHDXRfA7F3LToJLMwpUf83BXtn907abrzj+
rwAFqAAgHTK7d+IYlINcZAVEfPIhyJTFvrCNcWdKASD7PvzHBsm0oIxFLZrAUQPIevtRnWHnY5+r
mYu7WP0oNzIBYGet9BGX1xr3DE1e4pbJimV+1NRa9sm8zRyRDt+HWF69ZL0S/3RQYLy/RAvZOD6H
stPUwuLJnmTPbj9HVcbAiiWncnnIEPFoFO+kWuHRDKvhmKEJ8V9eqidR18O3th/EFphrs21ULUIp
WnsLrXRNn2yBl51+0FScmsIbhKDsWXiT12AwQnxl3SroTo1ubOwwR6YLr2EPMnMSydss6bTXgIO8
yxx5L9edsxvlpvmM8eLE/NSdjGZ91m2cAN0aB/XdC/+tvYmSut2HHYK4vI1G+81OwmaDtOTw1taO
/FBlotzKcV2Om0ATwOfiRPtxf7Kn8OBmp9LNITyZ4Nz0TFnc27nOm35E7XOQXbkCvqIHo0AKMHPO
jYJOSJLY4qEFjfmWKbl4ELI0bu8Pv1xr2qPIpdEo1yfi27woZ8dB6YxhrLhxn0Rvnu2c8nDsT16s
HUBagnZvK++I3Ne3NA+jrZG15s7CzkEdscsbxi5daQIuNjk/Z2Is0WbHimDhYuMrZk1zKVFcmvfx
OVb94DJA//teJN5avrm4iaah6DdCumN/IX9zO/NeE9SD4WQK1YVsvEqGVW17lR75/QlehIeMYmPT
Sk0GpgRMkttRoBbEAfL2sjuRg7exWicnLVM69MaG3uVola+FYbT7AsH1lWdvwRGgEURRlwyWuho0
gXnpGrB40dpOXbk4OmMrl0TVFwmXkF2fdOpjUSvDyQqMz6kMEDHMfLCTWP25QxPYr4OFpyzN5Bbr
EN97jREbP+Utdr9ZWXwDs34lS5c3SuTU58HpE1cKKt5xyjK/9XjimyCQqJ5yZLMOWo8ta5dLhxyE
xC5ODekrbRP1MLTOmunIItbkc6nCQlblb5ols0A8zoTTYnpN57EokUWlfrWzRvw+w0HBKEBzGnSt
rOi4srzT1X57fhl1atEAJcQVaOGmaY12lLR65aLydwTVYVWfDCqAUt4Ckd43xNaFHm3V7JiUb+ji
bLruXEPGkNIvfgg2PHnxq2o3XbO5rlPrfPE6BCPUfNI/O0khXlbO97xTD1Ed7uLsuQ4kHBAOyDcH
Dd0PJTnlnoaVJUI7ot7aerT3VaY/QPfwCc65Hxlbqc52QdsdQis8wMQ7WXG3h4e7Qw0vAZ4QlEh+
psGp19N9Fca7KVCMEUWM+c88Yx/1p1r3AXwCVwFfbO81ozykNn7Y/NPvZFyg7YMei50nPYDePsaW
so38HzK/ptePjaoeK284JtRIEJAq2yDkYYQaf38RlukvBQ76YxZ55VQ3nrekU7OS6VWVsus14yaX
Rvx3MRlEu825SNrguwOzdeyJxXaqGZdwX6oRAcqoOA+m9VvSiuwhNlJr59Gi2OJX7e8lGAe7qrS1
J9K3NVHhheYFaHJkvyh1sWe4+udGG05ke4oUq5SYjDo7pbkoLqi0KhQNO+lRH33lOZBjsQmAdCud
re/lsvb2Vawpj1hffwXi4KYWLfJJTKbYjlHYHTzNSa9aMq69vMs7EowBLX7KvHQd6EPe3l7mqNda
NYCVyqkW7Iak9w+DahUv99fvvVEm0gLNGgJPWte3ozi5bLQQAxuofjZWYhlCuKaMQtv9Ud556ohm
QKwhjTSVxOZBYdmkgSdrVXPFBsk60wn7quKFsCkT9Vcvw+fT9ATfx/ZIXW4blRUCNlY4Yt7tR+KR
+VVWYtRl44DkFIQALWXSJ7jZs6gmS0qj9KUov5ZOqm21LOpcO0W1OxW+cRBF8B2P4nbfAfDbphmh
l4T08lZE9ev9eVnO/gTjYD4QuYZ+Pp8WQ/h9iO9Leh0d67ujY9Cc+3K28gwuBtGBwuN+gYwTPeZF
kyR1Kh+zj1ByR0Q3L/ARqf5VfbZyGy+CqWkUZA3Z/BCUSABuN1Io2KaaMkiupGfjvo7bfN+YWXty
cnAQth2Eh0Z05oM02NYRfKC0EqH/0UK4eQzwLAMYOsmTU56h7nk7vqaOqRYanfFsdAIxduxZN0qP
W02RBf6OzFOHoUWdcOMIKvj2gHqaSP4bnFbbiCi+ahVSZZUaDVsEcT6HbQuQyJda7BVLS732Tmid
bNrOj1HVdpsBx/f9/Y2weEDJ/uB0IeyF58ykA3z767M+Seq6NiI3SgplR/UphU8VUjDq6mOpiAdT
NPLamVw8nwjO8FZPWrIsGSt3O2ap9yXTSIsnwUVpW2Nncu1CpEOsPtN/WkITD31GbVoZR+MJPwx8
Lj0zf6hGYR8H5B2392dgEX1Sm+QQ8GOICukfz6oZDhr7Xi7GHK6FjduKIbTPBYLCv6VB0ldO//JA
0DiDMg8TmrdkkaEGvaF7kQRcoZDS6GC1E1wJGcWVURbRJ7MGShcWyrSqtFVup7eB3zBQKwhdz2rS
QxjggxohX3ZA5tz/VCSd+BxlXnAoaXutjLy83RAEwzgU1y14jlMWeTt01Hee3ph17jZdbez6QG6e
cGAI8R8MD5neRwcfXuemjIPswcLjoEWscRumevvj/pIur4RJ3IgHFwANRfg5WsyzOp1eTZW4hgFO
BEmR+lgb1lYJh+4lD4cBGXQaPJneIbHsVerKLCyPFEkVEvmAJ/+IfMxi0k7FJWKUu8SFWhNsUghT
R70x2h0n8EPYRvY+VcI1T7VlTQ7wA/ePLZPVUGOZV6SRQx0R+bLVZx4ufU+Amu+J9PJkV0e6/9WX
5OQUyCME/wzJ0w1ln2CT9Q1y7L4ZPaV5pG6zesxpPmryNyNvOPRRHmmPWiw7/3reJmY1khiwq2m4
Aiu/3SPhmLZ23vfysy6pH+mSt1ScdLR7vHbl+VmsA/gMkiDgLZRp4XRPp/GvarmUgJfIMwYaJddK
kq8WtpNphvREWUafvMRb6yVP/7+bh2Aaj87DVICa1Pdnm38s9bSk1S8/Qz2tN4HVi63px/HKVy2u
q2kUJKPJdSg/U329/ao0ij3E4jr5WZISdLDxhntQubE3lNnHlQrXMnhiLB0qyx8uGxfJ7GrMe6Ek
yVjJz4GpvmoTsBZzl2irg4j6pTd9e2wr+cnL1VdhVhsVnH2xiUrfOfoJ3dK0t/+7f6z/qFTPZ1gH
50BIQXOB0PH227XGLkXvFPKz7efDLjUDb48USHhWMq3ZxLLnHEM5iE6jJ4e/cxNnzA2c5OCbo44a
yu114uwx1KqOpW/VG6zH04NHq+Jo2nFxQmnyv96MgxPwSekoR8YvL4ryXVGqA9eUpD0aXZQ8izEL
vhemN3wp0W4/xZlqPDZCN90irZUt9zn2q3pbXHjInDclbVbddaa7+3YGaGICziHegMGGf/ztDFhW
FoaNmsMuVBpzZ3ZQx7tWeYlCdetknbFjTHNXdSW6fZrtb4tSKlYChmWvnLICXk1EXSCDpnLr7U/w
TCtU/RQuiJpKZ82QLo3mV/uitPrHBK2+cxXE37uxDR9TGQ1BDCZzeAehhtdGlIhLHDOhmj8qR5xp
299mHes7ryoxaI6h34e5fyoJco4hT/a+IPrZd0ovXyo7yc+F0OqtLCG9vx0HGJXjoJlPqSf0jZ0l
0kXRlAK/xZS73kKzSaTX+7vvnSsWYRDq5JOeD6Lt8/uk6KU8bIoIhs2gSQcdJXrP1CqENoRScF2K
urkkklPuymg8xd34WhfxLtawvpXbynhIQnqwBIG190r/09lR1HAbu9NWbtflpcePhANCWkWMwUNw
uzq2D46qtCsJrLhenKshQDIxhrkU2mBURBn2m6rV5JUXb3nzUaml6UTJy+HhmyvvhVgR5RMfwy18
f3xFM6x8koNwrcU37e2bvT+RjzQwmZMeCAJos3cV/eaCj0BAQWb/q4Pe7bO+i/Z1FxYASlc9CJa3
H0UFBLoIo6jvA2mYvvqv98M2uWmNeFDcMMrR984r8//YO6/muLE0Tf+VirqHBt5MTE/EAumYFF0m
ZUo3CEpiwePAu1+/D6iqbiZSyxz11W7EdoS6QqUSD3BwzGdeQ02kHerPoteldelXOBNo0e1YK+pV
rIWGlwh041VpqFdqnA5HYG+XQruzrzs/EmJexBYcbDRUTh8pr9EAsUaUdJCf+8yvzEuzIvuWCWAq
gS5HH0b/khD72bd9GRJEO+I95Dkv+rmvZgGD6MEcha/cjZEReA2yp6t4EP2vloBRQaJnOYu80iSi
KH76YrKMbHVCQ/ROr5RgY0+p/blFun2XSUI7vr2Pz4JDIjOGoRPFBMIUW+yQuOhjZIeR0ZOrpL2N
kuvWqTACdBwp9RAX0mSPFvtaRe19D0n4wuDnCBlMvl7EI6kG0W5ZYiKmBD+zyGyyux75uy3Si/4u
MayKgoSiQNzE3kpe96X8KNthse7qVMGlQHTrjKK4W/SG7wWBOV440s/D9vmhgB0zLzOlcMlZt5NO
4mIPs7tI0+sritrySgjhbJOgMtyEptFVJ6uH0Bi8RI5RbYqSna+ml8qq51gwHoPqyCxvQxpBInG6
CDQglRj89OldXio3oxwFN2htamuibIBMSilWKZyOldPKyWrIMfdOk/xCcHW+v4gqSB1IHqgmnNlk
ZFOQcLV0cMRb/ajrUnDVxKhmSWHRrNDyWqdaeWlL/+StwWkBkIajI2OSo88B36sNliLX2dSZSO/G
Iq+QYS2cL1Uo4UbXJJQue1sG3kHlIKZixiKty3U9OBQJ3t4U57v89CEWcUVGjSipqja9k5JI2pSm
FK9TEQcffnkUyP30eGjQQsJfwsOyxlGkJIvDO7UPwdjJirTqc0hMb4/ywkY9vSgow9AyhLaNCCA1
19MZjUZZL5sxD+8Cp19xmbtZ8jHVohVcpc1gfHbU+9jYN9pHvc89K9ZdQLSuk7arUcJquL21/BE9
5gifQtltoid1Sm61fG/oz22gYxh/VMMP/oCrRAL0su09uwZqUqY7IvONnfcfIEK9t4PuY1F9EXik
raviK2rHv/69IAByB4Jt4CJYspIh/bRBG6nBHZ4q13YmqXhF1BcjnjljWU6kDYgQKcGZJLCMt9GY
HYhQyvAuQbh+Vxij5fkw9HajIzahZAVrLDoqr7djx7PA0u3yVFVccBf1hS/6k9U5s77AN4OdJZlb
3A41oh5Oi77IXd/FGs0NzAbluUL69ro53/xwy1g38wmAXO3yFCxapwsiKw/u8ql67OXJOZa11TxK
HFS4oEQWKQ4L+PDLgxJOg1Ihrge8tQzowxoQVWgjLTTJdXo1YRRxDbAc/xV/2KSJ1K2IRC85nZ6/
KCkxE0mqip025PbT/VHrQ0hXuMlRVQEfaJix8VG2p2Zl54OyYhkF11GZpdu3X/TFhuN0MTEq4CSA
JiDmUKk4HdXJ6KOVY5XfNc7dJHxPCfE3NFIUxzJXwDCY+k0LRzt/HMDgyv1jKpHN6Wu/vyr8XUGt
ykxum/YK4RbXsh+66IteOp45jrtk3Cka7jTQv+BmZWKj9aEba0clu9HCW8uhDBwY9YM5KZtRBrNe
p2g81m7EtepE2cZvsm2NVGanNKsGuUyrTp4ygM/rMQUza1cAFsMGt6C+6ndvT8mcKb2eEUoSVOhw
m7Vm5A0AydMZsSb2ttxH/SHnctiVMr5oJWaQO0nIGr05NBQaq7PWWatfOiJforaTodG6BYxE0D77
OVBKOB3adrJw4lJKDwhlqm6DAO2xTY37Sm2CK/xbaKEFzLVvZ/5ai9neZtvru7gBSZ6ZI3JZXabi
ymtGewFowMuTzNmUHJkW5q3HKcN2a/A/vj1ZZ/0+pCXI/O1ZdpBVdGb1OAxBEuqVKT2Qeu8QUSn2
ArjUXRGm9VoqjGontfUqNeRiJfUEMOMg22tfl5T72I6c3dDgcNxSUjdHFbvxTtGOo91Vq0YEyX2m
xuqF5X4W6M2IHQj5mJNwgtL8WGwyITlla3WV9uArAYmCqtcbiATiMwjzL5LfokKGiIEnq764CSbb
cEvTASrgCOtqyorvU505Lubh8S/ewKD2aOzNWexM4KBQfPrdEzFJwhGD+uCLIFzHplSv2iD0LxSO
luf1yygwZHA3g4JPk/Z0lKFIw7yfZieNMSo2uO+x68qyuXp7RbyIsLxexNTYwF2B7NZeEofltdBl
Sqo0qWQ8xIpTbsxKH70CoVfo0PITwgD7PtGSdWKnj+Ys0THW7Trv4mI9Dmj+OnZTrUU2JDsnd5Q9
WiufKkx83DY8hmEUopRsf4gNeVh1Wi72lNlNDgcSIIRVSk8NlHCd61b53vEzYxeGRe4pk5RsqM0a
ni5nFsKdDaJv2FR7eanrj3Zipp6eWOU6lu30wsV1tpuZCGaBhgJnK2Hoy1p8FUJGRT85DS6BD4Q6
a2OD3Ls3et1VtKbKfz144iZcwfC7K740z9HRv3CDzUtm8RVmcD24nbkaSZJ4+rHRWW7UsGrUB/Ce
O0icemWtTH2rkC28/b3PuGIvrwnoAj0qeOgAvU9HwnnRztj86kPx3t6a2+R22BRXygaitRusFVfe
ZJ62LT52a+vB2Fp7eZVvg1XoSpu3n2N5fS4fQz19jMFs26iTS/UBkWDXQAkuNb5oxbZSTUClF9b4
cicRKgNrmUMvAhOURBavrGtzMSVEbG1QcuPGsoOPde44F5Lvnw8CdJqqHvfy0uKCeKqs/DQDOx1h
piiiOFoDYo0uvMp8v5+sE2RJQEDQ6p+V67h9TqfN6EOUXKcivzPbAPNmqNaoQYtgJub7K7QyvtAZ
yO5LIHOelEyXFs/5O85Qwh/FHKraS8IeteERGiqjl3JiQp4cxZxgXfKtXIwC1msGGWC/O3fXqeBp
p++YpRR+MnQn7ijgZq07gfLdpeTTD2+vwBdVjFdz+WMcSuBIgFAKY8+fjmNVKGMA7cvQZgR+lDZ2
u+1F8aDmxnd5MhREKc1odMMRrSiodP5q7M3uxiiiYo2XkrlDqrBelUrYu3KnRByRzQoFQfCcvRZu
dDndkvttsjhaydgre05gPSpWchPLibNyymYzalTahSMZF5KaRTz0461oDdHGmrHZSwWFEeK43+S8
VekED6NOxbfiWxlwQV2EfCJXD5CpLBTZ/rUN/TKuTpOIU5ygig7t6WyOYCEtZMypydSK8SHN0mhf
tGR1jZ4Fblpan+rikiP0TxYKoBRAytTUeN0laCHRuUz6MkrvGksPd/442V6qwY56WSf/8W34z+BZ
3P9YEfV//xe//yaKkf5t2Cx++993xXN+bKrn5+bmqfiv+a/+8z/979Pf8jf/+smrp+bp5DfrHPro
+NA+V+PhucZX6GVMnmH+L/+nf/jb88tPeRyL53/8/k20eTP/NCTH8t//+qOr7//4nTbmq80w//y/
/vD2KePv7Z6fqu+/XdXpU/79t/nXzbeVyJ/Sv/9dffaznp/q5h+/W9o76ltz9RicG1M+Y9D755c/
Ud9hW0DPGlINDmAcPL//louqCf/xu2So70hV5toYSQsJ01xwrUX748+0d6AAOcpwQiMRB8vw+9+z
cvJl/vWlfsvb7F5EeVP/4/fTtT8jD0h/0JsjxOXI57Q/XYOmHsDpySBySUY75ySY/FZW90VK8LLt
/VRsW2P8wB69FA+epviMO0PRyPbmwjrqHEtXFaehUywcP953SV3dF3LtIMrQ++IT7L7sKc1D6QAM
Waw7y28apL2GsfPQNlYSD3mVdZiLDpB1oVzHrUl0NHcTr6MwT5VNlcriM9zvIET53y6etbbVicIK
RMpH7s8/Q7OXH8cpLP+UYoSP02nAS0Vp0VRTkvbGRHLyW15lHypdKVovm2wJ2dVIlT6PUh7h7Rlt
87wFNW1qnLOd2tNxNeSS9kYo+fKdhSTKj5n6pb10E32rRC3+bE43zukG/H9vx82gn//4e+2e7bjr
qIq+PjXRycaa/8qPjYUXi8xGmA8yzJc4uWev5h87SzGdd7QI50uf/2f7ERL8tbP0d3By+JsEAgBh
ZnP1f20sRXkHRWb+15RjiPLQHv374f4HG2spkQM7g6MdoAGitS98jcXpbkQJDfWg6e7pGKnrQJiJ
izPG9y6N+u9lmVhXSglWBfEmeniyXq9ipSZYbk39Wi1bZf1q6v56utfbfCmDwtPQeJ1rIJw03DjL
nEUZIiyw/Cm579NicitJ2xMppB8HHMLxvcmrXabgDdLSeN9gpIHHN1Zpq0hxdtKUf8EhwHQbmqGr
MrPrx0FLq21X6eWV2WvyTTP4w/u8cz4PEZZxbz/3svn58twENbP1I2A3tDZOzyfQgg3prBTfy0V9
leYy26+JPdwQ5BVHbvIgqi64sie72Tdq59zjshFsfDVJtz3cz2tu0+pbm3X1xyL1b41hT7fj+e0n
XGYH8xPOUi0zKIJKAUf26RN2ItVBGPGEpIXyQUf/7U+EdKC0V6axxtvcuKbIBbtbLhMPn1NpVU4W
YDwldEGqpauwrhHYyvT+IQ9EfQtYRGxxX4B/L2GkWclZvhmiLt0JGxpx2bTBe2eQx7XZ24Qog3Mp
hX4R2XgV4pGjkzlzK5HpYNILNu/0dfDusKpEgsuXaGYPh1+uNFwoWkPf2FRl4JyGCCIY4XSoDclX
rrtG/lpKeANEtVI0XtSNBTJokD6ttIhXgVQj3dUQ8bq+aCu05AvpWxZLNo1yznmvp9gmDQZwUCts
n/MRn003bHPrsTCOWue4o6jt92UZoSgKWR0r32ZW8fHR2vKkIoXYPmpQiO1CSz/h1mlDfpS6Wy2e
1E9TPOCNAP0zR2ZRih23LsL8i48C40pRm2e+V6m4aUOQS+ptO7ez2Fq+cpqo+Kw3Q7/2g85vsbFR
LskBLyIwNB9m6XR4tHR7qB8sgz4QHmUd1JE4Tsqo4KKhmAglFvoFkZ3l6XM2zCIj0LWsMWwRimOD
v99Wwk90m04Vns+1QKEESeSbQgm/sAJDLCOC7GPuy/kjbiyP2Sh9fnuHvKiCvlpSc2l7xh1iGEdw
TcdpmUxa/RBjtVUcpmxS0M4zh1uBM/DKtIWNwoWSeRzi1bYfQskzul75kzq/9B6GYnqdVNPk5lTn
9lRdTc+w5jmL+24VjVZzl8ZNXntSqX0fwG1sVb3fZehf7kRl1tcKFlc7U290L9Bsgc5UBTxiapJP
odwNN8GAKU9l2wN6FXQQjKKW7520Vw78yly1jMuPRJD27u2pWHY8KbZDEoSFBWQBTDg47NPdNYym
5jfh4B8o9LpinG5i5gEqBEIdDjoJ5t4sOi9o4k3Ui2OZmd6F8c9WH+EipV8NGANFuLMKWTH7Ijd6
oh98BM33ho/teG71ezM1MyCJY7rrZT86RtKMBY9MG5v1gT6VBiGEf0/LRUnS90ky9heEr376WCgX
kKhTucSc7HRaosZQW60eNGK+8ZPZqMqtEYX61dsvP18VJ8twfneaHjBnkK4lYDgdZAwT349QAzgE
ka1tTbV3B1NUV23VXNh880c8HQj+OVmyPKsn0U9eDKQiN1HruDkcpjgLPEmIsHZJKUPcRcbhI2T6
Swo58w88HZCD+kVDxIZ8jfDG6ZtRqOnaVNGaQ6DXa7kb7xBu9JrM/N5FyaqKshVMx2z19mz+ZCnT
MKd5T6hE34o+2emgcUEj0jG64jA4WLhM1TFEIXuq2i2ykV+tWFkB8V+3pbaS4/BPVc22b49//s5g
K+e+HJkTOphLGk5kZnod6v1w6CXw7l1ujg9J1NJY7Zr+rm7UrzySutftttu9PfBZhR0IHHHdrG8C
9Qs85CKw0/O2LjCRre7o4063coFhraSIfW+pRuwquDm7aR1N68IXYjMlmf9JxydiY4wJ1h6t3eKH
Fov72C8vlv7nq/nVMuBogTlDhYsoBNIJRLzTL5J0ETubiPjObCaSarsz9lnZq16W1f5x6rFqHlKf
flWibdLCubZq9H+ATn8Hh4GdsYVNb0vQsgmFITiPrH6Vyayj0jC5HopiulD9OAMgsD1mmwWelvSX
nvlim0hqCs02ASRLMufVWu5KXfteMW4cbVypudgEjbrpJYnW93ThEy7Wzty/nmFFtEqI0bHiWYRs
foDddtU3492IJYLdjOZOrTn1MYIc3CJVjI0opxgF/UvFwMUJ9DLuzBQBKQcy+EwnQUljmjZhON1p
fYRRTS3oINH289CPvaTPNb/C67WAEsIM2aJQB7eC0tbi/m/HXmksQLP3YypLt1Yvvc8nCYcOdKM9
Ab01RNr2jwsb4/T1aI8hv0kkTHuH64Vi62L9oRyoR7D+pgNWOog5ZsJeaUmN5LWkVQpcQPztgi7I
rjQ6VFcodXzz5SrYYPKj7OWpUvAQl7qNj/PEFth4dAlqsihevjweETrCnfh6UO1YYr2MIcQeNknH
A4apH4SC2kDQVtHWxrT8fdtpBu0VlCgh1Ief42js3/tBVN9GbVutkijtr8ntxXoa9BhyDVUSG81g
z6wVVK/CvA7/0LsaRPSUe3YcAVeITNzJ1Hi6qRKdsuigf25tGsGJ1g57re4uymGf3qA/Xg4mEHVg
+mwstMWhFNUU8+Wgmw5pnJqeg/PItdaDUiwmON9uGeq0C7Dm3cf21zZL4X4XA6ieNntgEX1QR7/W
vDCb2m9vL4nTjcZTzfkv8KK5XoyQ7lIvXjPKLmn9Ef5Bk2jfDbvNdyjFWB6m2/k6RDXvDzujB6/4
+Ey9PfLZfDAypu2EWRS3dNCUp2ehbA26MHKhHLDjTDcAmwJvGB3lwk1/tuI5Q5BiQTpEgVV/pofv
N4HZK6VdHTjium2lGZ/KurRW9EEvVfhP9/M8kzQ3mUyoJUS7IBVP30ejy8ixIqqD0cTBZwM2xdrI
nWtViaD5DqAKQoey1NtzuLjp5kFfOmxUS+C0zADb00Htshg6boP2EJNLbNCzoI1d5uBRhNQcYw6f
dTiO/cdWnWUQ6g5ScDhL0Zh6ttL0IdhFeR+vEuS4Lp00pzfd3w8272FUAdFoWMzG1OOaWRc0/UCZ
EIBEqvIlUvX22ve16UqMhY8sL1Jj3GlgLuQi33O1xJQOEmTlKFaEZGE4VxjBFuMkdY9m8VcR2M96
LmEAn4+XCCEvYnL/Oox/PC49SigyIAz5x+K+mf37FEkrqkOlIs88lf0A9ARr7K1Vdhu7Kso9mzTb
6haKAIiJDIeus4Ha9eoUfjFDyca01KmvFKQy3vtaHdySZTVfjRIAieFE/nUWFOJZRdJ2H1Sd5iVl
EF2D2hvXnd4gQF0YzvtQxUAeveLithLyFzlJyo8cDJXuziijW6R0uO4m7CLC3ncOXVPYmzDG4LFV
jHpflHq5CrXc9KIWAZsLa+z8iKA6hpYY2lmE/wAwF2vMHNrM7MLyoPlm4DpAfmlLlPrekMDGmJEw
3tdyaO+6vr03xDR98jPb+QPm7Gcka7MNJ2+zTigBu6oB+WB0kvEW/ly4Bxaef337UU/D+pevaDqE
fZgrzciZpZJw3EI+QH6rOKSj3uycMS08LVIL+EypsWom45J6zfmWJ5qnV8PkoA5Il+h0ZuImNczA
8IvDbGL2uUUEQTgUPqrIoQwzNuaVY1SXONjnB5pNQRXpOOhrRPZnSEnLplhTBeUBuRfTrdRIXYUN
+Aa28yXw/k+mEz4NoH0g5SyAs8oersCmXjOUjT2CK0FTuBUxbb8oTPJ92vrJ6lc/nwPOFxdBOvhA
4JdkASszESdMJ3Gwa0d67Ive8QLcX91RxmZbkeLi5u3xzhY28fhMNAdIh54mme3p56vrpqkiTEoP
7CtzNymgy+wo7KDh1qZbmIgrx0Umriq5ay/cfQsxDlbqXGVAHtacFw6d4cV5A1LALGKTV40cqf9j
KKPha4Fk+McmN27V0tC2lG3lDcYZ6q2EwcomMQrjCnGWHmAlymFSroqV3aEan6h5TpZcay7SYzh3
zj5vk1gNwxdJ4dLx7bra5bomeaXeVp/atAs+tdboprmDaOgooo1WYrviUhXsoaY07bWYxAUQwdmK
nd/Votg/RxqzHtLpNBeVP2Z9xzIKAGS5dulHm4zjkwA3HXdvf9GzDbkYav7ir+AufjvmE2IKxQH/
4MGTkN0s6GiTNjifmrD8jLzjJdr+S+Hj5OawISwTXkB4It3ky54OqXdKLFCsSg8sVXk/6DaynQhO
CSSZoE33bQSX3wrzddWr92U1dSgSaeJWzkToVbgzrtvM5h6U7Em+0lMMKbMi3UpSU22cGNvAAurc
QdRRdV1qA1ZGBs6Zk9Q8z2nF2uzAA7pDNRXCnTD1u8Z4Z1UOttijoHnpRRfJ4Lxk6bdw+nPaUUM/
L2FIYyGE3SYHBDXWDafhe2UcABNNMhIgiP9il60fw05rhNumWF3ow8e3P+7ZcTQ/APp94BPxMidr
Op3ptO+ozSdVchgkxJRp55n6c9br/YZgvfkwIvy0fXvARQHlxyuD0aMro9AoIhU+HVHOaQDFKA8d
tKg093bnbzQyXUNwK+e9Uu0CSei3eVcFKxQMTRfkxeQa4XCpLHYe5fHmczt5ZqMDP3YWB1VbORal
kiA9VPEYbVvHCbeJDuHPtX0Ur9r6WUWrZKcGA7hGBJpW3MlU0zs+k4+qaedX9lMYX/oc59uaLh4p
LM0qKizojJ5OTlujQQdKOD8okWF/AvGHDG5vRmsjkZSHtz/Eojf28iGoxpMYki/PSpeLfQ1Og1oW
+cKhQBDBFXaIHAhSQ3i4GjVSRV2UBftW0/ONYrPDSiGpGyzc2v3Yh/Y+V4rYg+4J09PO42SrgOhA
m1D4zJxKFQ49rytrDva8NjGMne87IrwQp5/lOnQYtRlDjsoLUm3G4vl1RfILPaTeqNvYp+ZDHm2o
c16SuVvw0l6mCZ1L8noVSBNJ3aLgx2mAGlLfiUMnBc9RZ+36yP4kSm30DBCKO8R8GleEkf+gSVHp
gjVVtkiwjB8Sijwe3qHVhdf+2QZC7BPOxUwUBqO2yAL8iZZY5OTiQGve8rIEJmcyqvE+KsxH4r/p
JsfAEyfva6ucHtWsb3fdpURkfudX5/OsXgFYmlLOfNGSAKqnyzSQlFZF9Kh/UKgbrNtmald6Iv+Z
GVa8zixUmgL0pzda3rXrjFJWlnUXKueLTIgHAPuI2CnoEnq72pIsqMVBQjdPrg5F05leMfXpWtTx
xzyWnwLcq706DvVVbJaUZjWluxBoLBbej8EhRJMDsyqopZ2+PWJ1RmyaRX0Ihui7ij7pe4rh2ePb
29M4m+M59p3nmJec2eeLdWcaVTcVvdkeKK3aW03vg81EV9rlc4jKHQG6E0mZ4lpRA7FpojB09ajv
11IY+o9mMSWHRNjTkxmL5Da342GrKYn/eXQK5AlqOdqi2DbbMw/tBieSdmOjSoLglYqofwa7cS7Y
7JrepkEOQ8P3e+qmLdyXYZb3spTwc2em2VbDAmqNq2p1ayZjTY7ZS+sxHp3raRpAwQ4lSLLAih+7
wdJcuVbTTajWDnLpne6inf+lLDdivO7GqN52ll6+v4i7X4Qu7FtdZskD62TBUEOYl9Gr0CXrlKTW
Bm06lE70TRvt3lMdSd6nmYMgm5i1nMjp7Rx/E7XfAt0rvgRh/UfSUi+u0iT6WoisuemKqniwQ/Sh
AujsG6kIBRrvtnldoNW+MjLRo6Q3Op7TGfnKQO+od1sxqjeoOKoIXAXpbionefP28jhbgyCAqeNS
CFDBe8C8On0zLZOsrLdD+UDu0Lh1PEgPeRT692+PslCFZG8zDGcejTt6tyQtiwk0I7l3Br9SDm06
rMQQrYPRWksUys2w2thKcwxthPGRIYs49pI+d7s8v1eybR58DJDQynHX1cYbu4en5OTroNmlVfOI
e7hr95E3Wq3LZnMLrf9ocONfOCh/8vBUZSF9atAb2UZLcnY/9gGcj8Y+tJbIVpYAHV7ZgtBeVwfI
PxqSblU6gjxUOmGErkqb0K2CWNzoZa27pk5lpxvt0CvifvLKrt9Pof0NUb1ia7SGsy9pZz90Mg0G
W5LT74lThRtuoc6N1C5YGch938SqivlV7KQX7u6FvNn8XeZ4jRwSNCuOzUtJSyXW+zQMFekw4JuN
NJloaA0H9+nUDfcTArs3lRQ6H2tzbFZa30Koskbjti+7yRMjneFIjzalLI+lW05qoLkcKTHdI2h2
iY2WxNuLaBHT8KzYh3JRz10aynkvTJNXm9BKhFX3TqsehCQpFJqFc1UVaFMnkipdSFV+OhT1wlmY
hRBqSfcNxn5KAzAeBzWLffKvMkUvsDbXCcvr8PZbLePHH6/FeyEvxP+4hE534GA0Sj81hXYAeIHd
rx4oq2wMOkpG8jX5rxtWIrpK7STYjorzsXFGdefIfgmvIZhWqsLukGPxa9H8yzOhRIAcL9Br6iOL
Z9LFzIiYKu0Qhf2fxNJFjj2k6T+kWm9d+KqLxOHHUDMBgW4+kdGyZJIgtmMZYBAOg5J9kGDVukke
oZEhyYFriaC7oPv1kxXPCQRoEhwBnBo6+afTHeiCFQ/++uC0mvhqSo7jKYGdrPJI71LXBvXweejh
Qq7AQyJJYkvfbaOzJzfKhylxTVKO+2IM1jpQrk+SbPlXUxRBZ6D4SdtNxOOFHXp+81D7oKtEl3hu
Ui9rnz32idQTp/g4aWG+kia1/6YphbYDI6TRbFPbqyrHk/PCmpwjj5O4DB0KQsOZ0U1Uf+ZL2hXd
hBFBVh7rFnpELGg9ZblZbMZMGu+qBhRI3g7aE8dysUqEU91NWRiudZBvPz7X/4dv/g6M/NVHOYNv
gm+L6iZ7qv8CTZ/COPmrP2CcNAzfgYGbhab/Mjb6J4qTP6Geg5gtvXZy09f4aEV+N/N+iDhn0Vmw
nvy8v/HR/Nn8syDtIYbEMkAg+xdgnC+aqq9WEnuNVcTzccugPgNm53S7ORrcfAiAyq4sam2P+kDV
u6WUWeGqKIBvRk4JQMnPIrpYsVZudMAQSiVD5ey0/n1Wcc+6Si1/RRG1uArN4H4ISJicTj04qQ69
vmvi6rYMVeexC/zpW1cOimcUCo3IXB/zK92vb0TXJz/6Vr+0Kv9XWzfVUxo95b+5bfX81P4m/vzt
2IC4rZvoW72EGs8/+58I/v9LIPsz5+v/DCC+fe5/857S5+8ij55Olt/89/5afpb6bkYDzGZgJLX4
2P9z+Rn2u3mFzc4OWMCDPv0niFhS7HcUSAmn6AbM8N65NP/38lPVd7NAL9k4t66qz02zX1h+8+p6
tfrQZgAhqpP9sAYpcy7bfsK2mkAPCv+QFV/ppZnyp/BSAXV5QL8MwXvyxNS9zqSdJNQXxlAHkqZF
8jouPjcOXuPOkxI8NmQnrz7A/Y8Hfw1DXqbsL+8DOAUMFqgLmiiL3eRHTs+uJVzroQl5461Trody
i5mdBYpG3+Vb9ZJdzc9eD81zbZauIU9dVi3kuFEKHc/JQ/un+CI+UESkV3RpkGUMMM+hAxAJehX6
Eli2nx4SBoGxreUGsD64NJ0VoONaeboRb6YgujCFP3kf0Gsze57W9lwaPh3KR30ioE3sHxo59yT9
Q5F+NovCpUHomtEl3a9lcsV7kfQAVKHlzFG7tIW0qkEUomwisptubVb4yYoLJYTlAqdsP+f26J7M
dQwgoqev0zdJmA/hGBwLX36PjKAcGCup7ddvr7u5AvZ6Gy1HmSf1VeStl6rdjcEUHP1u7UuuqX3y
78xNB3bDumS4sZyyeSjoXIjssnPnavLpUEodoPXvBOGREmnlJcmmNNTkwqS9zMryfbiRZiA/Ztzw
004HGXpNy+kehccK8BaUc28sNlV+NXwVV+pX3L1C4YWDq35CkAApyP7XbC8xuZjfkc4EzF8NMbal
e4eK6lXeqCI8dumHUS+PYS92AGq+9di/v/3hln2Bs6EWBwZXFRy5vgyPOAyDLbAOsG3vyo36frjJ
fok9fv5Wiy9XV51hZUghHxWzu6rCCRzupfbqcvMycQQ70LloQAJAe0Ftv1qHsol8npNWvA3JgT0a
18Bc1zFSbY2igIy5dCydb675+8xILA5AYDCLokVdG1pBfSw4DqGKDyCHa7NyLpn//GwQ9i196hkS
CZLhdC2iOQo2tOKMEGHyp6Tu8PD9QP3twpI/31aUMWdnDiZuJoIsRontnB5ZqIbHkprjo64gnh5a
vvSLpXSWG8Mg7E9EQFv67DKUh7HSUMMPjzYFm3GibKpY4tdggPNCYxDIwDPzmVGWIti1k6K3bAac
qn21btPbMI3uUavfvr11fjJjsN6oVYGuREpzKUablZM5GWhDH5XUU7pE8SpduiRds4yO51c5GWTx
WZoyKxDPYpDVzd2jtlN11/nU3WkrSiu7r4f7yRtXaHqtir1+XQ0uXqrXo/vwb7wnkRZ5Hj7txF6n
6y+pTBGGUh0dtUCaxR7FbZA3F46hn87lqzEW521Yp4Au5JIvpqc7exzot15I6y+NsChYUCyWmrAp
omPf2NU6NNpVU1WXUII/H4TCAbgSMAJLsmdfd6K3cV465km1iyNvokLw73yMf42wuGibIUbbYuwY
gQOupukV5hcmasG3etk95H7/GmLR7bKs1on7aIiO1UbdDhtzO60i9zHz7FX07BfcENGH+2/Wtl/d
gu342suuf7C9S/yan84kMvYU2GZWwRIZZ4R911TyFB3bpL0KpgSmk7gQ6F0Y4uVmfHVXBBGNxjAa
o6NzZ9vRts4v6UksAbE/Ni+F8xfrqpkWebpz9LKwYr/X2Lxf8eLY4u+xqbfiJrkxbv1Ha/3tj/3O
WvEdzUN6k2zUndhU23A9ut//jTXz6jEW926YxXUQJUp0tM0j2HrC2Etad8sO79mbLpZlCnSuzxMr
Oo6ev/X343Od4ILjTQ0CHpZnuoj6rtN1sUWMbbbUtV1xF2wuWdH/9INSmqAI/BK5Ld5zamIpGnoj
OgZmue3bMnuS1NJ/fnsy5x9yGhlyIKNij1kj4EiK4qfftCnakDjehMMjbn0NpqR0PbaaJ3CDeXug
n77Nq4EWi0fJMW0XHVOK1o4H0drNLg7x0wUKhxfZX36Brl0cigOE7knjZjzefM326Ua5Vj4Fg9vt
rHW5mjzNy1a5h3/wur0OVqnXuq370O/CvXy9+zfuGAJ6us30f3iaxcu2eURMMGXxUYeiqcXZ7aCI
9dvz+YJ3O/1yNJCVWRiUoA1u/+JcM0UboQeRYI+ad9ZzPUndUYmHpnIFEntQLuG6/NHhGvtnMfTp
53HCJrhOtPRDoXfxjakN6iFCg31f4UEDb3SUIFSIuPO/2UNZcjpOIsPEJW7Km9aP5T+HQBm/dWYm
R66JbNJNLxuwArBq1SZ6Q5wLlO07CU4ENunwKFWRYPAq5Q9mbsg3qunze6OaNMerM0wT3OR/c3de
O24jbRq+Ii6YwylJSR3cwW7J6YRwGDOHIovx6vdh/9iFRfW2MKd7ZowxLrHiF95QNG7uCxVWAbDy
DmyYl2rVY4SoMqrvxmJ+WkSZPCAQbGv+MrmTsZtwf6h9t2gRxQZWEJXIBOtjSv88oV3q9ZMFV8WM
oA+AHK2/zq461fyRWrOfUcUFnoKt6J/3F+Ey3VjxlshwQo6jmY72wvnxAd5SoBGfececjtG+EwKF
6V6lUq0IT3noW8d84swq9yXw2Ac6quiCoJj15f1fsd5GZzuBTh0FKZCYHGLa6puLoqzMpkrTbHjR
rehxbj7VpvXHK2Z/TB55ka5A2C/OsQZrYBXloy1FRLClL1P8z5NxilUGU31HQ6/8KuN1jY7OvgfO
EWeH3U1+YDK755OqNqYel7WZHl1kqXN/lkXzzUbg8Xc9R7ILXLNSP0ERUQbfmmCK+HZhOXdtlmR/
yjSPn3tPENjpMgdBQpOiaE99PHRZkE6m8zmSEfku0i7178jVy2dlmpo/srfV33q39N9nXCzps0eD
ASvZmropKHu3wSR06asGJqmVf7KFZwkfKXdMvjsN9+/Y0suPbu5NJzdxjQSpToFPngUCutjhkqNX
fps31UPcVrLApE/LrcOUkowD+CnSf2laQrjD/Ucni60ITGytK55PnqMIIM5iSI+K28wPKlRhX9Wg
UiNmVNd+Ohbyu+10yp0b1Wogoxh6YxX/ikcx7hLPvmZ689rnPl9LMgpkAUmPVjn8i5+DaEcvRJ0f
czXHtqHU4nCKIvdGAUa7q6UW36NOBNEdjvlL2zSO389GfTLUlW49mX2364Q7PLZWNN1FHcqyS10o
L2AxEoDveUUxcHReoqjYK+NcPxiR3u/VSWj7YrbmO+7FGpH5fnkYCscLk9EcfDOTxrWbeC2hnX8j
gmbUDIE/k2mSqp9P+Yj5ZetJTT16TrFeRbUp/wzuEOd+U2v6fVor5jdo/sutobXK6NeFND+OBjpP
N62KumVMyn2s3Ln90dvL/LzkVfKZ1007dnODT/aM7yBI9XpsnmVZ8jbPBCbGEDRDrR1nPPM+Ih1B
NOmUff5gq62W+ouIIjXoPTgKwOWmr0nbtY5PESb9Z8DtpwlsN+nVIFGEQEnXzgcRYN84wX3olvgf
iIjeFyXPvOek61GhULNBl/5QOvlXfUjFrxnE4+hrTaN+BhusvoxKJh/0HN0Uf7A9JYyK3DGvlTEv
KsFs6LUvB9OcmTYvRZccOxXRMHrHvvNw0pTgc7qHzsMSx++Kfjj2cz6noUi6JvOXniohjmWdax5A
U+cotsxR//n9W/fiIqTHBDGHZhLFLfw7NjHikpsQSswhP3Z95oFUKQH1V47z/P4oF91yC7ESVX9F
G1LKuMjB1FhLFSstq2MUNZovEPz4EGXoreKDdZPz1AS4RdA+tw8RXG2ebYlzYxlVQdrNSFElo/Xc
cQb37/+qN74dBBuinDaU1rVocL7jaxknVmmM1bEaXXffytraLZD1r4SMl/EcXRMkVrjJKK3w7GxS
dUwhtcRG1eeIYXR3n9hq9OgqsX3jrkl7M+cvshblBy12zB3KEKy7khq7MrbKoEdiYzf3cvKFAcdu
KnQc9yLMZTRVMcKlzEH1ox3Rw6y5sTHGvek7fAYHZWjupSUEpLy8CxZEHnZEGmnQRcY1McQ1Mji7
NNZv48WmH0nX6KLPHbuxJZxO1McRM4Kwsx2wd6ZKgTm3ksP7q7Ve+duhmDxKevoqnL7VmQZkaA6m
WOqjSzf/HhEle+c0yE2jskBRu8C4rRyK/OhpkRc0yHfdvj/8xWbhS1fAMHxmWDs0Vc43i20Dbp1t
2RwJTJVgsqfoUU3S/gquX7+IGhiG9sYamUBspDt3PkzTpGrXeFIcm6VPglEmXurni1x2ubCTg16m
cm+S+H2Ky8jmhdceWiPDC0UzlRu9KOa7soeJ3Uy5dlfISfeXPHX+pArEhHwRk18RRSe83mUauGqs
76emusbKvwjjyKzZ6NT4SMiQD9lcKPjkVABTB3H0pn4JNKvFMERF8d/qrBfZrDgrRV6ZtIs+x+uQ
aA6sw2IRv1maxIgS3u1FHHPFAsyUYqbsysXYIajNHCngn7hfSXfzQgve3xRvfSwK1mhFQjSlDLdZ
LanT0o4FAtZeXmogx6WLLPKyFDuzrYBYqGb/Urt6c2XUN7Yic0vRj+YbX7sN19W2NKGoG+0x62os
gqc0Csw5uaYPeHm0SadJP8GwgLcBxnK+EzX014E3ZdoR88IsdKbkp5TrezTmUfhvZxE2KWsIko3z
BTP9fKQ+7obGTizjGFccLc/Loh1v/XKYFaRAUJbRQ0sx4iubZgvs5qvYorBH6X4DEgRkez6qHuNf
bo+1cszSCVU1xbrtBpydvAjta4mFrOfea0l/bHWxl5ErfPytPsnIbPwov2YLeLmgZNerBNd6dIgy
10vhr6JXa3Rmij6MckwkjS38yv5MaV9fmeV1L57fnytYmz1jof9F/X0zy4WhlphC4jLQOsLb2XqN
O5kep6FRu+VuyKL48P6qbsR4iOGJdV4hAeR1sLO3IG13hrejWtI5dqn9HcT8IY7a3M/M5OMUvWDw
5HdUnaoRN/Aq1/zEwoI3F1eOyuVHY2DFAQWnBioOnbPzmaUsRcpp2M7RgI2K6++83M2EJ3QF6nl1
IVWvvBJvBnhg49eMDxDEhb9hWfF88Vq6xyRVZy1E91v/VoGleO70JRv8lpbOJ3NesEoujMlaAkWv
x2QfpYX5W/Lu/+ty6ooWegUa/Qeqt9nkpSimwbEa72hPqeersaIES6H9eX+lN+pZ60rTzF71QWBh
ABx6lY7+a//OrdoWaWSWpzRqBjL2oWRfuZm8adpFWwKrGOQtOHHNPEizN0e4us6c+7Dha3qpaQbl
snSHn2oDkDdAKWKKQ9ccvSJokCAkwXSbJ7WoER422vzrUmLL5Vt9Q4070awYNWI7cp9Jziqs6Fv4
evRGWi8cdZyBZmvKUSSf2yc0Clo1lMXckwAr6XCr9xkCNUUeKZ9JofUqyNLO+5ZCacHCXnPQmK4t
G0c/JRcKKsuLfqq9BYVSnGRVxe+SqOKXRU0fhwA5rW7fZakx+03ueU8zQkpTwBnEVyRp6k+FKtTf
70/5G/sMZjxYSOCnNhDgLfslMQa7G4RsTrFn9XvhqU3gLYZS+CutPTAzZMYshCxvnCy7swbI3XHW
5CcRyWttvfUEnV8raDqBClr7lChgrCCjv++uWjSlA80yO6FvH9/PdoydgGm31y6Ti+yUtiGZNy6P
gHVYj81Lq1qdqrV5lJ1GGAU3IlXd+9hBvsnRspwqYYRHjpt2u7RXkk9aPzo+G+2a4eblZbLi6kDT
AE0Cabfl3yO+b5tLbacnFQ+jB5rZ02mcWvWxrL2jMU/tNQT7G+NRM4cMDQqfh2EbcjYgqpGQn9IT
6FYlRPBnuFn09SVCKX1vxcm1btwlwIJ3eKXEEejSDSY1Ol9LUnzstHD4PU0QH27mTg5B35nxjvNv
B10lBKXSkcPn1Tb8WK/Y15GLzXk0YMSH7FowOWn1Mk6yu01ilEgzkoYrfbDLUG/9hdzjZFLkbdsp
QQU+6amMZSdXYwkspN2CmeGR6JrMG7kKWU9DL05VerUs/8Y+X+GVIJ1IlldnuvO5UYUlMuhl2YmS
VQIJTIv2VBavNfzfeDSh9a78SDIA4q5td8pO1MkcXBswgUMZy1YlNhp4qO4tSgUHTGiMfTM4hp/n
dvthtvr8zoozJ6wS1QhHkBvh+9fMuuCbw021AvAG5X8wN86mOi+0SbQKAhKntPSepnz+g3jd0Y7i
b7h6P3b18PP94S5DTuJAnKDgO1HSvmjeI9s/O2ld56dxsZp7W4mtT5B4v1LC1K582GUyCfyR1HVV
UCUr36riyDiy0IfSq5O1eN/zWJXP3ugUj9kI67/VunGnRcZ4W0oNQDkOYtdqbZfTSsZALQDKr4fL
82Yvub1bpzmdzpOzOOpd2VICbFRb7BzEhK5UH7CbuBgMlhqq5cBI1l4+wOCzC9pugLcvXtSeGo5o
c6MOKeJkrjB9SB9duWtM/NGDujLG74uFsOQhUlbzQtFn9Y+qLrL+3okKyF5jOuhl2CxNmUOVqa0X
zRXx86wpS7yzjUXfG3YN6VpPR+x8dAUNY7VPjJ1iVsUjPCLTDfXWxiliGM0/WUGtYtCa1ryz4z75
MeVIMPuY7ZHTolgw4xeKmXLEWSYiCOPWTb95dT/3BxSdzNNIVvzT1TET9V3sQJ+nfjZ/VjHyoQHK
3jAQbaNtA1k44wejqbxxDTTmTxFct9kfSPE/eVVmHKFT0/rxikicuhj6QsVxRJYUHNsd0imQOhEv
QQtEmNbQ+4bVSDsYxsJ56WpLPDgwgFaxkC4Z/KnXI+MBhZhS8S1KEDdzwzIgn8wS+wl9k1un7/W7
mErnsRZK9IcEeBV8mHoV4wqhDF8XrafntFh5sevrXl3AzzlTGaRVzX9RgcyMfqOu0AIVJQ71kGvN
2ARxLZM+UBGdR2VVzgkBZj06B0+h2cQq0B5A2nlento4V74JV6oyqEwN1YXEEfij02ia3XCsM51O
i7UardFvQxWXiBE7F0pQ+c7GqfvLYkU25jwDCSbOaEVkP2MJSr+k6SA3+ZWn9oOPO0xehZ2R2FGY
J3Yx+dHQVl+4qWUd9pCtHN8dNEXuampRri9HMd9HVez9TCno/owGs3yY5zhR+Yfa2t5ZSlwJPInK
xYRUghR92JtWept6ParUQ2mmJ94IHZHWwoWu7TmD8egRXFa+U9TkpmyM6lux9NkeK7/lVp2mbscV
YCETo6RHCBIyiK10CvUFKZxgQh4YBsg4PXL41ObJ7vLW8KGgmBWUbydvg6Vs008eLb0XHZtNiRHu
Et9BRSkfgDrNPzJKqHagL1Pp3mRWv6h+pziYcMf9rO07rSr/ca0yyvyJ+vqx9SKPZXTj5KPk4H3r
88j51vSueFbkXPzT90XxoTVf3QRgvNxPqtC9ULG7+KeQXfyFlqVih25Tqc8LoOba77r0ZI4m/OtC
1Jg7GUD5AvKu8rNTIwwk7Dk5oGeU9L6JCZxLbUJNy0B0zfy5nsnmmaJ8sYM2Mbvcj3UMNWdvpqcz
Edd8yboGRZRcV7+LrvXgnC5p+0m0rdP5bUeQ7i/RYD0gHtvKIHOXZN+YtlLtMmnu2lnmp1k3h8dG
S0cFbY0Ym/JUW7QMD496YgR7TL9Xims/xUsV/4Q71HP2Fdso7mBergvtPQ2Va3+N6Ia3hDyKRhFC
WabvdFHJ2Rd3avzRjo0sbIvC9ihlabUIIyUfbD+e6vm3cD15P0yZfuN2I9MwiyTIuzwOxyFVP+Sj
av9OWhc6YFL3xhfVWMYnloOdF1N0s3aTMnS4dse18Rla+diFnlp7bpAWdn9cJsL8Yz4u2hh00lt+
T1qu4S/rFb9jHRVXhNKb5sWLC+eoRt3y07Emk44bhA6ElobiMMe4ucWmUVGiFc3yZ7BsvyuVxyHz
bj21xGQLBsRvm75FaJbQ8nXQAF9iM7dFwMbWa99AK+JBiclswI9H4q7E4kAlvUNc3JeuNtf+FKMa
EejurP7RBxE9E62NL3GkzJ9LTcx3XkW07itjhIn0RH2OMlIi5n8y10NzIRa9GTHl3PoNsp1KsIr2
s2RRgftvXAv8d4lfsjg0F/YedxzWeD73ZPaxcvP0gzpmtRaydpXrp640v7SaFc1XyjeXgSCcO0IF
j7LbKyPh/FWTmVQ0kc/iFNkdClCdhaW66yIs7dFAzwrFC/txmG/62LoWlb9WY86DolWigZydDqWN
6+8m42kn28jjuehPOcl1FkQ8uzeJWcW7vNetMVRrxy0pzUrcXaZ55knDAxUfdMUom6Couu6pi9T8
QTczHQVRi1KTmjvLD9667nZ2OmfYo4OB9yG11bY+FKUlnzyuaSdkQnpgBWObnooYwa5A14k/Ow0f
GZ+iNz7OiTvZmDxiZJoH+kQVGdlLLf7YI3R7jQR/CUhj1ilPkxEB6CUB3eQKpokLttdr7UnXG1Qf
stn+OErzR+kZ7aOFa/iubusqMESVHjJjlGFbllMwlg5mr3XGObAdSW9LGh/MceD5LFDhbTrH8+ER
6I+4XA2HBuD8AQUzfTeai3srp7j5RN0mvjOpL1+JBy8jz7VWAwiWpUVddav/nfHKIZRntadhYTbz
uUaXOEF1BpUu60pJ6jKR+HuoiyDX0/GbixWnPc19Eu+MFB9xb1m8K3HfGx8EeRvGhE69j3bC+iv+
KslMqpnMlWpVp0hpfoyD1z/FrisCQ1GsP+8H7W98DwAhWAz0+AAqb6mODbD4Pk7t+tTKyfEnyru+
lZvXDA3fGIUIdk2ICGZXNfHz70mjzBU2lkKnZOKJkwWaPbmt/VsaA9xgG2Y1whIri5YTfj7KrCoR
3epBfM55KYK6N9OgkQAw3p+x1yTu7xuEEZgsaKyrhuKq1Xg+zFJLS856NHyu/e+h8DFX9+vACRr/
D0ZnwVUwxXYvbIfbzB1aFSkWqgynBpavB4RqQbpTdtzljJXt7lQ/3b//hWsCs/1ACvqAJvBf4J7e
9A4IBMDVYLLy2W68J2kQmRtN9rPI+3+Urr5Sct3ujPXr/h5rk99E0Os73VSGz0P5wbR+pdnx/W95
ZZu99zFrgvXXUdK1kSrixPTde77wPV+G/W4Ib3+aAcRjXws+JcGBqy3U94mfh6p/haCxLQmQvSH2
SJq4qu/BS9pilaCCYJehG9MpF5WqBVFez5T5ZnyOgibXuzstb4CUNVUm1V1eo80HmGx2MFqY1MLc
kTNYT4XaLdWVJHZLyX79XdwvxMI0KpH23WSxaovghFKL+QQPdPraa7L3c4tU1lGS5bYXZhRUtRF9
cmrkumBb4WdT65GPOcKIAnFj73ECb5+EGD6OWld8kHMrw1mocYiec/7p/TXc7JHXn7pa7tBh0lZV
se2BI78kqrOnk7c4StjPAnTJRGr5/iibXc9R1ihMrmjJVYoadZzzjdKZg6GUQ++gm5W4H9NSUZGh
7Pogp+x2E9lj85975F/xWf+fmuSs3an/m+P6+UfV/5D9ObuV/+N/2K0qHFYySeSuOTQAt/6X3Wrb
/4ViElqya0GLxh8r9D/mU5rxX9RGAILAslnZXWu76n/ZrfyDqzoayCi6rWuj7t+wWzfeqkDnUf9e
uX/gJlCqgM14vk+yUXfypnTbl8Ga7C9uRM1JKKp5UGaYCdKlFJKkSMF1Xa7fpm2f3bdIuP6gMKIH
E+WxnaJ04sHKnOUpNr0mNGJjeSIEcA4ghRBrzhb586/Zff7PXfc3gXWzsV9/MIgHurN08qAtbp7F
mKyRzj0gXQBIS1hMy7Ib6gaKC3I+ew0Z1fD98V6FKv6+ctcZAjC0umVRK7nAc2edhW40l9bLkHrq
Z1N4T3a5zP5UKuOun9wveWEiyFcV6Lc6Keh1EDAwx4eC5NNx/UYZHnIZd0FWjFFgO17/YRjjbtfK
QlAxcTskRTNnb86mc8iw7Lo1Ev2aauI2P1ltrYHDUKdGAvo/VP2/Hw1KOja3cIlgsEU+7ZX96M9Z
nKJR3RV4HTsvatZ2t0rXv7w/dReNIQZ+DfloMgK+oGB9vrmUKRvKpZrkC3AVxNoUPT3ocZPel73s
7zxptojBKP0tfijjTTMrSojbVxe6butdiXPf+iWMT3MIwAzt120IWiBl0ESF6F+syupusqI2PqCU
PHxICftvZsvsnil8aHvZqe2tY2UAW7ock5aastaVOXljMegZrMKkFPFWc4rzOWmAUWlq1SwvBPY9
DYMCLYKxH0+CHXRw5mI6tlPn+OmkwnzjbXrkNOW7MiWUjUieb3t1cD+O+Vh8oYuvPxRdP3x2laKA
t+sZhys/9vKwreo+7BqeEiDx2wU0SkcrCmC/L64Y0wcnEc2vpMFRw6rS7iEx0CIyptY+IDBevaAA
1t7ZQ8UWm5dK26t1Pu2N2l72/DWmbbRun5SUd+j937gNKNHlpfv1KkAEtROxiPP5VPpYmDFF1Bcz
7YxD1syzv+i88pmXX+OOXvSk1rE4R9zI3JWgqNff8lf0RZk28eiJ6C+DML0KpZe0WnzIb2DmJd6R
epABOToOlbRUH+9n9RM5+OTs037Oip3XtC28YC3VO9j9Wj/tnVhY9r2SetqXwcBC5/2J2bYVgAjz
C6G6YjiBtscW8tBZrbXIBLdr/F3TQztEyz4xh+agyhm38SHT70WxzLfUt6qQws1VONLFRqcwQYL0
2izEytbeRPq9WTR9YTrei6EN1rdiBqV2RzO+w3WnMtUXgNKz4XfVlOeAlXC58UVBThw6WQFvIlM7
63sJ5L4KZaN5t1rUWIU/YS5+MszC+eWpCYJuU2fdA3ZyugDRN4zaE9udkP9HDuhX2tomdJQEVOCu
K118BafIgF7hjVl329KmbyA4CHgT45JrqAVMw7iEEtG5JejqqiwDPZrM4+AJq/FjgIUSfa4+/029
2fvt6HEX+ajexnngunl3dGCjLYCFtOUfPLugJMSjrYuwMWc39YEu5eoBWPFCt7JpimHvyWZ1eB/L
5hAPKJcFLvJ68Gj0FQu3FOCLd9qwVhpn0WIfM/caWm/x0mb3NPkUetpRaxR+CYAHa1YUm4GiO52R
h2mUApmtuuaY2S3uDV4f56GptQZ9u1bXo8Mg22wKRb5kym1jjdntqMq23gu9TJ6arnJlMOqjpQZV
NxbXAtILYgd7mq48lx6KUOulsrn44srsxizrnRe7nLwdrRrVL3s73Q9KY36vQfw/qy3fvNSW9YKc
VPJ7SgrzymVxcZ+hFkICA9AK0VdOM3HV3wdYwwioTGrpvCilyA/6ggVDRYXcH+KqvikdfbwSPFxc
ToxH0If3gOfZZEuby8lpsmXGI9t9UZQU/eWkyEOrjp09pc1rbLA3Pg2Za7Bx2BMg97T1xOGOzRQL
N/CXtk5ApidWvEeolTil0+N9qdMgf/96eePTeMYIHImLCBu32uigN/s4mlzvJV9oXSzCtDm0+T9Y
vuv/ftGIduGeMZVQtre0LGEC1olKNXoZKavfogIYh3GjRDcDDfJwbKPpWpK7hiVnEd+KjDbXFJeA
j/b+JkMrm1x1UDVVXsxCr29wR10VaIucLiOntEJ/e59iieiLqVp2ohDmjZdnzZWds8200WnRAIuB
86U4Q6d0i2WJPG3o2lqxXmbQ6gWCR6A+b3Mh1DYE3+RGoTWVJldZZNIZBEztjYFkE6IrWDnGaZEW
um8OnovXmJyXoRRAOoR3VsyiBf54CxA0jBJnBBF5L1ba2wH+h7dN5FW3mrC1FwOK5309pI7vGdEQ
qopD77Wex8fBTuwrG/AyMCeeWwnnbHuSIZAKm8OsAUOuUzc/FrJUfkVY+uHK4ZlPIjHk757JmENt
lvCBRFZMP/Saay5Q+xRxPGR8Fe2r13n550QW0s8MK/6coZkLX9nBU/EhhxhzMnQ+EA03x0FeWFWp
8qlzyTQ3hWnEQQqu+5rdx+UZZo+jkwMdDIMi2BDnX9S3jZxI0qMXJTESH0VVw+8Xm9ZdUvV7iFnX
zvBb4zFv7HNw3thnbuKZ3ihstVzs6MXT25uiXpWlKXcsaYlAm9tf2dFvrNcKzOI2ZN9gC7MtaFK7
6vQESemXyjWLlxrNyyc9igGWR3YTVP0c3yaiU0Bo622YtHIMjYm8wOj1Xx0380Mswd/hbjQcCt0q
brzMxm0y8aiNlhEy0cjNd+4t/ujLrmjEAvorFV8ByVwDCL81Z2w39v0qRkbIeb5GJaGD2itpTJgX
V35qR9+HbPndDfpPmtW7f3vHMmMGCC9AOBQCtrqOmVHpYsTl88UATxNUpfE9GRvocJbx7f2B3jjU
jERZj61AqZ4eyvlXjSiVlbPlxcc6EfK7mOvlh2EhWurX5jQqwSysTAmqLOpSEu1hWPxYk/Z3jBqx
mSpppzdXOJFvRAv8IIKENVAgiTQ3h9uspJaWTRUfC7t1bhylHp8ljNtgbIHcqVknd1KoxQf6683O
9SL3ibSkudLXW6OB83cAUBiAHEJ+Yheytc2kJFmGA32SHOmejrcNII6dlc7/lpTO22ah3UJSQYUI
oNHm0Fdd29m5mIAD5DIJEwKwMKX5e+X0vbFtV39xEjkyOS5N4/xbyrZ26A1SkJbdIkCddi8AbKiC
iiHU+vmf97fTK1vpfObIPXlCqXqt4p9bFP1c2bqCq0525MUOq1it4g/j1OMEC5yg1Q5tIq1Hsxho
JEYFdmMfQSajxNeiuvc8irFVd4sn51OhN97z4Cr1T71qzFs7CoQjDkZpY5VV6CBnAxDd7c37v309
v5ufDtyNA/7aQQKkfj5RtjYoHr307NipeHXZdOAgFZ2wGL5XreKXjkW0//6Al4EUXTG6fKtPCZDS
7TNmZUm+JJ2RHUd3SgkqFOyTC6TMm2jwrmyCt4ai5ojSFxyDNa0//7aisuLS6LUc75XZ85MJA2Ns
Dix/1nDS+fdftSqzr6Js2DNvGwWtntmW1fE4E/9m4SLq+GDjanyb6NpwZQJf1Xq2S7ZaQLNY3MfG
toU1JeBuDVPWx9wU/UfXbvWv8eI6PzH21r712mz8NoZeeciqpEbascwd6JsKYIEyR/MC+HaqnIaa
ac+zllbF2Mb1rzxfzDyIlYxGMRodrU6h3hLEgcsoP0QNprghW9JYdmOXds9VbtUm58jMAHQXsv1m
K439s20jGwC6MQ1VMLQSpE6GMU7mK6o2PilSOLdZMpfFh9gepg9qF9OjX2J7JLObW9sIccoxYhhl
yRiUy6Lj/eRN+nyv0jt1Ah5P9yMAcwBagx5Vct9marb4pt2Ib0ppwvrVoyT5rjaTAbA8q9tiJxy9
Hnz0YZDjHWODZ0v0+0yhYuoPtWd3vtI3RRyU81w/tkrTQf4Au05oHw/oYZd2rogwzbzugyGkssAh
n6bHXBMnqURRtiuceb4vZKN+f38fvXpwbBaXNi2MSOqwxA1bnRfdKEyRa21zLOMySX0sm4sRw+Qh
m0CFWE4UauqSITEzuzaUhsnNf0Z2O2OaWbTtx3poR24MQzhfFmJ2umWVVPfglrPEH6Kpu6VxZdxW
c9x8LuLBClTa+Y95m9QQentDPg6wQ4vVDGX4mNqZ96uDp98FGBmMYO1MJ/9HWGqaIt9e6G4wJlKb
ds4os6/pJJVradArCWgzE6STzAUtZ0qYF+5XkJEkOJ32aOa698uqJM9wC1W29LWhaQZ+BcZNSLTB
S18tlRr1YCujlD7e8boXmFpZ70usu2RQeCUcf8Qcol+KQ0MorFuhY29iqN/kVCBZAiKzeuCTcEI2
G2J4H6saDL6wkaCGLYtYw42otKpHyQL4aI/b9pU+6uUlDDGI/GeVBEWia5tcNn2dOVHvNUd10pW9
5lXRXaINvyQWbrvEnZ17J4f+8P5Ou7wcKY3j4EC7jFInDZHzyxHxkVZ6Q1cfNarWocDWaK+XprNT
23F+eX+oy8CCrG6tIsKIoQ24pY+2A/ITtZaJY6zB37K1rt9507RcuYLXEOl8vzDKWq7U1klknPMP
ooBsSSsR4jgh6BF2qvuU9IrYxRFAoUTOnypBkmEN+bR7/+veSF3pSxnkz0gKUefe3sezZjYpzJju
2BF2/FCdRX1wajV5mB3kAupF0Z6bXBY7m8svzO3cfaRW6v2DEY9zk7ZldOVBf/PncGRw5lh7aRcv
uhwk0WNhyyOwvOlgpuVRx5nJj6x+/Dk3CXtcdeePbq1V+9ZyjMO0zMPHMsrVO71JqyuB7RtLD/ka
SR0kZlYW+ibaszPYmDi5dZCUoQpgDpyEajVcQ9y8cVes0BFav2xk1L+3uZaIXYgn6TAeUTHRHrAl
nX+hy0bQjOax3K2OVqjaKDEyHLXZ3ZX81nmHMk6SBkLte2i5asFDZKs5uClX6Vv3Fk61LP0kSpdf
fdF1fWjZ0JMCOxaJHS6zjiGHqsxl6IJh1UM9GZr8pi1b61eUSi3QpVJ6wTK32TUq4bb1D9QHGQxI
Ryr2pmDo7U1k22vuYMbpPB1BFUYHfeh4NbHaELciWTAj8aoDTpXdB1bktFRDdiorvTnU8E78hK7Y
voyzmZKFqO+mqBr2OIVrd2Mc1SGozOlKQvGG9AAbCGkDymVQ4fQtBdCbNTuFeDwdY9WZPxdiGgLA
e0Xhp6t1TttlCq4H6s2SAZrT2Ct4cU3Kbec29Z1wYu9JTzz5DWTvNa/i7d23zuF6NjiyIJowrz2/
KpqhTzrLruajqJLYb0Q63Pf6qmXfz8n+/dvhraHYj7ANgOOsXrnnQ8UKjmdIl87HPhWQ41VLBKMR
lYfeSNorF+D2FVm/ir4HInGcuFXA+XwoVQKhsoDwH9eXMRicpDvOY+QGcSaGh6rI3QdcYsWVGHub
aK2DwoVDM52WBzSHzaCaJ/rUdgYGFWYBjnky/NaclN0QU49SRXKtxHxxvTHgqrFO1o5ODdy3TZaK
Ul8hu16qx7Lz5r1BcDIFVpwmH5qhNUM9j8RBXZsJy2RRDxm009DW/QkdFO9hrOL2yhZ/Y85XIsmq
yb1O+5bZ2zeewtky1SPlyjwYUqxUa2oO/jiW2l60+rSzpnG+Mudv3QGrhDgoNrAUsF3XW/evxpzb
mv/N3nlsx60s6fpdetw4C94MegKUoRVJiUasCRYpk3AJm7BP3x90+twjFnVZSz3u4d5bW1lIBCIj
I35j5WbtL/dOrGmXS+CUYW6nDTYxQu07+D1bxI2q+7oti52+5Po9rpfOhl5SfdmP6lpj3HHptLZ+
19eaOtf0ermi0q82jav9NZWdQoKoX4WecMGkHfb2p6JFw2jZq5b7NknlY1b15lpdBbt26OoTn9oa
ar8XAEQGVQa1s0Vo0E4+iozKmEjAdmHc216/nDOlmM+LGaUFp4BWIOZB545RTdspztWJ+u34lKNQ
Z8SCQAbyRIz+jh8SKIlO7zlY7t1h1i9Ua863SKy8fJxJ3j8eTF/ylk+Nw0DpVwvpt5c+I2zGFbfQ
78s6l5uBf3wqdVuGgV3lO6urp4u2kcMnKdRwosKx1pf0dmfhXXJXX6tFSPvHKg8zbpcAzRAZqhd7
3ihfsz9LYLvg9zGXQYjPTvN2syyL/lJ2gspZVf00bhQyCgjn6NLbMsPU9aj2B+gvy5TUD2aXOGcT
o/82qrAKwhgoCz5ZXgVReCnn5edkwueJaihoiDSm/RfEAp4dZylu/Rbkwo4wEPCVobT9tBenugzA
kiwXKvXEtIu7PD30QkvP2xRsQ2QzYnxUM0aG0Jzq6aYIPGgCFpCV5kRJ/atZ8mafVrM6+FQIm+Ej
yNXlbbD7xbBO4tz8Iev05hICjd5vMqearrw5LQTyWOja3WhMLSQsK1veSQ/btKiKJeoYFno7fTQt
ErNDuwGmHMZKK/FBspsXTfbZOrSFwYPCRaqFU1mWm6wcpgADvFFWl5pSwCbmSWTwiGQzfF4QsRC7
wFQOvJJYqNDALS+N6Pd0Z0xSkMSyyyZ7/jhE3+vtwKw2EHfg1Kf99k6LvNLkWI2Wah48K0ku61r2
Z4aTVWmUCbcUZKCqSkOZ9M0nrjXZmUBMDHOL3q3myG40rQkrQP84ic6JlYfWUgxnAr7HthiaIAlR
GTCcDTBybK0aFEpDL8ireuNrY/JqM5dSW7/Ns92w0DuJ4tJrb/LRoMco3cVWO0M37BOX9XefBZ8i
WOXVDIqDj+//7etmflEPufCrh2Fo2h0qaOQZ3lxygeuAvSdKqq10/O5MF4mtQjSDmhN5510fm9yK
/jWcTTopq8nB0elrIwbb9X46PAROPp7llWy2lafyMyhnzmYRTn+ujTkSq77JYVxYVTRWbnaXeHLe
f/zm30t6oMDyzwEVEIwVfvV2LwZ9SpEHq6YHzHHVs2eMPog5lTg5jDo/KyJRO8yPJrM2vy76wsVI
eLm4KXFSGtBaK9SdtAYv0vO5+OdL+j+k5n8wl/ztJb3zw/n00rf9G5zm+uf/B6cJGpP5Bwgn9BRw
ulldzMYfnfqv/6Db8g/+LfA1hsGcJ2tI/Qunic+NzriO3i0ekBjf/VIY+hdQk//orGwg0EnMx51f
H/9f+JD8uq7/nkv5m9YfwZ0e6IJLjfU2oCAJFAk83fiW05C6LkHBo+tegYjMZ7VvnlEAaSGCnqt4
qID7+KPVmntNxy5VeYjrKnxJO23yHg0/ipN0Ok+rPo8YauKKOnzDFOr119b+X5QRZVxZ/v944NXz
5vDjpXgpv7+NNf6vf8aahtPNPzgMqdnXk2Flefw72Jx/+Lw/lHcYazOEIAz/FWxmAJIYRhAXXmPN
sis67V+x5pj/AFJIsbV2wZleM0T6i1A7ulKsEg9cmqin+bt+QUqOQs2kNTgPYPifC2/yUXcQ89NI
lQmuHz9TzVXmV7dTOFC7RTFcx3HqfQZPkbyMyuEQcoK8f/5tB2//GeS/Y3556t/KrfX3UDwgtUAl
iegF0Pm3oZ8uSczwOLWfDTn4l2OaNhdYJhbRlJun4A3ro/37K2Mp6OneWrE4QHZY7+gIo10wU59N
2aGO9748X1Ci9l2HizB6E5TKuK8U6Snhuj+uCU4OuxKCArDl28dTTjCXCPJmhw76TbUHAxZlW7E5
pTZ+dDj+z7P9ts7R1dvxhmHsxZwd1G7alDtxIbbN+YseaptT058jpOT7pY4uZA1Q+MJiVnrwQgRq
QhdGURzqmzT61mzOxtAKoVZvPg6SozEQ0gU8GnsIot5cqSnHlIeCzkbcZpn52jMMAXBd+ua5yFq7
3rjMI929p7e12HhycLaxUWt1BHykEpsBgl8QmYLCJEL3SixRbVWQG1uGjnE0OK2bUJxyX46CTs+t
SJijNCmqRwDcWYI7FE7leX5jeWXMJXus/FdfjUADuIBMTmjNhiw3Syqo5dracZ9jObhnSC0MJbOY
oF7CCeLSvkuXwYp6PqAmLGIzXwDgd725LSbP+FZXXQEk0urU965KXZwdGA2128nP4hzRqpgx66RX
MXJoxTyFHfnlfppdo0aMsZyxdFrS3EdG2pV1aKF+HuzT2FqCSNYMsjDu7enMCU6DAM47OP+Nocqs
u7Qao2Z2II3sqgtUKyKl2XjMDlJvpgiadO0wE0rBNC4dBrNjFqxoiCmj9F5kbHYRqKa22Iheyc8z
GKu/m5r/etlrhlx5eKRE/Ri6EiQBvrmyXV4TY1H71ii5sfezdqKKO0489I2or2lT0UYCtnLcrJot
asdaj/XX2qtlNCRodaeYiEZB23Qn7krvvs5fa5Hj/LVg4FJ5lHTxs8vatCuMV30kB7JYDV51GIwS
AFOnF4yh3EZ+SackvXdVEP8oasaSYY9o76H3YsPefvw5/eHRXbAPPmkQ9DC8h7dJqWtbQUqeefRS
uDsEKMZdbKj6rJ295YSQztv8x4dKUqclyKgYFNfaw3q7VOLHmTD7Uj6THYtdnnZa1Gd+Hs1zKiKb
6WLkuRMMQUjvV/CV5cPfPOm6/LowhZ/NoQzi5Cjl05TuO8OQ1jOyVGWIOxqt8Qm7cAfd0BMdmaO+
yLoUusZUEIA0IZQc9w38EQ/fjELzuUl763ZkyLzzh+YUx4BC4Lcz7NcD0cNlR5kucQc5xs50wjJn
T9Xuc9UkiHR7bnttotIdxUs6XwZoPTx9vIEMmI9X5L39snmlAqHveWxzpGq/kBgXWy9DmuWv0sAX
fq85KLSHqWqH8oreAkCKWHN7Pyyh6OZbxFFKMxJ+WgdhuSRWs5duUzBKNTzZ7obRA/TBBRhoro9f
6rZy8Bs67021cHZlcfk6IWmTb8aaVi6a+oz4aWrNLoIDZSuubWyJzsfO5vAWBhlzTx2VfV9o2vRR
ZosmPS89BNz2yewYM4IiSh3iNLPEme9wMmzpampTuFjj9AhpJGv2aZB4Y+i2WvwJr5s432dNkvu7
xfaK4F4Onn1tIlUCvDsX6DQspTtm8O0tbay3Nrz074g1lTXlhPSG89IaKhXO1aRuUDyp86hrR6fe
j/rs6LsAoY5gswKYHye79h+QluYPZ71ZVFEuGeNEAq8AkK8LmrucsMZ05ngizaLZjwP7uoo7GiCp
EC5eVpXpLdc945jszCoBDt8mNUaaZ4UhdReRP2e4IRSHIopdo8jPGrtNLqAzQzCG1pEle9gU0uEb
6ICG+EZS6JFV6228mfR6dPY1CPggDFCV55WZRWncBmW6yq+ADG33XlfThNasCWz7glYEqALeywzN
YBzp+ni++NmtHtg0LHROXbsx2m2QQGDhQ3cNjlWdwdiqE6+PSLSaCkdpJ0dMW4xkgDy2xePiCv9z
nksJqaE0fQGKA/kN2u1ucA8eeXyUlT4XET0P5w51l1Yy8wpkEVajgySMij37aViQz9lYXZBt5mxh
IKgXfdZsPLiY8D5dlCTCsTCL5NKoYSqA+4297rxIgmzYLF5R4htuQaXaZ65MHvsmaJ7aZRHf8jkQ
1kVjZc3lyNw13uZFV/nboR+178M0rWpGFj3grZ5WwcPSmsnPSaKzv40bhByiYOos4vmXr/uSWclj
rRLbCB2w1h5qRGZ+q3m26qNldMedMbbesmWM4u6F1S2Prq0UVqeqr8iaxoRIc62b6a5XFqKs8MsQ
XawS1+12+dBNw3nBT70b4868mBhU0lv0KozQNeSw6qibR4a0JYD8LXJDcdS50Ckg8yxNdl8kXE4P
1FJ++j2n9PE/gQhIbkRfag9O1xkcWvqcj1elaWbZlY4VhbpMnRFWnN/BgwnLOdAvhdaWCOZN5pTv
ZOCNw3ZRcZ3BPMjGe+EWerYN1GRfy1H3H5BBDZ5rsDiYLBpu/rVqwauGuQVMMTSXWPvcZH5F9aL0
4iadDaND2aT07zLI0j/w5Qp+WpkynjqUb6bQcVphnrfawv/gTLW79ty4WG9ydIk/L3kB1Lr1bPvO
4K+UtGLLadvTxRkjq2jQpeHHT82WUZqowmC06xtHtN21PYkyZwObnvKwKJrvSN+MzjbznYIreB/M
odUNLlxJcCRW28doIMXSA7famndMXtPHoZH9/bxYFSwYTwyftc7PDokaHR4lCVAdR4ANrz9eFhDY
wkdg0ddjd+M4uQESp/eGa1ByEJo1bdRwTRtytqrHxr4NxWB334YREb0w8AfdDfXc8V7rHGZZCF9a
Q2G+WxhAznHX/fS8Ydw0Kp9jmHhacc34Q31JkbrGeL6Yx9vYYHgB2qRA2w4f8/I26RMUYPLM402U
hdHdWdWcAFC18nQK2UuUvUptEN9nBwwSGbH0AlyLeypnoYTeRKitW7eNQ2LbjNh1fxU6pu8hxg8Q
UGXu0v7NdbuICoQW5k/QpQzap7gRxiHAU3SkAf6aZ85I4XcVyKmjRjWNbNwgWRWMF+Qs09oAhq/a
LYiPYoriJqvr7VBMvROWU+U+uRMIiZBpr3bTUAWkW2nJvo60vFgQ9EnL4jnPTfuBGQRehJ3WFnhJ
Fsa8bLCjCJ4VSqndNuiwbo26LEBsNCuQHgR70wPDZ+a3kBux3bhpllW+o+smMTJ7hMoQpo3AuWIq
ymTYDIj9TxthxDNpTnYd2lFL7dHMRwQflaAp0aHzg0i8yKy5LrdjbWYP0DdltUXfVfteGBVHe6eN
UoFZkmhRLWLsiaMK5fqNbSqjZf/cFAxa5fZdlCyBrEJdltKJBrfvrW1aFzrqZKp5nkoNZqvvzPJ8
7Od2hlfQtuauSLzaP7cqOZA14cApsEMGQV3SA1AhYLPE2U1MA+tNLHz6TFPfBlmYaW4A43WY3c/I
uolvsgQIh/p1oi7NrE4/lzmY19W7Hf2wNG6v6GrUTjT3/VqEIXSF/RO10RTabdcMGKXlHeJDWhbf
9YPT3Vh5QefcQnHmJ92KRceINfYOZo6mwxaa0/IywLtadqOcJ2ivYnjwp6EGXK61c7+pzUbceKnt
fi+pI7rQAtHkb5gWGXd50rnfuiVefkpLzDtfi8mBhds0KBko35UbExw6ukzI29zrchTGHgIity6n
Cwb81sa57ram2YIXFo02o5E5+Ie5yriM2Xo+3hcpcqFbnoKOPFmEa2obF8utPdb2N4EMYRw2iEyV
4VyM3WvWz92NKiukRTUIKMkWu6f4dWqmmS1zpkaPbK8cNmU5Nwp3glZ817xCfVeSPxtyW85/UsLO
l6LI7K2q7kpmZUVUNbFf7mBnO0/dqLUcsIuXOXtlelMRLYOG/DHwEO/aYWaebB3kwVBvIzNd9b5f
AxJcmCSRI7DgC63ccV+rspoNtJV6D6aMGzfwme2O2ED18pADp3sYmcfkG+nN3ecOsZMG4J1eqQ0n
ZnJA9it/zprOJSJzV75QLWXfJLhgEhcjM/RBVJ/dOrPA1rRBjDPfVWjnmmz/EDwZGVKJlpymZMup
mNnI2FnTuUy68QoG6GPgNNVNVYr0EWabYYdjpZZ2x0TNW5AosuxDU5T5EDWiCpJdqY/957n0MRWf
KDtjZkvaWPLnfDKB4DtJQsOYJqS9mlapyMqy9NrsnUAy6zNGuW2mvBEkNdJUaqToLIErRGtwgB1/
YXeNOW/lIiZaLVOdqS1RO6mzRNPNMzlnfUQkxtcQPXCK5dNQX8ympI50JocsmNpjKOKkDBcGR4eh
GnoOaUNO9qaWw4RBU+FOTzbfaR5ZJu1hvk0ysJnN2RWkIB16ljL8jXABAUZwKFMFxFjM+sadlGgu
slYUuxjSBIBJVcj4Bpsp+VLrlYsC3jRYPhPNwjdDfYnZgmSMmwnplFLQeJCjOVUlJMO07PexYclh
a/ZeZlExaDXZf+iDp6RsqluoTuoapC0UBsZsHXYuuTaYByE6kIdp57pXpY1jQo80MerTkzmO9+Br
azPSqgoLCsNvsVSxqS9CWhDZ2ZpXCmriGgyno6qx3MfAZe6zoVlbKjmExn1vNqQPfVzcLirq1hlp
eRvjsgOg5L2W81zcqt6CIJlxtJ9rqT+QScDr3LkL/kQXejv4D3HsKHE+N7KrN/1SpvalucJU5q2o
szrONrXXN90dDtB5F4ratsVO00DR7nNZkaeMsY6/pTk8kYibuXWDfGCOAhr6Cd2ZqbzupmhzU53b
JmkTgqhO76Rs0IeMDHs2l+2stQlUgMWdytBUc3dLb2rQdx5aXZdtNxtfZSWDb3pNOogMUelyC8cz
b8NepwaJBNJVSzQWEt6nZ5doMnZpPlxjMMKxAIMDmTnTXdKbJvDyUIuXctxNjD4p1du2njcuE+Uu
dGSl3SilL9OuAcqjc5L4w3c/G+HdGii0l6voo9af4X8xhgh+YdhbghlGk4Y2YxnWs10ejBY9zVjo
9bnDJc7dNUOTffZFv6BqtaSkS8UF5raBToI42zBbaeQFs/cj+KVsX5Rl9sTVL76hjMnhlJt1e2Zn
JaOPvkWSrCBjkYeFpb8GlZhRumzzzw2fGgATtJuhEfnuZ4LCf3Vz72pJV5zdZ3siysLMd/0HrrFQ
7+OxHcZLDuP+xSzNvggdQCE3fosYQujGiZZuirqoHk1SWnw9qzhP08jGlQ0yfjLiMmLqSjyKzkjb
q6GWKRpaw/pgk1t0yYVEa/PGjxOvupwdZ0C/CUuxZ41+G4ZYXJF1tsFJLgSiivWGBFR971tJ8sd4
Az8sbRhTpHToww801kQQh23iDE8JjYxXM5sAOnhcYh1MAsR8kXRN9+hWgtjLrdSy94NZ4SVj0D7a
JMmKYk9QQCaV5V18JwNMUkCK1/EGpV3vEvsfBPhi1cq7JdWhZmFsfdDtEU3Q2C00UBUl36ESefvI
7Tx51Kq6PDiN3ePtWYyPQ6ysNoT9r13VRV5Xt4PfD2CQAQi2De1Vs7+xDHe5t4dBArj0kJ+gKHCe
h9kDyBbEidvy+tWUhqttd/cqpq78NsdeEF8AbIn1S10zQRoqoD8gv4Ms/8qPaJ+kNrhfsqmePjti
JhF5uC5d5ZaGL17pzQGyoIlL196L5+pOYhTHW5GJ325M/Jzc88RLk72sBB4xrkIA3mdMPwEdWeZv
8BdfMUFXAnKKlV32NJupDUp/2fQZ2SQs/ZTLzKyszg7nbnEe2rqnnZpWItgpA+oooppeEgD0ML1y
UyeyJk6rWV/CMh8Fl/zE6r529Gho84+isq/dFE+ePTILibqyfeHV2zzLaX2NUzA9ZZ7Va8BDfFmi
TFp7xaabl05eJqZbu1s0ihxv6/ft8NmbGL+HiMSN3fnA8Nh8EgvMiNBqU4GcpT+W7tbIy+FnWg6W
vcv0qkx3iealLnqL3ZKBRrHd8dyJEUuyY7qrGATo1YPtMwq6FWzamSPKuj0P1s8Lu3M/eB2XtvcQ
MBh7A5eMtrxwqro3zvSywlGBk3fId0njlj2k7imuqZT82ou4NHP4WWY2OrvKzJx0Zyz2pC7EZC3Z
dmwwVqekmfTyAmWHID8sWtm0USbtGV96V7Sor/rNhOerNGQD0CWO8y90IEr7MZ0d2uJsiLec8V68
cVdo6xuP8azhfMvM5FYpCxuiCT87I5p0OdzXAHy+cj+a2hBnx+IxgfdHkaejmLiLa644QUbhEw2S
FuEmB3t2XUy6HfN3do3ce8kEUT4QONvDSGqLtbKoqi95orKngbDKot71MuYfiFHxKdRp1Z0hKcU9
O25HCiuj6e0GEd10fiiR+cBAiL7MXcbksAx1rW6ejMLuRRQXBMUlSOv1fmnl0rk0i7hGPSEvna8+
iOIxGgenupfFrDtbGvqQqf6TprvpADixnnvXrX7UQYpUV6qnFnPL/zfe/MNw7l1P08OQE7jXOh9f
+7hrN/I3GNayTM2slhm/gsIdtwDM/G1VGCcWedfS/LUIjVofZCEZ7qhFnBcuHRpaqs8TUgebwbfi
s8rBzxpOC/Vqn53CsB9hy9ZJO50mNmjFsYDTPZo4Ih6vFKba8fMSdAjiUZ+Hakz1a9hu5Q6R98fE
T+edNi3ZiTHA+wc18a2g5041y14eS4y0o7JTV+XlIfBUuYfu2l5q1BhRKxco33mv7v7y7XHWIU8A
04K5GZTjoza/0xhGX9CMPQRjsuynHG6RnnfNXw0T6Ei/WQVbqbcx4lXOOAvLoqchterSrDjv3ES1
GGxo9Qn2/rtwZH5OhFCO6ACvQOK+XUobFEW3J8oDissBRWrR3MxO2d9/vG1vpyPrA2HjArINVi6r
ADZ6uwr9HxVPS1EedORTQMXDB7NRAu/pw0Yfr/Sn5/l9paPPa5owxwz0sjxovlDnFk27jRXUPz9e
5F3UraADgCwMYcC4gF5++zjNqPs6bIHyUIwi37WVj4eiMJvnuemsT6O/aOcfr3cMhF/3j1EttEcG
LszZnaO3hLB1ASOu6Q7zCmQUWl3KCHqg8wWB62KDv0B9Vk7iPsY47BZq3LTTWgsjSLAS7t3iKjd0
4rH5OtlKPzGL+sOLXX0u+HEIHKzY2bc7YcyiHWo+uIND1tx3BnOnHgb2+VL33z7egz+8WIQK+fLQ
ROVq5x6FUMvUguNyag5qbGXkVWaO1LkVn8gnf3oerHD4wkHF0ZFef8Vv2blQuEqOtlSHrAhMmj/y
+1JoMkoYDZ9Y6Qg18uubYOhCriSGbFSHjnMmVzZvFF13KLQh3sq+Ms9orpc3XDaMM62By4/gUHLd
IYv9CDkP+Iga6+vF6MwfziDEiTxw7JO6hhjX+hURQDIns5lvn3yq7aX3y3k8oIeMLV3sDVxagiRz
9wXFAZrGXH/MbWw2sI4axhAbt+vqAEakL27HobK/urFqUHK2UfXERiiYIGlx5Y8ZWgTzeWnC5Ily
tzQwcyt6cVY3lrzWvFJ8Lyyp3fjOWC+bBcfaB3ygKz8MWlql0YwR891A+r/R8hg7or8MqfWUxBRk
fQfwvY5zXyzzKmsW139OZWpcVdlkPFl0JnYfr/LubFw3duUf8qGQLX7ZBv4WUnWg+iAePWZmNXwh
l95k1FM57hRrbxJsur+yqHphUracWPkPweyjboODJd/MKun69pV6VQMOPDH6g0Vj4UB121wPriF3
duOc8tf5w1LIeYMoRHDGWpWLjpayDGROllgdCmw5oexSJQNOfsqatjzxUO9mp8AL1hA1oOWz4jvu
jeYI+OHlcmCcs100199S907b3Bh/uFmaYUl6yvn13bPBCkDE1aKcAkf2jjGV9mhYV76lDkLNT5VT
GF+oqnUErpLuy8eh8qeV+AT99eGAUfyC7PwWKoNvamXRiOHg9zSU4jQfdxhkGJFvQtz9eKn36Yen
WstQjzKU/H3siOTN9Arj2u8Pdpws8KtBShqdM0WwBJaoWoZkWzdwSYE+P09ca79qRd+faWnibPR0
ch9P/BqL+Pg3joxkyK9BvBtGCjynABT42/iZC1nrWloPh4yLZTgAFj6bhgDtL5PJER0K/3OczTHu
Xq372Rtqfcs133lspdTptwT7zOz0549/0p/exQqUwWFurS71o5NA87qRKYE1HPpeT6/Q8te3Se80
FzS0TwXYsXPo+vS4ZnMKoH267sXRKVq69TiMZj8dNM+dRchkH+MS+luA2JfOm28AzXLh8ntzevRR
KStCq3CCfetUIABQ8xk/oUk+LWFnzgwSvKEAgqV7XfnTTn41MOkhXNDL43LbslGvLk2SR2PUtMci
S/T7j7dt3ZajF0lcecjy6MgKU7O8fZHmhHBekVrTYVzKEhm3AWsLPy5PnFbHMty/dox3o4Nn4pr9
LgsUTGaNWZbzoTSSdqs1nvtpqRf8va1afk7g7EWNVF6YyMb45GVpe4sFLTs2T2qL7o3YeUr2l6Dc
7DPufNPZx3uwBuvxHkBb5DZiMsZBOu3tHhhmm6t0yebDZDh9SIUkt0kjnpuYbywZxupvjzGiB8aE
iTotJCnuYm+XCxhlrDiC+cC8gnlnPGXbWkyn2FF/eCjwMTS4OMugChzn3dZSsZ6a9XLQXH1tuabQ
AubUCit90a7NzvhfPNXKeYQcQeKFA3qUEcxeA2ESVPNhdHXtAq9FZvWYqm0/flV/CFcQ7DCSVsYX
CsFHVY+sBVrPop3R8Fl4OcWgvcqqOqVFcCwbTLi6ANEBqwLIYC3/uNZzzNFvgsw4xJnXXvQNlFZo
PjEtXZsxkqRrt1dtL1dVMFAHnR0fKrqmIcotxVXqlA3dLiqGmWbZteWj1qn5KcV+YFz2OePOcszK
EyH8fl8ogpG4oWRBFhPI4NuYcqVTl7FmGIc6F+mubiSGQb2dnPiM3+dYVmFz7FXUB4b3UYHSar7V
uzghH7IyiPfZoMvN3MbNJlCjdeKB3ocvqDmyrL0eM3yS60/57WjNdEsFGCY5B9+hww+13oTh2rrX
gd1MF8zjrc3HgfWuTCFmWUp3+WBIBccKujP+s+CZ9ODAcxt7PLWhByPy4uJCuTQGTfl03iM3V3/9
eNljHg2biag7twlaSxwmiEK9fU6kvmhlt0o7gMcyz8gKSvtUN6h5XlZE9ycNwtF1Nec1wi/gZDum
14nzNTZlk0WLqwWHzmYaHuFJQv/145/2PqTWX7Y2ahxui0Dz3/6yZHSDCu+4+KAArHzh004epJfm
J1b5w76jpUAzw4XQxPFz9EHHEIRiTWXaIR8htKGu2GxcYTQMBZO2+ZS6abrHNl6cSMF/WJXQ4k1y
fINTPAa+Go0VY3zF+IYbjHYu8C7+kWOy8pwVKtkbfels86DIT3CH34c0qEjUgnRuFbC4VnbO7yHd
zc0SQBqVLy3F73mQTYCZi5YOfVcl+0yf+8e/foHBysyC3QPanxf5dr3G1HREcKbyhRijRORcu07B
9J3ICe/DBGk9gK0ECRRA2IBvV2Hc2JitcusX11m+w8vsNnonTx1mx4mH+73LJZePkwbpyi9+uwhT
K7MGR+W81LF3TWJyL71kscLEqZz9322aZUBZ4f5AUU+RjTrd25VKi1tlTZ36IpXfXCL/YUeTEPHN
x6sciwWisPcr+rjokeboUB6lN8/QAKX1xMKSopO7NcbARILNHLL0qvE05wpz1+ya2UQwgNLD0GNT
+0Bn8CUanDbUmAAAxVfmDiFqCyu8wigt4DZJsJ8CI6v3Zap3KkxHsPMbrTKGu2Dxg8dW1wwKTdkW
Jtd1RLpPfFTH8f3rmYhrvhY8VN8jvIe86rlbs3WjsYVzXm3hBjYXarFvwCac0rM5jruj1Y6F8sFk
BnEZsFqvjGJjKQiQlRfnJ57pXeCt72k9hqg5YH0eq29QaygDlRz50mS5FhWFBcE5gPxZjMOPj0Pi
/UpUnitAfCU50Zc/SoRJ14tlwTjtRRS8u1FzudDVXMsX2Aabv17Khkdq4bFKCcbrehvjsmyAxBZT
+lLqk3lZVPiCLw3EYbK7eyK9v7u2UghCYoC6wklO6jtOD2PGrXso7fylRKYGioitNhWgftDFiGlt
HBtyM9VMrYf2XMY/BqucNlZrjVfJnCDnlTFNOlFYvI+btz/o6OE1gRxh5+n5C8gexoGG1M5EgVDn
iQf/0zKQKaFWAq3As2U9gX6rX1rDl0NbW/lL2gp90wZSv/WtsXr9+E2u1cHvNxd210VGl9y7Fg/c
fY9WqVJAaqNChWjQkcUo9P6Krsh0CSY+eFLS4o6J6s12mWuQtHGSnZiuHB+j6/I+TQASpY7cw/Ed
w7N7mQAMrF6YvXlXGSyvkLTS7y1nTjeoiicHPCr/Fzv7ZtGjiik2kwbon1+9qLyXe1eggNb7w3Ai
TN4VZjwbfVVYhzwXOc092lrHnYDWx1X9kuR18rVCBQ5sXIOn4mz02xpH+fPEsBnqE6f9Xrj4jyMJ
GFQhcJIlWsj7dNWcYPvx+36fYtFGw17e/CdF8ljyIkO7XeCB2r7YIL+vCs1zHv3V5sliJHndK3HK
QO0P66GpQENSX6tTdE/exlde9F6KcHD3AhJyuZmgCdw2jTeFwi/169pG1+Pj5ztmAXMuQk62mThx
MgI88I4WtOqm8iygqC+x1xrOLpPSMcO0Q9cpVIOffEOizX8MFl37rnLUhVIg22dJ12F7isGi/NRO
ROum4dw8dyiREX1zx0DfNJC19LCvckfylxXerq1LzLXtyfd+ugpQyIlT4w8fPwMgmoJkAKiWx6MC
GwvNwlBd9xIUvQEKxu8uKyOOT2zW+1W4nwK0M6lWGBs7R62bPh0ZcySLenFkN20RwNDPMIz8S582
3girIIeNiLJFk+hYzC0tRlfZ4Ple3KUrIsPP8w04Z+tv0yU0YRP6q8+0z4YWcfTe0SCH9mrly4vk
urfT0yXeAppNT3w+79KlxZfMmUfSXG96KzH596S80jlaHQ2TF0Y4WrdNEhsii1VkxhbFjPY6syb9
HJjeWGzhCuAu6wXFiWr53QfFLwAFCkVqrZEI8Le/AGcd7jqWPryo5L/ZO5PlxrFsy/5KWc4Rhose
g5oAIClSpDqXN9IEJpdc6PseX/8W3ONVipRKtMhxDmKQkeF+ie425+y9tqRdTv0wIYHuEVplI6KO
Rd3++Qd1PEOz7tIjUiGkKRyQeSVP30SRd11DlulMI7L8jtCzKB2jm0ek3Lp6AWAlXoXREtTy+ai/
2TT/Xpf+DMucQSkWW+H7ihpymLYrdTE/tpNa3GVm0ULkGXqUuQkxl8KdTTPamWZAXIqmhr28NXBi
s4uLSaA985Uc76t+/xQdehQO7YWzCTLu+I4rEeKyXKMO1s5Whl47n10RUQwrR7v7R83V30NxrRzl
sbTKNDVOhmoR66Z5beAewUWzKXC7oAYK/QskpucO5ycT5e+xOCHwNnOiBCR9iiBWfSlLCUqWH+0y
CkxXn6fkpoh91LRszftoNShBfd8Tn1F67PdsHalxH6julKTVngBeX/MAeHUXKAjxrKhBKaswZfLq
OtdtX7qxgwScqx5J95Kg8e/kvF33llY1Xz9/UY4/yD9XwbyCFV+lcvgO+jBFRg03Web1hBIJVd9q
xbUmmtatoGjdzeMg7/HNVD8zNe8PU2zmZ85hH7wcizxkqZEy+9BzO345oqmRUhLV58deGI3XSEjc
IjZMuD/IDfn8Uj8cisVNULzksZ3u7/sxb1uouPKjFmHZ7iwJZJWfojdrcId8PpTFrz75+lhElwbx
Us82TlEaaqpMak5OyGOGtNSLUFr9avxEcWFk1pDDKGy0lWTvQjK2/1GJ48/zXJh0NiVIJljlZIIt
ytjsC0wlj2Na1c8xK8eK/1pbKqHhdk6b+FxX/qO7SmVDXY4WFLnftS+KPNRTkJuPMiZLD5uStSOB
2vJCXdRnvu7jqXu5tsW7y6JuwWug9XP6rvSC3OWoUh+1jCnVBcAWr1W7qn7gPMc6FYV5+P3z53ji
mf4zJPgMiivs8rmvJ0NiNG39PprlRyuue3PdW1pZrfBbhXeD3QyP+ViirI6SKLntNbXcM+fme1MP
Yrfibzyzkrx/qUhRgOAAc40NMR/s8aeCnrNnv7fUfpFxRNQjIE9FoERTVyGJGidmnN5H9Yi4My+V
589vxPFO5/d9WEpmrJ0LKuOd6GmWCsjRrao+EnfU79LZTz3ZRpP8+Sjv3yXUOjT1KEbymUK+Ob5C
CBxziL3RflSkynLl0VbIaeifAgLWz7xK70dCfMM7y+zNdp5O4vFIytgMLXNd/ESnV3gi1rK1Xksd
aKuoPXeOeX/v2PLKBDEiFtEWa+3xWCGd+aqz2+SpDOz8IRlpqyHXVFZBgNy47oPiIPC9rfDxat+k
wdCY9ltwWlmOsBRri2t2iI8jqTq3E/rgHmiosog+wMq9xCYd/65ZqkrIq2b6NFhx7NlN1LnF1AQb
JaIz+vmD/egW0EUgoZnMKBhHy///9ixe5WOow4aHVjdmG3nOi1URamL7+Sjvt1rgOGElQUKibojs
6XiU1m8gHJBO9QSqT93X1Hno7coDnhw9wnwwmg9IHVrv80E/uDSTAxqHNMjZcEmWr/bNpZWtko44
f0r2zfB2W03Lt1Me//M9FIVOeK6LNoXp6HTqM0NZGscprjgDpD5p3cAlZUlS1nnix2c2yL+brceL
F5wqkpdo4bNJZu47viIDMVdXzx1Va9kMMFrZrfFsBVJ4qfrJeM2bXtFwN3QC12OhQ1FIUeNEDtBs
03AHKzQuOAYbCWaPVIIKMvQqLfdyxnPK7heHTm6mwhnUublXxrBO1nJsiJ0eyWDBwYkTKiTwr5BL
M5q8lRSD5dcck4XljGOqfx0pOZROxdyDU2w5DzmtqWLjQHz8A6pf95CVOr8RSUTn1oC47pHZ9i9d
R+g8brI4Lz1bofWwRSAq/ZzlrNScrCy1tSxDXHQpJ/T4lC1SCOtC5jIjdECZg858mB0SY5TLxsS0
TufAj1/MviL4SsrV8WYYcupnhV8Xo2c1AlsmifUz8LW41qVLgkYC2c2KRA4xC8mws2L8zJKrJK3y
HFCfu2uDcHwtdOzV9F98HPajmVZP+mxBMKhb2fqZqzB8XQTvxcHIrVE4WZtk1MXNNs69Po1xveaz
mmHrG2fdcBXsEfjuUIa0q8xaMB+Y/qxvPbjOc5XMD7bBvPQmExvNWup6pxu4dFR6Xou8fiK2piBT
CLXFZaJOvyLiUm5KezE2R9J4EYkOPYZC/E7la+V9rendGhBG6FWiTdZTpxdbjfl/OzehtWpyag6B
3I47DoAYNMtU2YJf0M4sAh98upSUZbLeADyDSz05CoY4D0eFvJCnfKhLDmQ1wm+jEKvPJ4gPplmO
8EiuiU5D4HCKrgB6ORjT2KRPVYfVlXxA25vmHndAMOn/wVCsoKr5O8uA1vnxlxto6oBHXWVGJ/r5
IjMCwxNpa2/BEE1nDpgfzLXwuxYUI03oZf47HspXsQz2epo9SaGCv5X2BqtHUOeXvTRXoVO3vn3X
luN0989v5u/TFloZKiKnsy2wDJhEpp8/dTqRGeT3EhA8+Ko7R1Z4ZjPyfrdJUZftJq8H3WiUHMdX
KNQ8tkfDzp8KlTBEc8ZeFYZhcjFoHTDToY7Xn1/aB0d2Q4YOA7B/6ce+Y5lKpFkOWpouQHsN401F
RTyJSf5slJ6imWz636UUmn/NpmAHHj9aaXSizyzU746DlAsIQ+I1BfkMVvdkX6R20+hTx+KxxjiX
WrpaB1Vv/atMEtE1yGF/nfETHaweyaqa1PHMYvrureLYzh3geAaijob0yZZEM+MAiEgmqKaL5gcv
8S+haQXM6Tjelki6LuyhKc485/eXzFoH0IuWI/trqnnHzzmfcztmHVSegmaGgo65uHJKmeQAIhub
myQdcNM3XXYwq7pZWXNzTu36bhbimtk7cOMZfVFoHY8/GGmIpUBVnjR/CYXXtXEfz/q5Xehvtffb
VZ09LlJBGlu8zHgKTr+cgSI54rBMf6IS2wgnyMllxd3Y2JdFGaTdws6QUk9DJvdDazC5AQkJYKnI
HM8LNyyS9iqULOOhtUlxcQvyPYSXqVOh4CjqdYJRhkG+gzxiXXaF2h363PdXLVYTwkxSLKgFHdPF
TeS/mlNSPPs5kQ2l0WSxJ3jbVLeppjj0oPWIC2zZpUFWa48lJlD7+UFSBiXEX+7j/R5h7j+rQGuQ
zKbKXLkGRLCvll9jlPDJoLwAX2VtxdQ38kYYPTybnAU5cGTQ5T25poXQHR0LVIVmCOf5qtVCfa9G
QT84KCXL66LIFM2p81y+kjqdXz/Go7oLdC17HpNIA0PGi+tmeYjTdQb+2jqYbfrHBg/aBp0JTD9/
zKTp3NSwzDXHDw+vENPsguZkqT2N+RwDLMbVOGpPc+37E1SjPoPyWmgGGzFhbNmJIGAUQxHdwGK2
+y3WUaym5KyrptvWYRZ5YLmjW1WSzG+lQg3WGUZTu5tIcLgS3JNul6e2dObD+kP1P/rZGh4WCn86
qZoyvZaTBRZsgBiSEuuriq8ay2+HO5V499p2TBC14JQpj+CCXfAGilrZxMz6Qr4P57h40uIxpZfV
g53zDDPwtQ3ZP82eoPP2J4lC0he7k/R6N+YKnAihdoRMRXY9XrbS2M5uXsiRuem7HpBJ6lvxM45w
Y3a6CkuIky/Owr4dlJ9GiqXWqQFu+M7sm6O/HtMhQQQz9Hi/odrAZCuUHEOYDY1IXwPcjiNXpE35
DNpHqr2kII7ZGPpx2iCD1sRqsIlkck2p1MFHy35ifwHVlU+UfCwoXD5hkF8AjI26G9VDcc2RKzjE
CME7RzTF/GD743SpWFHmu2HZBIcuaaGV2JOESUSuk/mW/PdE8oKklC66wQCtDoglPgRyN/peCJS+
gJMAXMQTSWf/MIpOfInaJk1WUTtZP9OgmA8ZpkRlDTNLakhlGuhA15p8Pert9EB9EsRAL+vMeKQd
m7+0pMP8xgTs3+ZJZvXov4rEvmzTIngsGmhNTkycMZlrts8eOwkHICdqHTuG1tZ3epGVtisTMYpm
L+3052SYK5+bX+jlCoOpBKiI7JB78k0L+ZC1MBS82FbGeFPahP55Q5UXwiO8bZC+TRLSYi+URVB5
cdWO0yGtCLNz4fD3T2NZlNMVOGYpvsWp7sePRunrEgqyqhtwzYpIau5U2U8tuAZxUMQX3dyPPXTr
fDLSwxDKKCNQZ0rGhUmrWHKLOii+xhj/GqckkUjz4iCRGzrnVCUckpi6DU17eBucB3xYRJNR/jKN
tv1OyDJ/ROjhNCxgp+beV2EhGWR5qevZ95t9JkmhjEc3VhYuc1jtOMyJxGmCzod1OPXsMLJKseOr
iWhosjHKRgybok2IsTC7uLsY1KYkQTmpy37lS1a4pI1KU3KZWXL6izKDsZ+0mPyv0Fd0IDeDMA5U
0epnTW20yqUhYFzCWItxGo4+iMGxhDkCGAjOFgqVaATuIxO93k2dNW4W5Sf/BlFHuCL4Rp23dO1y
eddp8SStKNMoe7MZQ83LpAqEq9ahAd0K0VR3wdhL+RYecJnsSWW1o+t6UE0cABQ0tqJrih3u1byC
UC7N6XMY+uaV5VvEg5Uq2dNYYNSgdkSZmQeuU53X0pQzX/m9UV2BzZReu7ZEl01orQqtacx82Atp
7B8GDRTJbixEEFwgJbYvRMgeyeWlTxtXbtVC8RJ16JT1OIyE7milkUZuI/wmW4uih4xAFxLSQFxY
mUmyS9ipF0jT4JH5coD5dh74hlD5N2AXCn64U1hj+WxCcUCfqND5Wys86B82tmLitoO0h/2mRMFd
L7dZ5VQUSB9oK/v6SkhjMq2S0Pe3LYAR0wErkz73okKir4ThLHukszFtDYmSrxSb3+GVdhBd6hG/
D+SZSCInNKvwWW0iXd0s50dC37PSuA0SoGY7EJnFJc0E2AG1leBIWpJ7dVZLaYL8qc3mMlEq6VfT
58ztNOCq7meW2deqS+rWAS4YIMCGi2MDMZuiR7+xwJzhIrZL/O7zGG2sTgTfx7lGVqD0VmMwP7VC
cVU/5fxPOJ126GQQlk5dz5HmVZQqygUOFuocyEmtWRvdRA+shYRKGGGTcHrwIXEFHFSV+R6Rj40S
3a/ab5NWlK9Wk6uPzOVwqwo10L4n8VT9LKuW7ZkhRTF3VjXDYjPVpfnEw51Lt2zNkUWvCJN7qYxE
5rG/6AhCgtn+oqWJKbyQi2QX3wqxUqMaHqoWhWPp6GFEOB+FgrR3WFpE5OX9QIlVgFpwCcwpZBLV
C2lyzM5OgaNmdJi9ebDUTRFwJnOrWva/KoXR5PROpPgrDnD962S0VUGNoonIYwdb9EDVLbA8ZbST
62HMuBG6XYl9rUrtHnqb8iXOc+PJ9OFwO0BGur1Flk3gikKKfjJxaJnb2PAGHBXoPVOcP2tXJABA
QfCnCeATO0mKK61VwjVE52xTwYAsRGHDL8wLY6It4Wm+HLPmqXIoQdQyWssZukhbJ2nJKT0vmGSd
qczkBy1K7W+0hLMQB1bV6WzAYvOiJfeb1aEUymsYN0bq1nISPRfE0WWwBuL0UmvTuYOVVMjQT8Zi
UDwgVuND3fThwD66qOJ1kU8JsM0EBhWQiw6+V55E6i1bO6BiJVkNP2YpSrtdQjecZIaiChRnqu1U
c8pZ6ssVM80Uumxx+LCafIZKJqth91jlUvZcReS+X4AHkzfxFMF1xLA+7dQ+iwwH6CCGXSVL22+6
FrSPJQSTG3sQYXXRaZ0WsPyYyr2WW+Ud8qjyJicOMMG0X7IjTDl2r3NfKWQHa39ybVjSs1GpbU4X
ImNGHUapI8Q5jXqedjxaYjUKW4K6VQh73FKJJh8nh7h7yc5EpnwW9dELyL4MChdl02Djd0oeAzcs
NfUrs7cWQ/CaFWgUtBE4fLZqfmNSs1YBDkyztmmmhIbHkHYD04URqb9y8s6U6zRQ/UPUygONAW0E
lNdgK/vKrM4qMzaxBliwTcTdZGV2hIYx1r9S+ZDNy8iy8mQjYJekDl0t3/qSM9UOLniSYXoY2Pd3
jjpOZrfpGnhBa4q5TUe/hZ4gYWYaS/4wQdoY4Fe2GzYcfE0FVJNpZ8ez7D9qVKDmbRKKsviZywYU
Pnmu5m7dWYHxVFtSPDnGOId3qlYpEIyGhvTljhPgdzqvUIdHVO7SzoA1+i0kSoRqG6GgjhxOveFp
1lg82pFIwZyBLBtWQC4UXDSFxZ8IOQi59Ivi7HYUUzhcpX5d6q88v05+SHxUTHA2I1neVUwzwaq1
ayXdh0wakJtbRb3LqnrILiQ9zuqdmo5hsB7IlTO+lcBb9xDMjftIaJ26pvkvXoFCTLVnEAaTeC2v
YuNlAx6jddOpXeKNaaGVNJG6asalpnaXdtrU0sofgKfFYDrbhcZSdp5MSSrysPG1BYr3QqOqZkvV
Qy9mZUTyKPfjQRHpbN5MGrl6m2JW6tEzI2sIXIsvWPZoV40xM5dCtInaJsOvLp5MyUVAVjxmwpfK
7ZTV7CLmqJOvA1m0+8G0Qyh6WpY9q60xsWBMVZKstSlNgj1ojohcU0qanvA5zoEJAMu0NnuKq67f
FRiIqGjKNyh2B7brltl869twqLacZWD6cNnZS1nK5lU59ZK0lvDoT05Tt+bg9rmIFFdnNrrR9ZJJ
HJ5db66aoDVUZ0rq5hfHZfkehE/7xDwtFetCxllha0MWIDAylG0iJG1yezJgvku+NDfcd04U65pL
28ecWJk2ppCgY6uvzcbhb2xuRzmuOHhklVRuIN7UV0ZdyeN6FBzbPDVTpsYhrUj2L8tElPsMkQa4
giEgwj0byBBeiTjNDmmGFN+RK0P5OYYVS3hvQipy/b4Sq6CRkLMXwLrXWjDLmtN2fZQ/sA2LV9bY
FC5+MvDDpY6TA2wS9C/XDioWNmWaWHjjeg7cps8gwodK0nhBlRU1cglbrdwevBpnCyMJErLIszmC
0QglYoPTbag3cqPIGzMF+rMvC2aeJKqFvE9modxkdlfprlYHJHl2S5uTI48sGV5KtufjqMvjD1lM
SQ7ddUTIW9SNXXtFI5lEaVmS7rt6b8omcKm523cG/8MpItpKfFna8Jw0ivZqW7N9N+mDiLepZEDJ
k0i25kiX+T/kqpuvs1jSgJ22sv7UQ6fUoL5KVrFmzh1RZsaZaK9Iw9TrK6Uc52fdr4p6V08D1G+/
X1jNoHM5lLPqvA5qbfSrfrJL2W2zBe2nWJP2Jc3HmBg0XtNhNTTTBPRcn2bDUaAC23sL1Nbs9V01
DN5ATthV2mGTxQw/sPoJNEijG+Vk5lwYZh7+kNi1/zT9YG5deJ8yVnYIV3z6qkSnMFay8Bec3Ey9
b0d6CBiOmuGAfHbqL3yb1saGeuj4WgF9Y3eaj/rPJRu19AoA1LpXGoENEH2BbcVOiub1PoWGFrpF
SYeKqYu0A+4tx04uNqqfijixQs4sSpTTg0jGFxsWOSCvGJz/qpM67ZpTozlxSqZAweKjmfdY4S1M
DYoSwBqiRNq6dB/hABUYLoDnSn58BRrUlLZwDzLwi1Aqxa4W2RR4qdpTdVelsPsaDQu8UTMyEz+y
n2RrNabxvDRmaLVgBMSAFehR7eoa5JwLSfS5ulIG+rVYmDPojaD1opumrJd7UOvi2zhGNFBYFbun
MRymK5rIw3UUZ5O/1QAUVOy6SukK9ElAKpFa9A9YgMieDcexOBBQk8FhQ5iNOmVU1ec+jBp/Z88z
8svJbIyLKjOrX7MPZHWl4N+UnG7WwsyzSWm6h8FYX4Yq1SmnMMCFOSmxvV9A93ZYY9t2op4p2XJz
kepxo19D/TCBfg5FxoEcUcFFr4zsfmnpapc40ACi+irQfTerJ3COWifHh2kW2tNYm2bvKIlg/YRQ
FWquEnKUdMxRbwanM/r2YZ4LgASFaWacJ8PIuhyhh/iXiqpR/OjYVsnOGBrN/RIa8XWG1b631XII
V01BwICnx6Z57YeacRVH5fySNVKrufxd1WuYJsbLULF3dmzu1yNMwwYQbmQqT/hJE4UhwzF2/CJV
f1DLC74kPQAojuiR0js9u/8GBp1d3lQgZrF1EdmZcOolFYCpB7j3qpW1keQ/PicNwjEoSqoanc88
UrIqsylo8r2BthmeIeEAzUY16vZHPcbR65ni+FJ4PiolIb5QKFBiAkDcQuv2uEpaJsx0edDmL8xI
The8EjS8Bv46W/d5wVk2Zz7Ot0X8M4nuBNC6M6Of1mgR8RyNflLIEnlpy6bZ5S+cpA5sPsvn4ot2
aH8Yt0yPpXCjblOaXrv5fNjTyvTpqCcdiFy1ykCTGDVVsdvM+jNQzJ0k1c5Yg9nVV8akuV3Tn+mi
v6s1nlzr8qveNLQTA2SW3w5cK2g30+T+foOmk3LbW+Cwvnam47A8uP//g6VMeDwcZFVZTnwu0hgV
L00zd5JfCY2Gwhie6Y59fmH0qY9HGqRu8JW+z19Gqb+mj8BIqmtYPScb4FrtWrHvP39+n781vLzH
A5Y5CPiGHJuXMqERzt3Mo5vPRzjtLR6/Ie8kQXpeBhLc0/yF4pqzGNmk52E8M8ZpT+b3GEhy0Mui
XkEieHwVdOR1On0if8m3zUbzzI20/WdZG8AvllfuzRAnN2qcG721RiV/QUy+qrOXUJxTqZ2YCd4P
cdLlwUsoACpxFRx+WWVzxSG2/lvl1at5Z98GN7Mb/idf75uLWt6ON9+Rjm22gfafv4RWRyj0puoo
PG60It+kwUUufce+deZT+vB9ezPiSfdMqaemNhNGNPAT+eTjNee6vh9+rG9GOJmFKSCzH6B8+SJL
8lqTtK0BDtr3d0lzRoTyrhl6+kqczLg+9t/I7Kb8BUvFFlmoO5k1O5rU6+oD5G5XFs06zn/V4iw5
6sNpApkW8JlFRqyfvO9U6+eSjnD+Yn5BzbHLvkW7gnwHJ9loX6jKJF58gIL/ZdpPzrkApQ8n/DdD
n3wHdGYmI1Ks/KW3n7rxK2fAYKg9S32RgyspDTea+vgfzB9vBjz5KlA35+pUm/lLxhdnt99w97sy
nPHPR/n4Yb4Z5uRTmOnomhkcM6YQsb67uYG/7cE2OjPMh6//m1FOXn+MGqHaUS97yUyyJNjRRtH6
8ws592qcvP7KpEno6LldJfDcdkV1SCygCnckV+ucyerDaffN1Zx8AJKWELAkGKuwXHOtP5qPsJOz
M7dMvBuFYGc6wrznwiZmzDh5MtVcBJoyj+JFMcbhBuUXxNoeuPxsxLM3hYvAtmqDAx1JlcClPHXZ
lyc/YyICvG7UEK7HTTY6mW1oXl1IvUuYrYY8tLTO/dDlTXy3TViUGAt6arE0HM+mZkX3N1tWOiu+
gICuF47x1DwEX+1bCqnbsLgiwuXcovHu5pzshJTjMbM4ayOhsmHIrJgd/ePsX0/WK3ox+ubnwsV+
Wz7fXeCbDe7Jp4huG8BQxj4oe4quol1ya22NG7RuJgWIPWlhAaTpX9mZafbz/QNYieMr9EXf6Egq
2BJNX2b7e1m6QMg+/2Y+nNPeXNfJVzkVTZzRd2VRQonmSOJWQgYntTdJ3T9oVNbz7skOnz8fU3n3
ttjQw3RtEbGgqMB9f3xdqtKVC2TS/4nIGKEMhYgxcU1C0ULCic0o8tpK5UkuBSan7GJIKdhWyNfp
1ca8FaOtwj7W5/zSnvz5Z4KZBCnOoA6tw+64LXcIg0xifSybTksnEWifLaoVp1dmC8u4CkzaV3BG
/r6o/wZe/gtD1pvn+y5W9SZqnzHp5v+HFuNT/tIcp17yR/839VLR/lomIhTAnBPRUPHU/0SsSqjl
/wItgocctZ/GdMeL/v9iL9W/eLjMf7A2FVAzi66+Kbo2/L//khT9L1hfggPnYjdAyvFPUi+XKerf
X7gOpMFE0YQrQ9MR8IpTJKVht1XZd/l8pY+FBL6wo6cfBASFRIkXSBB139ykmz9/8dtMyxPj9zIe
Ei7sEtR2QTdgVTr+CGotGyNhh8qVlJONJYdaulKiIqS8CPppUB5lkVJT9dt4I/k3WfZDCipqaJVy
Lqn4N07p6MIBfmKQoqaG392kMnv8Q4o5A8TYFMVVqYa0QilV+HkEmzgbw8uqeWqy3N+oEf2hQgvN
i7rWX4Nm+JKDRPHgqetXCDBuu8LON5k63JtFEwHa1sSdovkXLQTpdYAQx6tq0Mw96kevDXp0pA+K
UQLEjobizJyJaOr0QeLdx0+OShopDnqfkyNria06Ix1DOVC6C0IXYWtHAM+zjtw8ataasuvkCy3d
ack2aNd1e5E2txFd4hu73MadY0LQklzjV7HLEpqkG/TqjbWalVUdOsxSXC/ld6c5FIep2MfR2so5
nBKtC3Qckr+nr4KtUXkIewIy4W2HMhOeaCNfKy964iTSGiXQfDXE0NAuwu/iEQb9ZBK2tRPTAYQP
pfkidQGk5d8MeElq8ZyLnYFm29wu9d7cg3vcuWZJOdGze89GRpXh7t6o9ToLvY5kKNMzB2/U1ylc
SqLFNRcSOTNqedfdkIlgcNK9Lb+aD+oDAeKg2UxabMivyKVZZ813DsLEYaHpoYUv7fu1sfkZrGhT
SqYjvhe30nebLgKyEWM9ZmtfAj32DICsp4wVHmbVbZ+RAlSEZqI7uCQN5rGSL3QbdY0z6U6S0Qd2
dOEoh/hgbnXP/IKLBPGz/6sx1xYIdprIl8FPnpr+peGq4ovJdCum+nviQjf+RttAgaGZfoi+z7DZ
CVeptqQK2dfDt7V/sPfdpX81mY5+X1y263Q//rBRxxzy3IXkjoM0+DmT2eVOu3qtb/07+pUU3pLQ
HcsDu8Nx3Kg3vYRKy7FpEznJtf1AtXg/P2Q/84Olb7LSi0c3WPuushleY9/xb9P94Np7exuuZK8h
wNstH6ettR6/BW7tEn1DxKlJX81BcJuCdEcGgD7FLV/jVxuD6Su6o1je9par74g7WReXAy17uCU3
gE0Kjxv6kG9okG2r1qMn162Fm7wk2+LHFG/sO2s/b+xDv4KT86u/Sq/sW6RS0uSmV/MTny0YdKLX
e0cHrX8jVvltfqslrt15SJWihBA8JLKuIdPo+DOt/XcZ/BdepDcz/PtlkMjn7mjtW/77v9PFVZY+
ZQkwRrnLNLtsj/9OF1fFX5xjiaVjwgIhtUy+f6981l+sg6CIIeBZTHKLL+nvdU/5izV0Qf3AulwA
nljO/0Ha8/GpCQPy77oRax/7S5jHp+HKvVL5EOLMaW9HWcuHTy8uBKzjjIL4ib6cCFJQp5UWqdnq
zf35YAXkdrxZcJeB0bkC62YphGXAcni87sjE6tmAnkh+CufE6Y3YcFVJyS8EIbxnFtvjs+ffQ9Ed
AC/1x350PBQi/3CCeFzvC6JK3KTtmcB045x7fomCP70iiuC0vdHdL0yIk/16RPwGiWa/ZSHo9+Ta
CteNrCPmmYx+10bysNaTVCA1qUdr1SpxRd/foCfC2c0entDGolDUGsPwZqWqN4Sy+2R6iaJcYu5M
5bpSaWm4gyZXD0WUHHjf2KTk7TR9Ff3E5N1Xw0sfhdIDuSDEb8y4mpdI3v6qpz3LVE+/mUCzgqiT
aYx3ki9bF0hpSRfryRckAU6uyOfCo/1ozwKF8edP+4NHwPEQShDtGAMY9cmBWRFNpohBbvfJYOIt
oYnj+d2YnXnQx5u43w9a5aPhreIfDQ718YM2Ylljc2I1e30OSdXz1O4qrIaSxod/zlpjfnRF5KRz
5IXZCW56eb/fVBDhEZHWUCIcRIi1riaZDOnMq3x1HTMNd8+sqKVCPAvw/jKJ3Emv113fog0hWanF
yljfKN1TIsdbxES/AklbhYO1yexrlQbRoFwRKOYm7A7CQfX07JulZ17HYjjMvTuoe1Hf9NFObt2y
uUMx5ISLbfp73O+om6e5i8rGDU15FUC4jtXaRdmwlmhqxvNGhCUv3ffGv46L6TZBpmn7KNrp/8W3
k/HLR9k1x2Ss37EHX6di56NlLsUV+V3uYKxVK1gpPXETqKDU9NoqlYu8u6vj2vv8bfmN9fv3pvTv
B4kjETYyZnBgJ8c3l1CpvC8a0eyLMCJjLcrZuuTyOk7yX1GCXWYiNGOvhHFKfGRQbMK2D+9FklxF
WL3WOsk9HmAB47Kos8HJfJnmaPcDL8m61371YonEi7XZy/q8vo1R4dz4cVGS6jVfInsjaTlUVVc0
Iy38Qbykpd5uE1PvL+2iNw/G4kDIJZiHNQliX9TEKLdE2Q08pXzaEBoenun4nNB0/74XiGYWM6jC
/WAlePuiIUiVy7gz2r3esOdGfRatmYKmHYBY2sAEyr7aAzWu0KRyHhP98iNocoWg2VGGKWEbbu8b
lROJWHg67X1Ym5rqCLnHlKYTPgbCp7gY/Ya/uUuylaYl5x7mSYHxzwWAjqVVRLgFC9fy1b75UqQu
1MPWRMySTYPmxgSPuU1AWFZb0rZsSKbZpBZC2cGC+FeK7rsZnz3lfLDYUGpgdmad+W1fPv4JQ671
cqIk3V6yCNVCtRNfSqQvbUj8Nc7MQR8OxWqKYwQlkHy6CuRaWFXN3HV7OGj4L7RJrEhulR/Crg/P
fCYnZak/d5Z6mwnHAPMIx53jy8pUspuopjR72J3+IbMyC09mpt4OCOgvuRnoDMOZCuVQJ/tQyOWq
7GrNMVF9Xk9dYayVNm6uRNOec+2I9xMxR1rWQRnXkQ7h5OQQRhBioZSsKHtZke6D2ldWTWgMjm7I
BIjFTWm5sKg7zwwI17Fb9YdfRaqX5B1s1jnNtp2RxxdGOswXkpQOTpVF+ffPZ5j3azXuMVZpioiL
o/3UcKP5QWiAgSj3JDFDYMnrYhWSMYzou843JsKkbdzMxl4sIsLPR363boAIwIyBNYo9Ajyfk/N2
hayrM8M8v/wf9r5kt5Fty+5XhDepKqB4K/oGcD0gI9iKIkWJSmUzIUJSZPR9x4iCAb9BfUTBA8Pw
6A08MOChZ/nqR/wlXodUpBghilSKUboNjHp1cZWpe+I0++yzm7XXBkpQGqDgJuwb6NP8s+8tB4sO
FiT+D+xHqO5oSkaYy2EerW1u6lGAuVHoCamAHuRYSuTZMSNmg5gBYePniKJuqWnBoACSL/Nq6pX0
iA3jGEk0QFRhuUb9Hho8bXbu/zsXf0LAaUeInjkXSw08dWdj3dV97R/PPiT3up9YgX+GeNvZTQx6
L80/e9DO1Mw3tV0fZDPsY/yN+wUUWKhvJXWZoMNClXrthICi5hfEvFCcj5o+qumF9MRf0FICJo4I
WgvCxEB43ur4G0f9An0OSBoMeNxx/mfckNYjAWGVwCKJRAdYbhERA+dMU2CrNeJhXmCeU46Zu0P0
B6cYt+9Xq8iHlUrn3kdAcYFQNRxuHa4UE8n7/I6lgU8e2IxomscIt1rxORRm8Qgq8mTR3IbvtGXe
ATVaOpLspwra367R9A31wYhsoDVeDFgCSuus+16eSKk5DHgvz4AWrHg5Ga+TikWhHiDxK783WAsV
IyDXK4tHirdazCcC2CKBskGPQonUdKPsrDU7A83MZTFH9CRIbWZdqWj0FTHnTiqa7qhMgeaEZ2DG
nGmj8QlKSis15VHjtAB/FJqYAr/VQyDdMCTq2LyaapUofFTAgaMMCg4J2mddV1AnBsJgwTqPfR4I
40FFZSiY7DlyJiQD8Ib1JFGJ0TIEyMuMcvzodl2wXA6oqGyJkkoaS4LpHoUmZQWuexk8nH1OKBP7
xqNd8ROdA/mU953YtoDhinNk8JVwRZfoavsfpWduAg//+09Eg92jjgmt9Mx044s//TSzwEaQBN/S
9m81/qPkz5u/NvSAXP7GDwM/RfHKVabH5bWeZO72A4+/+dq/PNM3o9yUof7Pf7oPMj8lo4GRwN/V
F+ieASMC8QZeRoqGRMLhpv1oBvdMLamuFYZ6nEITbYP/R8eqcwGU/Av6PpE79qg7nnQR/grpAbzK
yBQA00JB3zxGRGjqFxRAga5ZRK8ykgmAznxURfgr0DnB4kIcHS4mGn/9lC4Sybv15H482wap5a2i
DaWVWSimmmTotAi4v0jrHsq8OcTseib6ApdzR+wzRb+M1LL6GKHZLBhi4r7NDwAJ5VfnbqCY4E9E
pQs3CJyxeA/iWI6ayMJ1FC2E1bySR1BinDsWq09SdmGLDyhNUP0SnZTT+4i7ormLlXGTryYmApei
SjsqzWuWuZQcFL7OxfA8AtmFsAikC85e5MnUwT+nvdUUbV2T9Qj1AqirnBI/h7HmcP4VESDTKp2L
3AhMIei1fCf649UKLEm3vHUZ9HQHvFcZN4/R/hvwYsXPh6E78+wF7qZAD/PVlA8Ggn+zRhiXVUFB
3rPHTIw6Vo1BrW4MuDUqtVQ7u/bKpcneVNSk53wCu13uTERztkrGXjoR0Im6GMHMAvG/EI5td8TL
FwJ6uaProsz3GUdNEQB2LlGsKVhDjr805Qu6GKBoJQnHa/OcLWZlvoD3nKCY0jyv0Ek1GLpol07l
AMAuxB5iF2MxH8fV5z5vjHvrc/K/YFhxn8z1VebchCichNnveTOfn8dAiyTLlTuzTZQQqLYzALEF
gLw+0K5VH0mXUjiPe2MREFlnFtIoHxtF5pZc7afMmf0K5LeoGsAPg1phRDAlBBwRjhTwQL+sGj76
Vqo/nC1TLdWTs5mFK3x2maVuCRjovkwhNM3z4R+1hYg0H4VoIeG5gp2w4Sd6DJ8Kwi8CBUYNGZ3N
ELskmeRHZcFIvzCgw0KKGcwe4P6l8Fe13QI9gsZOWAwFUj0JhJooff6JCGrLC4OBDU1GuCjAQoFG
Y3hPm6YLg7IbJLUEdERB7zglR5/eazqx52FSTXtRpBehNwiqarkqIdsOoPkoFBuAPR2xeRsSHvvs
w85W74msEu30pL0e5wPianCrAhJItbtzFHHK9coyN754ThihqgM1Spt/OLRp9XuOKAEOTB3xp1r2
GzEQwUsBlQ1eV+z6Jsa96+SjoS0qqHoWe1MKvSlPxwOUosS3Rok2p6hxdwdxtOZUP/I8NfLNWyGh
j7hVxD7cXTRALGALI1z+sEgltp3G9FAHgC1dS9cVX4IBI1fMiC2HHOoxhd6E4lCr5lvsvGSoanJ4
t59/mCevFWILOH4QlLfeijgxTOAyWfaaEXo0Mn8OKOnx7irsKl+ChW6YcMKSp8NxFHBfDn8Zj19j
0ZBgHDByyDhnuGHoF9r6tp1zPGpqTO8KuUUFzr4ym32dTEBKphqjXFld8HN5wM/TsdQXJsLEGgmT
eCpMxHlvYPalvqzKA+Q68efk98JxPPbHqbKIxyn+VR4wE2aRKqg6xS/e5+r9Quj7Y+pLPJUHAJri
r+274ku5cKdoHHqFNswzYwKm/nk1Ny7kj+urAnybSrlgJijYVFNFVHNFHMSD+wUGvb9P8a9rNetj
n1Srf8X3M1Ua9JBeW6kF/g0EEmNhEPepETUKBtQoHyLD+c2eRIO0j6zbWB7zfXsUjJG6E32leqDm
9KS8Xl+uL3tTbyoMxAtm1htTo/K8UEEJqAYYjZ7Em/GlAT/pDVlFHlcLbs4iFWmPkIZUv42nKOtE
jlDsk2nI/WgcTVF8oC49xVZhl07MEcptJsLcHMk3ybhQjoUGCAZiR4gfzxM8JzIaK4BrpG13WHKW
riKQI18N+5c3lkJPIzUYGVf5nbVW2VQxkZ8NB+g+vp5WY2NQKdaAVmjFHVZjaxCM8KuDSLWH+mh+
Xiqg+VGXpVKMjb6vlgr+YGAPnD4ow1QXW+6T/5+VtFooVyYeRhQAKf5HeeEjQ4if+8UYVAZDXyX/
7Xh8WHC5ln1F5BZNKAC2AOQAOrjdRSLkvAKlcCwq/1zZUFm+kM7XeWRPZOBvC8tM+kGJskM4KHcp
lUYX23945rmZeeZk81NSFl98I09GiA0hRSUGGZ7vEhC3dcipUh6gIFqgI2qyosHix6yD880/aDu9
NxnAKDesfaD0QLEVOM4VXCNumtLF5cq3qfMVDuocNuDjP/xACEFAYYjo9Fz/2eb30IZaOqLFNnGZ
JzW2kQA4nbKM+jvob6Ed0VtVqJUqrdi+Agn4eY/rXXC+eW2n5oXk6aj3X9IrZJUtZ8726BnDV0sU
qQ2RCM8NeVAlkcpU5zb1YJjshc8BjWGDHymQryKwCaO99DTz0k9ZsFZXSYFmqncWV3xJUm8crM0+
X8ZDK87mciCMLPpWoitpQLPyAgCLUYS6L3SsN0cCiC2RtbkAz9vQ5kCiy63AFHiJvsRgkwlBEg1r
F2XmqZCP3ZU8gAPb57h0CqLcSxatvOjIvWZ9fwlC/vMCKarDQtV6gTZbhxAUepwBGwyGwWdsoLaU
gVbWM68osDiqKahWFcCNlIL6RqViMrXSEc0vyhS5P0POj3y86feSE8OB4QWEDwJTBIESXOydELe0
Knj0YqNXA57312oko8W3XYEih4vZasAnaXodcuaATWzxiMA0X5+N2YS+GwBIwTSjSalT88N8EUvJ
uuCrSxt9VB0PxrsJ0ohhZTCXKyPhFTtleaUCCTKQHQk9OrLlza+j6gB9jwjVPq4xeCphHza/HnIZ
+gRlPHUT0Q4zLjnj2kbfzCl4JChUIvXcIeBPuZLywQxZhgk4ErKZwwfDnIZbhWYiSKb4GsdVft9I
QdqAJm/3oR0mN54Y20fY5PbPFHETEjSXpTbcykeD4wDlotRNRltfACzkVY+iQNzJilPE2r5kDo/a
vsjvu5V7jLVrE4x5utMIzhCaHaCSoNWRLwRBbHOX6MKLJSbNgivXz/ouus4MwryaDBElCr2RibaH
IBMwuInnVMncs5CgQ6vRj6XvZlM0YUJlJvhJL8QAGj8202nO0Z+l0i+uQJETj0BgnKibH4XAjAY8
B8J0vxStUUqVHzPDc+csT11KEWdfiWm4+sil88orygvbOJdFM18GaDcINhvUI9pcSfXNNW+rSeHn
5+h2iBpMP0mvQe8zp4Sc7xsl+3EjPx14QI2AymWo+8s01vV0poW/gzAKMbhfdo1GOihqrEaclvwH
W2eHE4AUQV9W8JXCIQKaGvd56+sg2IrmdUALgqkIDHO7IEmORRwWKgg0zyAfgNWP4R59HY7+BbF/
ZAKAaeRYxH9/ytPBVCCqT6IsYnjQF/I8OGkJaT5yeU1RRs+ITdgRdTlSGjkjt7ThfhdiKNxafMKl
QzNbAU2Glq+sMBS4eP2RyV1Jw4zXk5UUgK8jrwQTPB5mxvUUlMMy6ORJicTJd1j5M7/KkKdIU092
VMmSHX7kG04B1FiV55drRkTmFX3J4WN5RiJ9TUFNDhIFmSrB/SRHq5kvyUmqxEVqojoVxZKB6qF0
dcO1sb5IUxrdtVHkyqiGiFDiZZGv7LGVU/JFKrioemUi8FrxdvQtQPOLPgrcKA0Nh1hAAy3J+QKA
o8sijuKicbbomtTcQsnvlzTKxY+y7xXWyET7GABmbFNGn8PSsCxlVXAA04DGooLBZniJJjgR/QDK
UppTepXlfWJSHLVClQZbKKu0AkHoms4jVMSbCYpq6TR2PvOmUE199B0SJj2GjvA0u5cMB1oUFexJ
8TljopHryEv83jx2ebTskAPbfjDRiwmkDRwHsJuA2kiESFJRAMCgRIcK7CpNqzyTFq7Kxb087wOY
BNBmuvJBBcv1QJWJoAvLrgYrVFYj7+6zIbQ3SNiUsJcxX7nEBzowENz4CsFEo4dHjQo+22mVGH3K
AUOdEjGpdBk7rICGUAbAPQDxJWj3uuY8ihn0elz8iQ14+Q6xXIdSItYxENNBSywtR3/GGJBNT1r1
QVeVnudmLAnjFVUicoMeX0AG0gy6/KJKmIskRfSyaiEkCBwoflEW4ViyCY2ZITo+N+wVPjPONwwn
AlW4EkqsK+mj5xeWp6LMWjSAuXHQ3EJKabTi8UXw7Y2ytSz2YLD0xOg8SkIU/Ls8+FMUUF1FAEEE
cpIhl54B85CCFmsIpmjw3iDGgBpFUzZTwEXBV2PgnY2ZpVSk4rW/Ts0J2Bmk6/UKxHeKxaCeB8kD
yJhhgFtfFZMk/7h2YoA6RNEuceZy5gnnlekjMQ/2IU5zjZKyEMMXxGkkZat4UAoSQIRgAQG5Ljxh
0RvwXggmJbPqSTOxCkDtyxUi8FtIv9JgcEHFv4QC7qSqxnZUgrSSs2KeHwcSGILU0md9CbhEx7QG
JUevv/rpWv4S9kClpXKp5GJ/EgCSkC8vc/y7W5RDClwvdzF41wFszTIZVAdhDOynTwOqCMKkcerl
YDQr7ADXlkXVClqpCaZoDkC3Un5zACr7ImYVHjUxT9HzwgYFbzkxBdniVZmChlAqKoq/0Ybksqod
oMymT/MODQBngFyX4oL50AXhwIr/JHqB76gstwaVQSpzETaT4+LbBGDqbyAn7H31ElQRKEUcrvQ0
DIVAwQ0s5mCBruy+G6KPJ4pzAzC8IJ0AXI0jx2BZXFm0+UlyZFC7FGyEPhzi2qQMNU1NQGsdizZQ
xu2CHrifVKDyUl1aqii1pP2gUhwiPARRkYjnPofO8Qr6QnCmyjqgu1ZC0GI4CHj2qoW0Bq+fGvGm
5/UpCSwJSIggK6+IUs9f9X0TvbcmAkAR9iiFG4D6ZRcEv8OgChg0TO0ZUE0o/hHYMcBzgC0HZQp1
CO6lGBEWpK7B+8CFXqhWYdGLh+DqE/PhKoKXNaRyh/sc8HEE90haW7dSGsgPwYrKPiNzwMHfo6wk
H6Fvh8EMgf1Jb+Q1yt1U280d4I9BpO0P2DJLaOB+bbEYIlZthNA8IIa+x3TW2cQSPAuZZiHhvq5l
LisULDy7NkUHRI5eCAKVcRxkFTsy3IpOr7nYhIT0eiWPOpo1gu0TbGMPHddozhkWRVKACxq9OB4o
q0hVfH6FXkcC8FWhdcVFLjAcYpTZNKgvReC0JS8dM4ATKvwKhh2YrXCsqDXA8fGAORs84LoC742s
dcBdVIE/swv4BaBWm/A4elSuT6WgXIDaDFjnErx3AAHTXjZ3DLYv4Bp7YX7JRdR9gm9TPMI7rE2f
OzHaeGWIp61WhWIKmEDuFH1W8qfCxtb2bIWVq8skjBBXNsJpEvOfAQh4QJHUco0gOleEMIMZjTYW
eRrNPKd0Fascs4k5SVLQqcKfK5FxqChfpQ33cm2VAy8yP8e51OunfBSNxbi4yfwVbaEJ3HrMCm6m
+v51Dl5QVY54BbyKM99kGdWN+AEVQcFk9xJgFGqeB/1CxtdcyhjZMeBRxUo6l0HTzZesOUxdCigi
2+0zK2/YA0lH4bBcvwJrYcKW51YVOueEgPRc8rIb5GI9hUdHyzAognHhjBmg+vKgjCeOAWy56QNg
aHhDV8qvEzqb5IJ8LiMQFki2oXLruwrsa6pfiOUE//2nVWx8SmwOfGM+GEMc6zwXzanksBdOXoIb
FBwm0LXlKI8Aa+qB4mOI6vsr013f8z3bH3i5CcBcwdPgPwFrwq0PGicfTDQgsxn0OGZo5hyuaDW1
Q+ocrRGnBd0jRKG0EvLcZWYWkBpoHKQkJ8YqgbsvSdFnJE76nu3ogSAPIgqkRzYzpkrpNkyQEBYq
GM4lnJ1bJDOBiA8vEwbRGItlwXrgzaCLgFpfe9YA/A6AllSFA6YS+lYMUl9JQcSngLUGXHXMdRx5
kprhMqqATvRF+ExREN3kjP0Z6lQFoNWc9HzmKi+oGJZRAB1ggT6Qi4DMGML0WUZiMI0iV2Nc8xPa
CknIRtL0jcig3JxjMlDGSTIKoMA2BeTTLCmoDERaqIrgg/VVbmLMEBdoEIB9BfjxHgO8SBbfSxzq
XQIxp2cF+EmUdP0ZJN8oQbUFHZ/r20hDgUHDB6dCzst9j1/BRPNocGVyA9ZcRSMJ5kafCXsPVY/v
+2ExqNCT4pwJ43CZcKBEQQZYzdfogu0sOLtA+xz22qZCdHuVM0sJGAEUalTOfcnivLqoHKPvRIgJ
AlirOH55xXDF0AMdLe0zyFRJOEPb5xaeH8IZmsdGjgIMjp37laOGvXQSuyAPNH3rrrIAqfdSBHLw
bKxRsSvwk7QUFiBpV2FgWCgEoPq+xy4Z3iewS+BiBWNgcmI2QPlYiIqNHkCyoHwBtVDK9EG7ySig
eR+nGaUwPWdWxmBWd4QFQ3vXvrhCcywHjn8+Mih5weCd4eGaO6BgBIuqM5YjCJscjYyyb6L0gXW/
mg4z7MXJRxgZn5FDAV3IPZhQLzj3yiqR80MdiR8ss5I9F8AMqIBYE0ZgT7VksHu71pg1qmKRGbcu
WBNFGmHOOB1m8gPqYdEp1R4gqriauTE/pVJ72HMRg5fKFZxOvQAznuuDGTUyHdC1EaI9vDHhKCFl
QH6cjWkjGdh+TvVz8qnE8r+u5GDBhQZFj1YsqDlZSgDjqSAP88K55HO80bKAtBwoUgOmunei0gL8
la/6NMNl4ImDMUJV6YOfADdRhHnfrpDEBzpvLAvevODBwLaO/b7jQp0k1mevMOM+lhYoQeGgkIRH
h4XSyMdyoK2ZXgh+YaoEV5qQeuZXuLc9YwJSJ/GBddNLulhFJtyCNJUGZo8Cj+E6kSh/GDhZXI5j
wXO+yhRhM7QFV7KHMbpRDQC0oVA6HAhFoaarrDf0HCRolCTMrDmXF4mn5pbFgRlV8Lj7GMRjGs2B
GBQ8kMIqHAjiSgATZuh5CLDxvAtTywc3Zj/PXHrMCzklgNRTwIuYAoujgIw4mYaSRwdKb52w53Bg
Mh176+QTRliJVl+wVoUNoZSEK1Cned9cgOgRhaPi8DruxRUsTylCxcga3btuKRe+/AV6UIAGXFhZ
6UKUcxPsNG7OLUPGoCUQvsmcC/fe4xjFLtfhA64WOmKvYzemhl4uVh7ARVkJQLqEhfVDMV2BWQdP
w1VRgBJLpcHGc+n2whwtC+gY+VpQCq6LMZ4eSuqXayOLlIKzMUHPh4F0ToUCOm2ZEoh2BqXsMsJ5
4Fi9T0UV9OYwTMpo6pSCM/CSUnygUwHPTBhmqaeAmbG6+/kYw4sYjHcJMzyGQwh84hlcA7gPzAFg
DtW03IfNX1t6sgP2OPoLLw/wiPmYPPzzn0hWjv6R49x8i0BBtoPrP6Ahf24gQzaRlp2/rBEqu//5
49qez37vtOo/HFt6rMX3Zrndj8eJzjUP4BRFM2PA3XahJDTSWk/zeIZf+RFqOTSsCj8kS+pxyJ6Q
0Pupo460SkOSO7bCeiwyMk24ZE4deoLGFvUom0FpIGFOHjSJNd2tx9kO28HmYq5RY1DSh+TUuZ4H
8UNrC0i/tFOHnWYopUnrcTZbwHYw7IV+p/lNNBXSI/Vn9uKuXiW3l+i6VI+ymSwhgTh1D66giuJ6
mM2oJLN86qhLLXuwzj7E2l0zuskQ7MXJgwNc14iZAot6+qiPMBUy57MBiPUJWqUelewL8kP1j28/
wk96kp4pmu/UQ21G5jvYlC+6pzekgxE6uHjz4AxC93fJGann350zetzWP759N0YBhj1bZncPMKdi
675xFYFm7UItw/G924cyAqYRhWEEpX6qOH64y85mWdKQyMfRO9ijf7keLAfXt4P+fz4jwqODXWHZ
ln+E4ZFVYgWaQSQeCGCOtC46vKx9j/UPqOnzJ7yJNv35v3+czUbaWZTjn2x/wFJ6WmDTVkl+HWNF
1XztoSEEXej8EVJdfvvyyeyx490akoeMoJm+Bt13Pc5G8RM8/9Omvs222pYnLGDUxfqmJmFmwVlx
m68hUC2nf6kBK6yH2wgYaVp46jpUDBBr7tkHT4diahwrI6Lx04Ev4NV41XOuarF1d6e33nQkCZDX
Q/L8xRVsx//1LjCqQkTqVRcYzoSPZTy7j83LG9xjD478TsMZ+ZUu+IdvbUnYwDub5/S45FeKwAcf
xtd92hIwGpiv9vn/5LhJy0AC6vC0EQcZOID1eoyNuqA2jc9OWf48iFNz7xXbvBGtK/CTW5DBpNDc
1j7g6p64EUskPPbOGdhLUs16yn5ckpvQnDFiskAuMwCOINsOTgawQ5z2jQXsfSNof0VAxRSHBoEc
8viArVKE8qi5kuypTOS1Cg4yo7UEETxdKFNCiTxHI0lHarsOmb6v/ZCiubhDjwjzeuJERjdIbFmS
UQUCHgaAow5a2q/93ExPAFFKNa95VAQMgX62AB2TFsLANMLMOX0TZ5phxvpdPdJmVQCEkP+TUKYn
ygTW3cWHfjxHZ3M9NfX4GYMXasFRDoRdZBlICJBTPFvPao8LsN3MX++V2r7SdZRpN07VfH0aL8uz
V2h3/mSRT7VZz23gxrcG0FYpwnf1Hx4yxRTdtaqGbu3C1VQD1IKeXbfeFr4D22jgni01N9cegrgW
gI1YHjKKXvkgjjK43R74c3YHfv4a7iijVw48DvwHoo52x4WTVv+4R4BfOfAcGxxrRtaYMZrInj7y
Ag6F1xyWdPl8US1vJrwrsE8yuO9PdwLLtZA+l+ljft/jbJ7sgcZQjzfmZy7cgd/9tcw+F9G8pqbv
QGw+gA42jhunS4B/RGuUbxfGD8Toac6VVCidOiwUlGFlXj0QOe0uorro3ImN3XiJYz2udCNAg5XG
lpAirg4mr7XC/c+N4ezJunnlvVcy14AD15gu28F0+7rvaXEjPthFIG8S6+0ogtCBwA3AB9K6HPAN
Tz4ztdLvzebekvqYU0VhaD0LpZCq5pOH1eJA3xdjPGgAvlLOhsj93DeMA4IDPnXKI+sOzlEr8i93
cHIj1Kb7iV7WUyS64virBa2PvOchG2mkxwhEN4ftYh8QXmvurtzBrVDjQEub4kuTruSnnto486Fz
GptAE3KMU8ed3D9TDmhi3MG4qeY2Z0uY/U6d7bmOjmLNYQmt9MnDIhUx08pmEmVTRnzqyBdamrek
getgdy8sYE3bpglN6utOnfDSDXLNaU+5gz2+sKDXUzDWpHorrU8KZU6d9kW21r27AACoeqyNXYo6
h5OHngXuA/akHmgzLmFrOnXKs8DXWlF4voMrMiO6vZ7dZrJCB6f3QlwAZNn1p95uuSIUWGjNS93F
07wgGcaHenqbnegi5bdA4DIztCZ6oouszHWAV6558RjSaOlUOSM3Wm8PTHcgwMuN1oxB6lBPkmwy
CozqH98uEsuwhf1B2KmDUXMNDl3ckAnwEXYwcKE/NB8PpgsnaYl21dU2GlfPcbPDXTx5Hx0Cr2oY
lwjM1p95+8k9puamAKc+BE23kRBinCrMtzCu7iF3KnzlerTNnhwMSL7S3oZGxgOlG3FToLvwapZ6
3IbDELahU7cDfEv6WfANxksD/wFK5S4wUtsczUy71x/anh7hOungsZqCEitv7DaKmEHEKJ++Nd//
laj/fa6ZyIHeGrRSIIgCCx5YB45/bl8Q7X0gE9vU0h8wtBYbRPibMR/Cb3fqlVAC9O9uPaMdGClK
rFVW49FnO1BnJOra0MFcB1NVAzRsbmkbwpx86s4O7rN23L8L2Mgw1v178wzszQh617MkOr0L23Ko
uc6LeqADLTPKytasQexfL+Ltr+gyg1kFHHQ9EtkOuouQ0mKbsGi8nTThLD9VOBZ6nNWjbGfbgcH2
Mc6QXWlMFj1+6s+8fXtv8cpXgCY1xA3ZzWMj/3rPAIGb/AEfAdcAxKpxCh04Dx98A65ffZZEGI8e
7PEgJBhUk6J91bsYF65Zw3YjrA2nXkYli9GDzqoHIltAulScOqxqag3fqQt/4VoPszsXCA5YsYAe
nKkBTq+eKpk46Xhy6sT7uhfcA9WNzxz/XgcSqEJ1x0ET+HhcuxwXQjXwArDI1htCtodw7Zy6PT8A
jxuUm/9jj+qRN9/p4I1QtVA/u9Xjh8a7dhBv9ErPrW9bCP6lDYkn1H+n7szAKMO0HoZsA6HWO3nQ
CEiHAHrPJUaPrzdUFeHTPPkDsQWanMawXTibaHhhgeGjOW4Ht/MG136ktS1W0m7w1I0YaXfNS0iY
9E4e1Gw9A8fdx+M3+7kggMnr9Lmq3/93qp89/N0kD6y4cetA1XX68FPdLxvisAdrmv10ev3Cumtb
BXQXsaMLYPdSs/G4INZw+i5gvq1dIG0kThWzGSoKDC0Bwqgei+gfdLmsf3y7+YtUV5CmTXHoJH4G
8FbR0MEb/tfTd8JtDdrBLZ7hIb1vp1862Vu4bqnVrDEFJXAXp0ZGbqcI6C6euVlQEf2Lao16mhtZ
6wIlMrdg4jdGFTt4MjajNl8iuguUyFYN99ABNGm38etAUVx//2vmt7j2QUJY787bL/Q1PJNm/RFa
2pw+7FIv703ddVvFkF3AGR6h9M/KKtCrpot5I4jfzNChrW0H45LSJu3sQg9aiRO6A5FeIv3XLlno
otZ7mbXKp4HePn0rboKml4YWV6cPuvz+P4IzUOF//+sGGLiIv/9P/95qlp6gu/zpH0JhqNWqTtiQ
D5/6Ut1oftVW0Gh1ffqEPxrPLngXMBLECRzEGc+GWtIwi5guIBngcbBaUWjwRp6+FwPEYZA4sOqR
yFMF1t36x7dr0a/PfBCmC+jEV8u70+6KxtMKduLT57vVoc/vdxdxc8WKz25gzDUyHihBOn3WH+5K
vXF26FqHTByITCURSUUo6uP+1K8Xh93U5/0BA7F7ixH540USv95JMMTX/AOexDcD8QVwIjQz+h08
eh8AJbnTLLs5MN/BjY5BP9E0xjtw0MCUYbjag56Y9Qw3ir6DjZghZQecfWPYLiZsZu1D60DJK4jk
N/Ul28FcEaC+Cx6aZ9aFQbGMrbMLUJw0gkJdxG6QKG8mh7uwUFAYZpxNyT+WH653xYHuwnuaoMzH
11tmJt0FxAEjN4+O7sIBOdfCpmpA4756U95uVE1BeFhWbXWG9/70obfwJDRvboa60Qnn9LG3ttWe
sTu40lOwhTnm8y3p4F5faM3sEBBOp+8FAGBa8OyKdIEoAeAOqdqWLHfhIwAEjVZ5zbgFupp2sReu
VrbvdBdJobkeNiMWtNjB0RG4Bwo89qHg0Fbm9O1YoFTgmSB3UUu0ADAKXSWRHUvqWW6e/07ANcCm
aiHURmNkugPpuDE1qw06R0/u+jtv16I3mm0932k4Tl0MbSF6WI+ztbG6mDFCC8QsbEsH04VG+ljd
6Xu2o4tqj1tLT4G8auxHF6ruEtW5QX42SQHNCM/+6WyADHCQZo83c/dzNGnTUf/B20Xm8YPTzNcS
sDDjk/W/Wvs+il4iHZjWyxAoC7fcp2/QF7EL22dmPTwA8zzQkrTeIyKzW2bTl5Nu0CKvImZ63LWl
aTlg+fCxaz/+9XlvW3D1gOyjg/Aeniut1HBAseX+3//yb4lDfhrFJVKAmMEYWWxPq0+toQ/BaUMa
19c78XZpuUFT7biHDGkzLYjOLzJLdSEYOpwCpxb35J/6lhaU8JessysglbRG9FEWSRvyDj7aD5yH
ABt4ozlwI60moQIaJYIYpoPDm2qZFVuNqm1gQCkBnTBPP5eF1nOt3j0KontJktXjEYl//EYHZ486
HmPPyB3ooAstTM2WWbPdmqMP168XWALwYkvDdmpwaXcJ5Gb+hxDIfIizu4a33YHzA2oyC7jbTRJG
0eI7ZJB25aMDrxAQTbRwaoI0uzDAyGyBUW/oyC7qVAhECYzU4GRpDN2Fg6xqJer+9r2YXZgzaks6
+A70RT9Ag5AWt1AXxkM97n4AYhfeGxg120SdXZSEgrnoATyXWTNT+ZwR7uehUGNwVDeSJWj9Vl/F
tz/255Dj1vmh78Lp4860mCTm2jCSLiCqpDQvIdn3htVHH+R0e6XJtwBtRRoQtqyGFcJ0wXK8pURF
T9E02WjTuZ5bTQ3Sham//cpFdt+MpKDz9+lneoNCFOtBe9hM/ya4A4FgPejGV+yCpucGvuJ2f1TI
ZZDsU4ZMF8Q92426tcCq4qebFRHI+VYrPAs1dAHiQ6+31ErMs1sLvR73KnnQN9f7+fYL/XF58Asd
PNgKyApaCFJG7GBcFcRsiC7WW7ARqS5M/6XWtIoY0kH5VHjH0oLUDMCzBfxB1rzGXYDPttIJEyY1
v//V1b2ynjHZFb4bABMWMNPwhWa1OrLvXcQwtwvYvgJnf79lL/qH3UWwII88aoDsms2DH1SK+/60
axo7whv5h8wpE2q4NrisCwYIZGC+Ba6zJ54koAIdXNayIKCeW5LA6XvUndx3wu9TY72PaPdU5w+Q
/yd185sgqX+kM0cPAc0LGg5dF6pFAUlX20/s4GVbklrmYO/L2UUKUQ2IufH3Ux00rL7xD/sMjy7M
gE2mkrRvgG4kVc77vtMFpZAaBPVlbDxPXfAKDS274Yl0kZ4agjaFNFt5eORv3lBZWGhN+CxvfpAV
/5WG/mOhOXiByufjd2DLPI6/SR2Twyb0Ez9Y3gks4qFxKF1UXcPzbKQqnjOEZz9dfjPWQZHzKKGb
Nczu+7D+3PrPGougD5J4v/Jgpoif3sGm2jUV6C5wvqoZIwGFoM2eF4rugrFzrhdnqubu4UfpgjRm
brUKMrqo4rvVfJQfNkPJXRjHcw2ZrcYJdnFnyQZ/1ZEeaTF5SWz9qbd7TQsrvYdTs/dxAT99Bx/Q
QkRRyRL2lPd1kx1w22UqHWSx8UgliNrvRw10Qci99RPGuoto3D+efUjgjScoi9mGGMiNRTwUmS+0
mjQbdgraBpx+KDeBA+KHhqQyXZgSN8CyNGfbBQ7pJgNnWWuyHUjmJxyvtQ25DLMUKeJ6XzcOeBdB
4mdGJtNFrk0loBASrqsv7e68eXiXoog+BTxIpChk97pgEfzoWzv2yQxkd/HZZYYcN+zFvWacSPKK
FHpySXB/0LnjeEH3r+f47Gtbcarjs7ua41mv3d+unf2u3XphT4eTP+Aq97RXed9Vbqvc1d0OtvUE
DtM7BwiONjRQF9C06yxp4fSYLnInN9//D2qmSn1X8aB5Tv3jS9bIPjl/n+DGvj449bFszurxkh4I
WJzYGmXf2ru+4+Kevjh/vFXua8PzG1vlkcP+0RQHyFTEx/ao/OO/Ua94zxCPIX5ixcAzJfxEP1Bf
m0+Vj7+A2kT0mG42NquvLmElxNR2/tOdD9UDkC9sm+GRLzwueuf3mt27D8y42WVlzwi7SyIw/0ML
ahQG1OvJ9kYAdr60u6ZNVdW7Lgk5yoNLAo/80+PwpjU9ScJ7nROCSYfWtGnVcvKyttmK9zwr4iYd
WtfzWo83nde7yyCL3OChdfU1HTV5PaBejOwHzu93sjT58NJa/crftKhH7C128L3u1zHFjl4DKRzn
Y0bZ1mB9QRO+v9YgTHeHxHBL5J44P7Llbzqt918XIYk9tK7Z97/u9iN+06pgghN61HeUQZIwP7gq
gune8UDetqwNodY7ropwBxxa1ZxkbHajsW9a1vvLIMlWHV5X+Le//CA7eNOi3v3ZInVWh9a0+Ntf
SJHM3/7yo7rnd7KuI+bTAhlU7/t/P0m7b1uEku17pzdr06j14Gk9r3j7XRzXJqpyaGHXAQIx5WmP
8d7ewe94eLUa3loMe1zJD3s0/W/Xkdx0Uzl0ZoMk1L7/r9PO7N2V/IbY6tCqGlQ5b7pcm67v7yh3
BJV9aEWP2YkPsXZ3NvAsgqVITtKL727LPxluL96tbZ3/I3ypvbrf8CUjvBevOLxWq5w3yeX73zXu
dZK5BFb2RJF8kpD3eqoJx+qhg3vWPuBNZ7bt7PKeJsgxj6XJi/OmRb23Efxkx72oPjbs5gEsxr/G
O0Uve1YHzfnj1F8ICry/LG4gyU/z2md6tNG99dJ+w6qRAJl+7PWeNTXbZdUL+qlI9vurxCNaQ7GA
O4mzf/+v7Sfst72sJzX14g17JHNFz4M9F+y3K4Wkcv+QEKrwM58qX98khO+uL55yUi+eVlP8QgRz
9G2y652e12Nm0TMOsbftfO2yvdeqAAE4JExfTeDDjOy02O17v65P3sCL0rSHj2PPeb3maX3nAyOk
LocOrN1Fbc+qdgZ4wV54Up7vJIZHo9LWv/+3uKkB7oOfeoDe2QV+KfLzokAiqa/tCcbsrPEVwvik
Rt/p3I6Y5h+aFJtvksX3Vh4EAX/ogg1ANmOdJIrvbuLVsv+i8H1oENrXx/TbNYGkI178tobz93VI
BFh/SO76epYm9+bvL4lFOkUcWtgAhCon2qs/c6OOacZHupt7F/VEf/5/AAAA//8=</cx:binary>
              </cx:geoCache>
            </cx:geography>
          </cx:layoutPr>
        </cx:series>
      </cx:plotAreaRegion>
    </cx:plotArea>
    <cx:legend pos="r" align="min" overlay="0"/>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2.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341">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ize="5"/>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8.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 Id="rId4" Type="http://schemas.openxmlformats.org/officeDocument/2006/relationships/chart" Target="../charts/chart8.xml"/></Relationships>
</file>

<file path=xl/drawings/_rels/drawing3.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chart" Target="../charts/chart10.xml"/><Relationship Id="rId1" Type="http://schemas.openxmlformats.org/officeDocument/2006/relationships/chart" Target="../charts/chart9.xml"/><Relationship Id="rId4" Type="http://schemas.openxmlformats.org/officeDocument/2006/relationships/chart" Target="../charts/chart12.xml"/></Relationships>
</file>

<file path=xl/drawings/_rels/drawing4.xml.rels><?xml version="1.0" encoding="UTF-8" standalone="yes"?>
<Relationships xmlns="http://schemas.openxmlformats.org/package/2006/relationships"><Relationship Id="rId3" Type="http://schemas.openxmlformats.org/officeDocument/2006/relationships/chart" Target="../charts/chart15.xml"/><Relationship Id="rId2" Type="http://schemas.openxmlformats.org/officeDocument/2006/relationships/chart" Target="../charts/chart14.xml"/><Relationship Id="rId1" Type="http://schemas.openxmlformats.org/officeDocument/2006/relationships/chart" Target="../charts/chart13.xml"/><Relationship Id="rId4" Type="http://schemas.openxmlformats.org/officeDocument/2006/relationships/chart" Target="../charts/chart16.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8.xml"/><Relationship Id="rId1" Type="http://schemas.openxmlformats.org/officeDocument/2006/relationships/chart" Target="../charts/chart17.xml"/></Relationships>
</file>

<file path=xl/drawings/_rels/drawing6.xml.rels><?xml version="1.0" encoding="UTF-8" standalone="yes"?>
<Relationships xmlns="http://schemas.openxmlformats.org/package/2006/relationships"><Relationship Id="rId2" Type="http://schemas.openxmlformats.org/officeDocument/2006/relationships/chart" Target="../charts/chart20.xml"/><Relationship Id="rId1" Type="http://schemas.openxmlformats.org/officeDocument/2006/relationships/chart" Target="../charts/chart19.xml"/></Relationships>
</file>

<file path=xl/drawings/_rels/drawing7.xml.rels><?xml version="1.0" encoding="UTF-8" standalone="yes"?>
<Relationships xmlns="http://schemas.openxmlformats.org/package/2006/relationships"><Relationship Id="rId2" Type="http://schemas.openxmlformats.org/officeDocument/2006/relationships/chart" Target="../charts/chart21.xml"/><Relationship Id="rId1" Type="http://schemas.microsoft.com/office/2014/relationships/chartEx" Target="../charts/chartEx1.xml"/></Relationships>
</file>

<file path=xl/drawings/_rels/drawing8.xml.rels><?xml version="1.0" encoding="UTF-8" standalone="yes"?>
<Relationships xmlns="http://schemas.openxmlformats.org/package/2006/relationships"><Relationship Id="rId3" Type="http://schemas.openxmlformats.org/officeDocument/2006/relationships/chart" Target="../charts/chart24.xml"/><Relationship Id="rId2" Type="http://schemas.openxmlformats.org/officeDocument/2006/relationships/chart" Target="../charts/chart23.xml"/><Relationship Id="rId1" Type="http://schemas.openxmlformats.org/officeDocument/2006/relationships/chart" Target="../charts/chart22.xml"/></Relationships>
</file>

<file path=xl/drawings/_rels/drawing9.xml.rels><?xml version="1.0" encoding="UTF-8" standalone="yes"?>
<Relationships xmlns="http://schemas.openxmlformats.org/package/2006/relationships"><Relationship Id="rId2" Type="http://schemas.openxmlformats.org/officeDocument/2006/relationships/chart" Target="../charts/chart26.xml"/><Relationship Id="rId1" Type="http://schemas.openxmlformats.org/officeDocument/2006/relationships/chart" Target="../charts/chart25.xml"/></Relationships>
</file>

<file path=xl/drawings/_rels/drawing10.xml.rels><?xml version="1.0" encoding="UTF-8" standalone="yes"?>
<Relationships xmlns="http://schemas.openxmlformats.org/package/2006/relationships"><Relationship Id="rId3" Type="http://schemas.openxmlformats.org/officeDocument/2006/relationships/chart" Target="../charts/chart29.xml"/><Relationship Id="rId2" Type="http://schemas.openxmlformats.org/officeDocument/2006/relationships/chart" Target="../charts/chart28.xml"/><Relationship Id="rId1" Type="http://schemas.openxmlformats.org/officeDocument/2006/relationships/chart" Target="../charts/chart27.xml"/><Relationship Id="rId4" Type="http://schemas.openxmlformats.org/officeDocument/2006/relationships/chart" Target="../charts/chart30.xml"/></Relationships>
</file>

<file path=xl/drawings/drawing1.xml><?xml version="1.0" encoding="utf-8"?>
<xdr:wsDr xmlns:xdr="http://schemas.openxmlformats.org/drawingml/2006/spreadsheetDrawing" xmlns:a="http://schemas.openxmlformats.org/drawingml/2006/main">
  <xdr:twoCellAnchor>
    <xdr:from>
      <xdr:col>3</xdr:col>
      <xdr:colOff>53340</xdr:colOff>
      <xdr:row>0</xdr:row>
      <xdr:rowOff>80010</xdr:rowOff>
    </xdr:from>
    <xdr:to>
      <xdr:col>17</xdr:col>
      <xdr:colOff>53340</xdr:colOff>
      <xdr:row>15</xdr:row>
      <xdr:rowOff>175260</xdr:rowOff>
    </xdr:to>
    <xdr:graphicFrame macro="">
      <xdr:nvGraphicFramePr>
        <xdr:cNvPr id="3" name="Chart 2">
          <a:extLst>
            <a:ext uri="{FF2B5EF4-FFF2-40B4-BE49-F238E27FC236}">
              <a16:creationId xmlns:a16="http://schemas.microsoft.com/office/drawing/2014/main" id="{1E76D18A-D5D4-38E4-CC47-008BB3DAA1A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411480</xdr:colOff>
      <xdr:row>62</xdr:row>
      <xdr:rowOff>125730</xdr:rowOff>
    </xdr:from>
    <xdr:to>
      <xdr:col>11</xdr:col>
      <xdr:colOff>533400</xdr:colOff>
      <xdr:row>81</xdr:row>
      <xdr:rowOff>121920</xdr:rowOff>
    </xdr:to>
    <xdr:graphicFrame macro="">
      <xdr:nvGraphicFramePr>
        <xdr:cNvPr id="4" name="Chart 3">
          <a:extLst>
            <a:ext uri="{FF2B5EF4-FFF2-40B4-BE49-F238E27FC236}">
              <a16:creationId xmlns:a16="http://schemas.microsoft.com/office/drawing/2014/main" id="{D2329046-FA00-3E75-0D42-BB46E057483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13</xdr:col>
      <xdr:colOff>205740</xdr:colOff>
      <xdr:row>27</xdr:row>
      <xdr:rowOff>11430</xdr:rowOff>
    </xdr:from>
    <xdr:to>
      <xdr:col>26</xdr:col>
      <xdr:colOff>495300</xdr:colOff>
      <xdr:row>46</xdr:row>
      <xdr:rowOff>160020</xdr:rowOff>
    </xdr:to>
    <xdr:graphicFrame macro="">
      <xdr:nvGraphicFramePr>
        <xdr:cNvPr id="5" name="Chart 4">
          <a:extLst>
            <a:ext uri="{FF2B5EF4-FFF2-40B4-BE49-F238E27FC236}">
              <a16:creationId xmlns:a16="http://schemas.microsoft.com/office/drawing/2014/main" id="{B407170B-6516-3D75-67A7-6893D0E2267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13</xdr:col>
      <xdr:colOff>0</xdr:colOff>
      <xdr:row>49</xdr:row>
      <xdr:rowOff>0</xdr:rowOff>
    </xdr:from>
    <xdr:to>
      <xdr:col>28</xdr:col>
      <xdr:colOff>381000</xdr:colOff>
      <xdr:row>69</xdr:row>
      <xdr:rowOff>64770</xdr:rowOff>
    </xdr:to>
    <xdr:graphicFrame macro="">
      <xdr:nvGraphicFramePr>
        <xdr:cNvPr id="6" name="Chart 5">
          <a:extLst>
            <a:ext uri="{FF2B5EF4-FFF2-40B4-BE49-F238E27FC236}">
              <a16:creationId xmlns:a16="http://schemas.microsoft.com/office/drawing/2014/main" id="{ABB727AF-9308-4053-800A-348369E3D1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457200</xdr:colOff>
      <xdr:row>0</xdr:row>
      <xdr:rowOff>217170</xdr:rowOff>
    </xdr:from>
    <xdr:to>
      <xdr:col>13</xdr:col>
      <xdr:colOff>327660</xdr:colOff>
      <xdr:row>12</xdr:row>
      <xdr:rowOff>34290</xdr:rowOff>
    </xdr:to>
    <xdr:graphicFrame macro="">
      <xdr:nvGraphicFramePr>
        <xdr:cNvPr id="2" name="Chart 1">
          <a:extLst>
            <a:ext uri="{FF2B5EF4-FFF2-40B4-BE49-F238E27FC236}">
              <a16:creationId xmlns:a16="http://schemas.microsoft.com/office/drawing/2014/main" id="{45C00068-0D29-7256-80AD-C07D22A7C7E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434340</xdr:colOff>
      <xdr:row>13</xdr:row>
      <xdr:rowOff>53340</xdr:rowOff>
    </xdr:from>
    <xdr:to>
      <xdr:col>13</xdr:col>
      <xdr:colOff>304800</xdr:colOff>
      <xdr:row>24</xdr:row>
      <xdr:rowOff>419100</xdr:rowOff>
    </xdr:to>
    <xdr:graphicFrame macro="">
      <xdr:nvGraphicFramePr>
        <xdr:cNvPr id="3" name="Chart 2">
          <a:extLst>
            <a:ext uri="{FF2B5EF4-FFF2-40B4-BE49-F238E27FC236}">
              <a16:creationId xmlns:a16="http://schemas.microsoft.com/office/drawing/2014/main" id="{C127BA4F-FF1B-478F-936E-00CC4DCB2B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152400</xdr:colOff>
      <xdr:row>25</xdr:row>
      <xdr:rowOff>0</xdr:rowOff>
    </xdr:from>
    <xdr:to>
      <xdr:col>12</xdr:col>
      <xdr:colOff>464820</xdr:colOff>
      <xdr:row>40</xdr:row>
      <xdr:rowOff>0</xdr:rowOff>
    </xdr:to>
    <xdr:graphicFrame macro="">
      <xdr:nvGraphicFramePr>
        <xdr:cNvPr id="4" name="Chart 3">
          <a:extLst>
            <a:ext uri="{FF2B5EF4-FFF2-40B4-BE49-F238E27FC236}">
              <a16:creationId xmlns:a16="http://schemas.microsoft.com/office/drawing/2014/main" id="{2B5C0C28-0E47-4297-BED3-61122DE35D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32</xdr:row>
      <xdr:rowOff>0</xdr:rowOff>
    </xdr:from>
    <xdr:to>
      <xdr:col>3</xdr:col>
      <xdr:colOff>342900</xdr:colOff>
      <xdr:row>47</xdr:row>
      <xdr:rowOff>0</xdr:rowOff>
    </xdr:to>
    <xdr:graphicFrame macro="">
      <xdr:nvGraphicFramePr>
        <xdr:cNvPr id="5" name="Chart 4">
          <a:extLst>
            <a:ext uri="{FF2B5EF4-FFF2-40B4-BE49-F238E27FC236}">
              <a16:creationId xmlns:a16="http://schemas.microsoft.com/office/drawing/2014/main" id="{705E9188-4B8D-4CB1-93DC-6A41864B9E8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4</xdr:col>
      <xdr:colOff>137160</xdr:colOff>
      <xdr:row>0</xdr:row>
      <xdr:rowOff>236220</xdr:rowOff>
    </xdr:from>
    <xdr:to>
      <xdr:col>14</xdr:col>
      <xdr:colOff>472440</xdr:colOff>
      <xdr:row>12</xdr:row>
      <xdr:rowOff>34290</xdr:rowOff>
    </xdr:to>
    <xdr:graphicFrame macro="">
      <xdr:nvGraphicFramePr>
        <xdr:cNvPr id="3" name="Chart 2">
          <a:extLst>
            <a:ext uri="{FF2B5EF4-FFF2-40B4-BE49-F238E27FC236}">
              <a16:creationId xmlns:a16="http://schemas.microsoft.com/office/drawing/2014/main" id="{0EE5ABD5-1791-2B91-AB67-AE03E69212A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91440</xdr:colOff>
      <xdr:row>12</xdr:row>
      <xdr:rowOff>167640</xdr:rowOff>
    </xdr:from>
    <xdr:to>
      <xdr:col>14</xdr:col>
      <xdr:colOff>457200</xdr:colOff>
      <xdr:row>28</xdr:row>
      <xdr:rowOff>152400</xdr:rowOff>
    </xdr:to>
    <xdr:graphicFrame macro="">
      <xdr:nvGraphicFramePr>
        <xdr:cNvPr id="4" name="Chart 3">
          <a:extLst>
            <a:ext uri="{FF2B5EF4-FFF2-40B4-BE49-F238E27FC236}">
              <a16:creationId xmlns:a16="http://schemas.microsoft.com/office/drawing/2014/main" id="{A567A5CA-BC91-443A-B0C3-52AF7803880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182880</xdr:colOff>
      <xdr:row>30</xdr:row>
      <xdr:rowOff>91440</xdr:rowOff>
    </xdr:from>
    <xdr:to>
      <xdr:col>17</xdr:col>
      <xdr:colOff>548640</xdr:colOff>
      <xdr:row>48</xdr:row>
      <xdr:rowOff>121920</xdr:rowOff>
    </xdr:to>
    <xdr:graphicFrame macro="">
      <xdr:nvGraphicFramePr>
        <xdr:cNvPr id="5" name="Chart 4">
          <a:extLst>
            <a:ext uri="{FF2B5EF4-FFF2-40B4-BE49-F238E27FC236}">
              <a16:creationId xmlns:a16="http://schemas.microsoft.com/office/drawing/2014/main" id="{D5D63593-9D42-431C-8074-59F6281EE74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182880</xdr:colOff>
      <xdr:row>32</xdr:row>
      <xdr:rowOff>26670</xdr:rowOff>
    </xdr:from>
    <xdr:to>
      <xdr:col>7</xdr:col>
      <xdr:colOff>91440</xdr:colOff>
      <xdr:row>52</xdr:row>
      <xdr:rowOff>0</xdr:rowOff>
    </xdr:to>
    <xdr:graphicFrame macro="">
      <xdr:nvGraphicFramePr>
        <xdr:cNvPr id="6" name="Chart 5">
          <a:extLst>
            <a:ext uri="{FF2B5EF4-FFF2-40B4-BE49-F238E27FC236}">
              <a16:creationId xmlns:a16="http://schemas.microsoft.com/office/drawing/2014/main" id="{598796A4-434C-AEE5-8742-0AC32FFD463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480060</xdr:colOff>
      <xdr:row>0</xdr:row>
      <xdr:rowOff>110490</xdr:rowOff>
    </xdr:from>
    <xdr:to>
      <xdr:col>14</xdr:col>
      <xdr:colOff>434340</xdr:colOff>
      <xdr:row>13</xdr:row>
      <xdr:rowOff>110490</xdr:rowOff>
    </xdr:to>
    <xdr:graphicFrame macro="">
      <xdr:nvGraphicFramePr>
        <xdr:cNvPr id="2" name="Chart 1">
          <a:extLst>
            <a:ext uri="{FF2B5EF4-FFF2-40B4-BE49-F238E27FC236}">
              <a16:creationId xmlns:a16="http://schemas.microsoft.com/office/drawing/2014/main" id="{410F639C-E319-C909-7552-82010111173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533400</xdr:colOff>
      <xdr:row>16</xdr:row>
      <xdr:rowOff>0</xdr:rowOff>
    </xdr:from>
    <xdr:to>
      <xdr:col>14</xdr:col>
      <xdr:colOff>563880</xdr:colOff>
      <xdr:row>28</xdr:row>
      <xdr:rowOff>0</xdr:rowOff>
    </xdr:to>
    <xdr:graphicFrame macro="">
      <xdr:nvGraphicFramePr>
        <xdr:cNvPr id="3" name="Chart 2">
          <a:extLst>
            <a:ext uri="{FF2B5EF4-FFF2-40B4-BE49-F238E27FC236}">
              <a16:creationId xmlns:a16="http://schemas.microsoft.com/office/drawing/2014/main" id="{AFF23CFF-3EBC-4AD3-A38F-97F4560FF8F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22860</xdr:colOff>
      <xdr:row>29</xdr:row>
      <xdr:rowOff>137160</xdr:rowOff>
    </xdr:from>
    <xdr:to>
      <xdr:col>17</xdr:col>
      <xdr:colOff>129540</xdr:colOff>
      <xdr:row>44</xdr:row>
      <xdr:rowOff>137160</xdr:rowOff>
    </xdr:to>
    <xdr:graphicFrame macro="">
      <xdr:nvGraphicFramePr>
        <xdr:cNvPr id="4" name="Chart 3">
          <a:extLst>
            <a:ext uri="{FF2B5EF4-FFF2-40B4-BE49-F238E27FC236}">
              <a16:creationId xmlns:a16="http://schemas.microsoft.com/office/drawing/2014/main" id="{28A31583-3747-4AA8-9959-E8974EF15B0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358140</xdr:colOff>
      <xdr:row>30</xdr:row>
      <xdr:rowOff>167640</xdr:rowOff>
    </xdr:from>
    <xdr:to>
      <xdr:col>4</xdr:col>
      <xdr:colOff>533400</xdr:colOff>
      <xdr:row>45</xdr:row>
      <xdr:rowOff>167640</xdr:rowOff>
    </xdr:to>
    <xdr:graphicFrame macro="">
      <xdr:nvGraphicFramePr>
        <xdr:cNvPr id="5" name="Chart 4">
          <a:extLst>
            <a:ext uri="{FF2B5EF4-FFF2-40B4-BE49-F238E27FC236}">
              <a16:creationId xmlns:a16="http://schemas.microsoft.com/office/drawing/2014/main" id="{D5A103BD-760E-495B-9EF1-9B8FF0572F3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4</xdr:col>
      <xdr:colOff>251460</xdr:colOff>
      <xdr:row>0</xdr:row>
      <xdr:rowOff>163830</xdr:rowOff>
    </xdr:from>
    <xdr:to>
      <xdr:col>10</xdr:col>
      <xdr:colOff>251460</xdr:colOff>
      <xdr:row>12</xdr:row>
      <xdr:rowOff>163830</xdr:rowOff>
    </xdr:to>
    <xdr:graphicFrame macro="">
      <xdr:nvGraphicFramePr>
        <xdr:cNvPr id="3" name="Chart 2">
          <a:extLst>
            <a:ext uri="{FF2B5EF4-FFF2-40B4-BE49-F238E27FC236}">
              <a16:creationId xmlns:a16="http://schemas.microsoft.com/office/drawing/2014/main" id="{95244C70-28FD-DD40-CEB3-8F18EED917E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7620</xdr:colOff>
      <xdr:row>28</xdr:row>
      <xdr:rowOff>156210</xdr:rowOff>
    </xdr:from>
    <xdr:to>
      <xdr:col>13</xdr:col>
      <xdr:colOff>464820</xdr:colOff>
      <xdr:row>49</xdr:row>
      <xdr:rowOff>83820</xdr:rowOff>
    </xdr:to>
    <xdr:graphicFrame macro="">
      <xdr:nvGraphicFramePr>
        <xdr:cNvPr id="4" name="Chart 3">
          <a:extLst>
            <a:ext uri="{FF2B5EF4-FFF2-40B4-BE49-F238E27FC236}">
              <a16:creationId xmlns:a16="http://schemas.microsoft.com/office/drawing/2014/main" id="{97869EA7-75BB-3923-A2FA-72E73780483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5</xdr:col>
      <xdr:colOff>556260</xdr:colOff>
      <xdr:row>1</xdr:row>
      <xdr:rowOff>60960</xdr:rowOff>
    </xdr:from>
    <xdr:to>
      <xdr:col>16</xdr:col>
      <xdr:colOff>83820</xdr:colOff>
      <xdr:row>19</xdr:row>
      <xdr:rowOff>72390</xdr:rowOff>
    </xdr:to>
    <xdr:graphicFrame macro="">
      <xdr:nvGraphicFramePr>
        <xdr:cNvPr id="4" name="Chart 3">
          <a:extLst>
            <a:ext uri="{FF2B5EF4-FFF2-40B4-BE49-F238E27FC236}">
              <a16:creationId xmlns:a16="http://schemas.microsoft.com/office/drawing/2014/main" id="{018B5F67-F39F-AB3A-4CE9-3893560C963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548640</xdr:colOff>
      <xdr:row>22</xdr:row>
      <xdr:rowOff>156210</xdr:rowOff>
    </xdr:from>
    <xdr:to>
      <xdr:col>15</xdr:col>
      <xdr:colOff>365760</xdr:colOff>
      <xdr:row>40</xdr:row>
      <xdr:rowOff>160020</xdr:rowOff>
    </xdr:to>
    <xdr:graphicFrame macro="">
      <xdr:nvGraphicFramePr>
        <xdr:cNvPr id="5" name="Chart 4">
          <a:extLst>
            <a:ext uri="{FF2B5EF4-FFF2-40B4-BE49-F238E27FC236}">
              <a16:creationId xmlns:a16="http://schemas.microsoft.com/office/drawing/2014/main" id="{F614F827-DF83-805B-BCCD-56C39BF16B7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8</xdr:col>
      <xdr:colOff>68580</xdr:colOff>
      <xdr:row>2</xdr:row>
      <xdr:rowOff>80010</xdr:rowOff>
    </xdr:from>
    <xdr:to>
      <xdr:col>21</xdr:col>
      <xdr:colOff>152400</xdr:colOff>
      <xdr:row>26</xdr:row>
      <xdr:rowOff>0</xdr:rowOff>
    </xdr:to>
    <mc:AlternateContent xmlns:mc="http://schemas.openxmlformats.org/markup-compatibility/2006">
      <mc:Choice xmlns:cx6="http://schemas.microsoft.com/office/drawing/2016/5/12/chartex" Requires="cx6">
        <xdr:graphicFrame macro="">
          <xdr:nvGraphicFramePr>
            <xdr:cNvPr id="3" name="Chart 2">
              <a:extLst>
                <a:ext uri="{FF2B5EF4-FFF2-40B4-BE49-F238E27FC236}">
                  <a16:creationId xmlns:a16="http://schemas.microsoft.com/office/drawing/2014/main" id="{15E16057-76E3-2B28-98A4-EBC69BBB576E}"/>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8420100" y="445770"/>
              <a:ext cx="8199120" cy="4309110"/>
            </a:xfrm>
            <a:prstGeom prst="rect">
              <a:avLst/>
            </a:prstGeom>
            <a:solidFill>
              <a:prstClr val="white"/>
            </a:solidFill>
            <a:ln w="1">
              <a:solidFill>
                <a:prstClr val="green"/>
              </a:solidFill>
            </a:ln>
          </xdr:spPr>
          <xdr:txBody>
            <a:bodyPr vertOverflow="clip" horzOverflow="clip"/>
            <a:lstStyle/>
            <a:p>
              <a:r>
                <a:rPr lang="en-AE"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11</xdr:col>
      <xdr:colOff>129540</xdr:colOff>
      <xdr:row>28</xdr:row>
      <xdr:rowOff>49530</xdr:rowOff>
    </xdr:from>
    <xdr:to>
      <xdr:col>22</xdr:col>
      <xdr:colOff>144780</xdr:colOff>
      <xdr:row>46</xdr:row>
      <xdr:rowOff>76200</xdr:rowOff>
    </xdr:to>
    <xdr:graphicFrame macro="">
      <xdr:nvGraphicFramePr>
        <xdr:cNvPr id="8" name="Chart 7">
          <a:extLst>
            <a:ext uri="{FF2B5EF4-FFF2-40B4-BE49-F238E27FC236}">
              <a16:creationId xmlns:a16="http://schemas.microsoft.com/office/drawing/2014/main" id="{02960F96-C681-6D44-1CBF-8475A3639A3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5</xdr:col>
      <xdr:colOff>327660</xdr:colOff>
      <xdr:row>1</xdr:row>
      <xdr:rowOff>144780</xdr:rowOff>
    </xdr:from>
    <xdr:to>
      <xdr:col>15</xdr:col>
      <xdr:colOff>83820</xdr:colOff>
      <xdr:row>17</xdr:row>
      <xdr:rowOff>41910</xdr:rowOff>
    </xdr:to>
    <xdr:graphicFrame macro="">
      <xdr:nvGraphicFramePr>
        <xdr:cNvPr id="4" name="Chart 3">
          <a:extLst>
            <a:ext uri="{FF2B5EF4-FFF2-40B4-BE49-F238E27FC236}">
              <a16:creationId xmlns:a16="http://schemas.microsoft.com/office/drawing/2014/main" id="{CAE55449-AB2A-2468-71E0-9DE7A85938B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289560</xdr:colOff>
      <xdr:row>18</xdr:row>
      <xdr:rowOff>140970</xdr:rowOff>
    </xdr:from>
    <xdr:to>
      <xdr:col>19</xdr:col>
      <xdr:colOff>83820</xdr:colOff>
      <xdr:row>39</xdr:row>
      <xdr:rowOff>45720</xdr:rowOff>
    </xdr:to>
    <xdr:graphicFrame macro="">
      <xdr:nvGraphicFramePr>
        <xdr:cNvPr id="5" name="Chart 4">
          <a:extLst>
            <a:ext uri="{FF2B5EF4-FFF2-40B4-BE49-F238E27FC236}">
              <a16:creationId xmlns:a16="http://schemas.microsoft.com/office/drawing/2014/main" id="{A2A819AC-97F6-4622-BA58-DFCE9A7571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274320</xdr:colOff>
      <xdr:row>40</xdr:row>
      <xdr:rowOff>152400</xdr:rowOff>
    </xdr:from>
    <xdr:to>
      <xdr:col>18</xdr:col>
      <xdr:colOff>571499</xdr:colOff>
      <xdr:row>61</xdr:row>
      <xdr:rowOff>119063</xdr:rowOff>
    </xdr:to>
    <xdr:graphicFrame macro="">
      <xdr:nvGraphicFramePr>
        <xdr:cNvPr id="6" name="Chart 5">
          <a:extLst>
            <a:ext uri="{FF2B5EF4-FFF2-40B4-BE49-F238E27FC236}">
              <a16:creationId xmlns:a16="http://schemas.microsoft.com/office/drawing/2014/main" id="{299295C9-548C-4377-9571-EE0F16EB5D1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7</xdr:col>
      <xdr:colOff>198120</xdr:colOff>
      <xdr:row>14</xdr:row>
      <xdr:rowOff>49530</xdr:rowOff>
    </xdr:from>
    <xdr:to>
      <xdr:col>14</xdr:col>
      <xdr:colOff>7620</xdr:colOff>
      <xdr:row>32</xdr:row>
      <xdr:rowOff>83820</xdr:rowOff>
    </xdr:to>
    <xdr:graphicFrame macro="">
      <xdr:nvGraphicFramePr>
        <xdr:cNvPr id="2" name="Chart 1">
          <a:extLst>
            <a:ext uri="{FF2B5EF4-FFF2-40B4-BE49-F238E27FC236}">
              <a16:creationId xmlns:a16="http://schemas.microsoft.com/office/drawing/2014/main" id="{87346FD3-3F79-ADC7-F9E1-D912007B407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251460</xdr:colOff>
      <xdr:row>14</xdr:row>
      <xdr:rowOff>64770</xdr:rowOff>
    </xdr:from>
    <xdr:to>
      <xdr:col>24</xdr:col>
      <xdr:colOff>281940</xdr:colOff>
      <xdr:row>34</xdr:row>
      <xdr:rowOff>175260</xdr:rowOff>
    </xdr:to>
    <xdr:graphicFrame macro="">
      <xdr:nvGraphicFramePr>
        <xdr:cNvPr id="3" name="Chart 2">
          <a:extLst>
            <a:ext uri="{FF2B5EF4-FFF2-40B4-BE49-F238E27FC236}">
              <a16:creationId xmlns:a16="http://schemas.microsoft.com/office/drawing/2014/main" id="{4BD43151-BA79-6012-0330-75A558434FF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4</xdr:col>
      <xdr:colOff>449580</xdr:colOff>
      <xdr:row>1</xdr:row>
      <xdr:rowOff>80010</xdr:rowOff>
    </xdr:from>
    <xdr:to>
      <xdr:col>7</xdr:col>
      <xdr:colOff>4008120</xdr:colOff>
      <xdr:row>13</xdr:row>
      <xdr:rowOff>445770</xdr:rowOff>
    </xdr:to>
    <xdr:graphicFrame macro="">
      <xdr:nvGraphicFramePr>
        <xdr:cNvPr id="2" name="Chart 1">
          <a:extLst>
            <a:ext uri="{FF2B5EF4-FFF2-40B4-BE49-F238E27FC236}">
              <a16:creationId xmlns:a16="http://schemas.microsoft.com/office/drawing/2014/main" id="{6CA77859-B184-2707-99C2-4E30D0F738C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434340</xdr:colOff>
      <xdr:row>13</xdr:row>
      <xdr:rowOff>506730</xdr:rowOff>
    </xdr:from>
    <xdr:to>
      <xdr:col>7</xdr:col>
      <xdr:colOff>4008120</xdr:colOff>
      <xdr:row>29</xdr:row>
      <xdr:rowOff>30480</xdr:rowOff>
    </xdr:to>
    <xdr:graphicFrame macro="">
      <xdr:nvGraphicFramePr>
        <xdr:cNvPr id="3" name="Chart 2">
          <a:extLst>
            <a:ext uri="{FF2B5EF4-FFF2-40B4-BE49-F238E27FC236}">
              <a16:creationId xmlns:a16="http://schemas.microsoft.com/office/drawing/2014/main" id="{10EB7791-234B-0C9F-9DC9-E3EAF65F769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891540</xdr:colOff>
      <xdr:row>29</xdr:row>
      <xdr:rowOff>163830</xdr:rowOff>
    </xdr:from>
    <xdr:to>
      <xdr:col>10</xdr:col>
      <xdr:colOff>312420</xdr:colOff>
      <xdr:row>46</xdr:row>
      <xdr:rowOff>30480</xdr:rowOff>
    </xdr:to>
    <xdr:graphicFrame macro="">
      <xdr:nvGraphicFramePr>
        <xdr:cNvPr id="4" name="Chart 3">
          <a:extLst>
            <a:ext uri="{FF2B5EF4-FFF2-40B4-BE49-F238E27FC236}">
              <a16:creationId xmlns:a16="http://schemas.microsoft.com/office/drawing/2014/main" id="{0EE6D669-B1B8-5D80-CFEE-693E5195668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99060</xdr:colOff>
      <xdr:row>30</xdr:row>
      <xdr:rowOff>3810</xdr:rowOff>
    </xdr:from>
    <xdr:to>
      <xdr:col>7</xdr:col>
      <xdr:colOff>205740</xdr:colOff>
      <xdr:row>46</xdr:row>
      <xdr:rowOff>175260</xdr:rowOff>
    </xdr:to>
    <xdr:graphicFrame macro="">
      <xdr:nvGraphicFramePr>
        <xdr:cNvPr id="5" name="Chart 4">
          <a:extLst>
            <a:ext uri="{FF2B5EF4-FFF2-40B4-BE49-F238E27FC236}">
              <a16:creationId xmlns:a16="http://schemas.microsoft.com/office/drawing/2014/main" id="{B2470874-0452-DB87-675B-63F41CD9AEE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2" Type="http://schemas.openxmlformats.org/officeDocument/2006/relationships/externalLinkPath" Target="/983790da6787d638/Documents/Desktop/HUL/&#949;&#961;&#969;&#964;&#951;&#956;&#945;&#964;&#959;&#955;&#959;&#947;&#953;&#959;/final_quoestion_with%20all%20answers.xlsx" TargetMode="External"/><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2" Type="http://schemas.openxmlformats.org/officeDocument/2006/relationships/externalLinkPath" Target="/983790da6787d638/Documents/Desktop/HUL/&#949;&#961;&#969;&#964;&#951;&#956;&#945;&#964;&#959;&#955;&#959;&#947;&#953;&#959;/final_quoestion_with%20all%20answers.xlsx" TargetMode="External"/><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richPivotRecords" Target="richPivotRecords1.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7.xml.rels><?xml version="1.0" encoding="UTF-8" standalone="yes"?>
<Relationships xmlns="http://schemas.openxmlformats.org/package/2006/relationships"><Relationship Id="rId2" Type="http://schemas.openxmlformats.org/officeDocument/2006/relationships/externalLinkPath" Target="/983790da6787d638/Documents/Desktop/HUL/&#949;&#961;&#969;&#964;&#951;&#956;&#945;&#964;&#959;&#955;&#959;&#947;&#953;&#959;/final_quoestion_with%20all%20answers.xlsx" TargetMode="External"/><Relationship Id="rId1" Type="http://schemas.openxmlformats.org/officeDocument/2006/relationships/pivotCacheRecords" Target="pivotCacheRecords6.xml"/></Relationships>
</file>

<file path=xl/pivotCache/_rels/pivotCacheDefinition8.xml.rels><?xml version="1.0" encoding="UTF-8" standalone="yes"?>
<Relationships xmlns="http://schemas.openxmlformats.org/package/2006/relationships"><Relationship Id="rId2" Type="http://schemas.openxmlformats.org/officeDocument/2006/relationships/externalLinkPath" Target="/983790da6787d638/Documents/Desktop/HUL/&#949;&#961;&#969;&#964;&#951;&#956;&#945;&#964;&#959;&#955;&#959;&#947;&#953;&#959;/final_quoestion_with%20all%20answers.xlsx" TargetMode="External"/><Relationship Id="rId1" Type="http://schemas.openxmlformats.org/officeDocument/2006/relationships/pivotCacheRecords" Target="pivotCacheRecords7.xml"/></Relationships>
</file>

<file path=xl/pivotCache/_rels/pivotCacheDefinition9.xml.rels><?xml version="1.0" encoding="UTF-8" standalone="yes"?>
<Relationships xmlns="http://schemas.openxmlformats.org/package/2006/relationships"><Relationship Id="rId2" Type="http://schemas.openxmlformats.org/officeDocument/2006/relationships/externalLinkPath" Target="/983790da6787d638/Documents/Desktop/HUL/&#949;&#961;&#969;&#964;&#951;&#956;&#945;&#964;&#959;&#955;&#959;&#947;&#953;&#959;/final_quoestion_with%20all%20answers.xlsx" TargetMode="External"/><Relationship Id="rId1" Type="http://schemas.openxmlformats.org/officeDocument/2006/relationships/pivotCacheRecords" Target="pivotCacheRecords8.xml"/></Relationships>
</file>

<file path=xl/pivotCache/_rels/pivotCacheDefinition10.xml.rels><?xml version="1.0" encoding="UTF-8" standalone="yes"?>
<Relationships xmlns="http://schemas.openxmlformats.org/package/2006/relationships"><Relationship Id="rId2" Type="http://schemas.openxmlformats.org/officeDocument/2006/relationships/externalLinkPath" Target="/983790da6787d638/Documents/Desktop/HUL/&#949;&#961;&#969;&#964;&#951;&#956;&#945;&#964;&#959;&#955;&#959;&#947;&#953;&#959;/final_quoestion_with%20all%20answers.xlsx" TargetMode="External"/><Relationship Id="rId1" Type="http://schemas.openxmlformats.org/officeDocument/2006/relationships/pivotCacheRecords" Target="pivotCacheRecords9.xml"/></Relationships>
</file>

<file path=xl/pivotCache/_rels/pivotCacheDefinition11.xml.rels><?xml version="1.0" encoding="UTF-8" standalone="yes"?>
<Relationships xmlns="http://schemas.openxmlformats.org/package/2006/relationships"><Relationship Id="rId2" Type="http://schemas.openxmlformats.org/officeDocument/2006/relationships/externalLinkPath" Target="/983790da6787d638/Documents/Desktop/HUL/&#949;&#961;&#969;&#964;&#951;&#956;&#945;&#964;&#959;&#955;&#959;&#947;&#953;&#959;/final_quoestion_with%20all%20answers.xlsx" TargetMode="External"/><Relationship Id="rId1" Type="http://schemas.openxmlformats.org/officeDocument/2006/relationships/pivotCacheRecords" Target="pivotCacheRecords10.xml"/></Relationships>
</file>

<file path=xl/pivotCache/_rels/pivotCacheDefinition12.xml.rels><?xml version="1.0" encoding="UTF-8" standalone="yes"?>
<Relationships xmlns="http://schemas.openxmlformats.org/package/2006/relationships"><Relationship Id="rId2" Type="http://schemas.openxmlformats.org/officeDocument/2006/relationships/externalLinkPath" Target="/983790da6787d638/Documents/Desktop/HUL/&#949;&#961;&#969;&#964;&#951;&#956;&#945;&#964;&#959;&#955;&#959;&#947;&#953;&#959;/final_quoestion_with%20all%20answers.xlsx" TargetMode="External"/><Relationship Id="rId1" Type="http://schemas.openxmlformats.org/officeDocument/2006/relationships/pivotCacheRecords" Target="pivotCacheRecords11.xml"/></Relationships>
</file>

<file path=xl/pivotCache/_rels/pivotCacheDefinition13.xml.rels><?xml version="1.0" encoding="UTF-8" standalone="yes"?>
<Relationships xmlns="http://schemas.openxmlformats.org/package/2006/relationships"><Relationship Id="rId1" Type="http://schemas.openxmlformats.org/officeDocument/2006/relationships/pivotCacheRecords" Target="pivotCacheRecords12.xml"/></Relationships>
</file>

<file path=xl/pivotCache/_rels/pivotCacheDefinition14.xml.rels><?xml version="1.0" encoding="UTF-8" standalone="yes"?>
<Relationships xmlns="http://schemas.openxmlformats.org/package/2006/relationships"><Relationship Id="rId1" Type="http://schemas.openxmlformats.org/officeDocument/2006/relationships/pivotCacheRecords" Target="pivotCacheRecords13.xml"/></Relationships>
</file>

<file path=xl/pivotCache/_rels/pivotCacheDefinition15.xml.rels><?xml version="1.0" encoding="UTF-8" standalone="yes"?>
<Relationships xmlns="http://schemas.openxmlformats.org/package/2006/relationships"><Relationship Id="rId2" Type="http://schemas.openxmlformats.org/officeDocument/2006/relationships/externalLinkPath" Target="/983790da6787d638/Documents/Desktop/HUL/&#949;&#961;&#969;&#964;&#951;&#956;&#945;&#964;&#959;&#955;&#959;&#947;&#953;&#959;/final_quoestion_with%20all%20answers.xlsx" TargetMode="External"/><Relationship Id="rId1" Type="http://schemas.openxmlformats.org/officeDocument/2006/relationships/pivotCacheRecords" Target="pivotCacheRecords14.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Karagkouni" refreshedDate="45833.770133912039" createdVersion="8" refreshedVersion="8" minRefreshableVersion="3" recordCount="125" xr:uid="{9F27D441-3ADD-4916-9935-586108F34714}">
  <cacheSource type="worksheet">
    <worksheetSource ref="A1:A126" sheet="q1,q3"/>
  </cacheSource>
  <cacheFields count="1">
    <cacheField name="How old are you? " numFmtId="0">
      <sharedItems count="6">
        <s v="18 to 24 years old"/>
        <s v="25 to 34 years old"/>
        <s v="35 to 44 years old"/>
        <s v="45 to 54 years old"/>
        <s v="55 to 64 years old"/>
        <s v="Below 18 years old"/>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Karagkouni" refreshedDate="45834.852034374999" createdVersion="8" refreshedVersion="8" minRefreshableVersion="3" recordCount="6" xr:uid="{EE0BBB23-E981-4DE4-A9BE-FE8678952C2F}">
  <cacheSource type="worksheet">
    <worksheetSource ref="D48:E48" sheet="How long have you lived in Duba" r:id="rId2"/>
  </cacheSource>
  <cacheFields count="2">
    <cacheField name="How long have you lived in Dubai? " numFmtId="0">
      <sharedItems count="6">
        <s v="11-20 years"/>
        <s v="1-5 years"/>
        <s v="6-10 years"/>
        <s v="I was born here"/>
        <s v="Less than 1 year"/>
        <s v="More than 20 years"/>
      </sharedItems>
    </cacheField>
    <cacheField name="Count" numFmtId="0">
      <sharedItems containsSemiMixedTypes="0" containsString="0" containsNumber="1" containsInteger="1" minValue="7" maxValue="40"/>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Karagkouni" refreshedDate="45835.196658217596" createdVersion="8" refreshedVersion="8" minRefreshableVersion="3" recordCount="125" xr:uid="{1886A437-B246-4FCB-978C-0F1C4B172B32}">
  <cacheSource type="worksheet">
    <worksheetSource ref="A1:B126" sheet="q4"/>
  </cacheSource>
  <cacheFields count="2">
    <cacheField name="In which area of Dubai do you currently live? " numFmtId="0">
      <sharedItems count="47">
        <s v="Abu Hail"/>
        <s v="Al Barsha"/>
        <s v="Al Furjan"/>
        <s v="Al Karama"/>
        <s v="Al Mankhool"/>
        <s v="Al Muraqqabat"/>
        <s v="Al Nahda"/>
        <s v="Al Quoz"/>
        <s v="Al Qusais"/>
        <s v="Al Rigga"/>
        <s v="Al Sufouh"/>
        <s v="Al Twar"/>
        <s v="Al Warqa'a"/>
        <s v="Arabian Ranches"/>
        <s v="Barsha Heights (formerly TECOM)"/>
        <s v="Business Bay"/>
        <s v="City Walk"/>
        <s v="DAMAC Hills 2 (Akoya Oxygen)"/>
        <s v="Discovery Gardens"/>
        <s v="Downtown Dubai"/>
        <s v="Dubai Hills "/>
        <s v="Dubai International Financial Centre (DIFC)"/>
        <s v="Dubai Investment Park (DIP)"/>
        <s v="Dubai Marina"/>
        <s v="Dubai Media City (DMC)"/>
        <s v="Dubai South (formerly Dubai World Central - DWC)"/>
        <s v="Dubai Sports City"/>
        <s v="Dubailand"/>
        <s v="Hor Al Anz"/>
        <s v="International City"/>
        <s v="Jumeirah"/>
        <s v="Jumeirah Beach Residence (JBR)"/>
        <s v="Jumeirah Lakes Towers (JLT)"/>
        <s v="Jumeirah Village Circle (JVC)"/>
        <s v="Jumeirah Village Triangle (JVT)"/>
        <s v="Majan"/>
        <s v="Motor City"/>
        <s v="Mudon"/>
        <s v="Muhaisnah"/>
        <s v="Other"/>
        <s v="Palm Jumeirah"/>
        <s v="The Gardens"/>
        <s v="The Greens &amp; The Views"/>
        <s v="The Meadows"/>
        <s v="The Springs"/>
        <s v="Town Square"/>
        <s v="Umm Suqeim"/>
      </sharedItems>
    </cacheField>
    <cacheField name="Where are you from?" numFmtId="0">
      <sharedItems count="37">
        <s v="Pakistan"/>
        <s v="India"/>
        <s v="Italy"/>
        <s v="Philippines"/>
        <s v="United Kingdom"/>
        <s v="Russia"/>
        <s v="Myanmar (formerly Burma)"/>
        <s v="Other(mixed nationality)"/>
        <s v="United Arab Emirates"/>
        <s v="Egypt"/>
        <s v="Slovakia"/>
        <s v="Mexico"/>
        <s v="China"/>
        <s v="Nepal"/>
        <s v="Greece"/>
        <s v="Kyrgyzstan"/>
        <s v="Palestine"/>
        <s v="Venezuela"/>
        <s v="Armenia"/>
        <s v="Spain"/>
        <s v="Sri Lanka"/>
        <s v="Netherlands"/>
        <s v="Panama"/>
        <s v="Australia"/>
        <s v="France"/>
        <s v="Serbia"/>
        <s v="Malaysia"/>
        <s v="Estonia"/>
        <s v="Canada"/>
        <s v="United States of America"/>
        <s v="Belarus"/>
        <s v="Sudan"/>
        <s v="Lebanon"/>
        <s v="Lithuania"/>
        <s v="Colombia"/>
        <s v="Germany"/>
        <s v="Korea, South (Republic of Korea)"/>
      </sharedItems>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Karagkouni" refreshedDate="45836.652349305557" createdVersion="8" refreshedVersion="8" minRefreshableVersion="3" recordCount="125" xr:uid="{3FACE1B0-C798-421A-B429-0B371825082E}">
  <cacheSource type="worksheet">
    <worksheetSource ref="I2:I126" sheet="Thinking about these important " r:id="rId2"/>
  </cacheSource>
  <cacheFields count="2">
    <cacheField name="Do you know of any specific old buildings or historical places in Dubai that you feel are very important? " numFmtId="0">
      <sharedItems count="3">
        <s v="No, not really."/>
        <s v="Yes, I know some."/>
        <s v="I'm not sure."/>
      </sharedItems>
    </cacheField>
    <cacheField name="count" numFmtId="0">
      <sharedItems containsSemiMixedTypes="0" containsString="0" containsNumber="1" containsInteger="1" minValue="1" maxValue="1"/>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invalid="1" refreshedBy="Maria Karagkouni" refreshedDate="45836.700713310187" createdVersion="8" refreshedVersion="8" minRefreshableVersion="3" recordCount="37" xr:uid="{0649841E-7F77-458E-B2E1-227A592FA5FC}">
  <cacheSource type="worksheet">
    <worksheetSource ref="E1:G38" sheet="q2"/>
  </cacheSource>
  <cacheFields count="3">
    <cacheField name="Where are you from?" numFmtId="0">
      <sharedItems count="37">
        <s v="Armenia"/>
        <s v="Australia"/>
        <s v="Belarus"/>
        <s v="Canada"/>
        <s v="China"/>
        <s v="Colombia"/>
        <s v="Egypt"/>
        <s v="Estonia"/>
        <s v="France"/>
        <s v="Germany"/>
        <s v="Greece"/>
        <s v="India"/>
        <s v="Italy"/>
        <s v="South Korea"/>
        <s v="Kyrgyzstan"/>
        <s v="Lebanon"/>
        <s v="Lithuania"/>
        <s v="Malaysia"/>
        <s v="Mexico"/>
        <s v="Myanmar"/>
        <s v="Nepal"/>
        <s v="Netherlands"/>
        <s v="Other"/>
        <s v="Pakistan"/>
        <s v="Palestinian Authority"/>
        <s v="Panama"/>
        <s v="Philippines"/>
        <s v="Russia"/>
        <s v="Serbia"/>
        <s v="Slovakia"/>
        <s v="Spain"/>
        <s v="Sri Lanka"/>
        <s v="Sudan"/>
        <s v="United Arab Emirates"/>
        <s v="United Kingdom"/>
        <s v="United States"/>
        <s v="Venezuela"/>
      </sharedItems>
    </cacheField>
    <cacheField name="count" numFmtId="0">
      <sharedItems containsSemiMixedTypes="0" containsString="0" containsNumber="1" containsInteger="1" minValue="1" maxValue="27"/>
    </cacheField>
    <cacheField name="percentage" numFmtId="9">
      <sharedItems containsSemiMixedTypes="0" containsString="0" containsNumber="1" minValue="8.0000000000000002E-3" maxValue="0.216" count="9">
        <n v="8.0000000000000002E-3"/>
        <n v="3.2000000000000001E-2"/>
        <n v="0.04"/>
        <n v="8.7999999999999995E-2"/>
        <n v="0.152"/>
        <n v="1.6E-2"/>
        <n v="0.12"/>
        <n v="0.216"/>
        <n v="2.4E-2"/>
      </sharedItems>
    </cacheField>
  </cacheFields>
  <extLst>
    <ext xmlns:x14="http://schemas.microsoft.com/office/spreadsheetml/2009/9/main" uri="{725AE2AE-9491-48be-B2B4-4EB974FC3084}">
      <x14:pivotCacheDefinition/>
    </ext>
    <ext xmlns:xxpvi="http://schemas.microsoft.com/office/spreadsheetml/2022/pivotVersionInfo" uri="{9F748A41-CAEA-4470-BF7A-CE61E8FFA7F9}">
      <xxpvi:cacheVersionInfo>
        <xxpvi:lastRefreshFeature>RichData</xxpvi:lastRefreshFeature>
      </xxpvi:cacheVersionInfo>
    </ext>
    <ext xmlns:xprd="http://schemas.microsoft.com/office/spreadsheetml/2022/pivotRichData" uri="{2C874A73-7782-4A18-856F-96AC7E287872}">
      <xprd:richInfo pivotCacheGuid="{0649841E-7F77-458E-B2E1-227A592FA5FC}" pivotIgnoreInvalidCache="1" r:id="rId1"/>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Karagkouni" refreshedDate="45836.861216087964" createdVersion="8" refreshedVersion="8" minRefreshableVersion="3" recordCount="75" xr:uid="{B259378B-D285-4983-B999-B835E1814EB5}">
  <cacheSource type="worksheet">
    <worksheetSource ref="C6:D84" sheet="q25,q26,q27,q28"/>
  </cacheSource>
  <cacheFields count="2">
    <cacheField name="Field1" numFmtId="0">
      <sharedItems count="74">
        <s v="o   Saruq al-Hadid Archeological Site"/>
        <s v="o   Al Sufouh Archeological Site"/>
        <s v="o   Jumeirah Archeological Site"/>
        <s v="o   Al Ashoush Archeological Site"/>
        <s v="o   Al Qusais Archaeological Site"/>
        <s v="o   Margham Archaeological Site"/>
        <s v="o   Suhaila Archaeological Sites (Hatta)"/>
        <s v="o   Jabal Al Yamh Tombs (Hatta)"/>
        <s v="o   Islamic Village (Hatta)"/>
        <s v="o   Al Fahidi Historical Neighbourhood"/>
        <s v="o   Shindagha Heritage Area"/>
        <s v="o   Hatta Heritage Village"/>
        <s v="o   Deira’s Gold, Spice and Perfume Souk"/>
        <s v="o   Bur Dubai Grand Mosque – Al Fahidi"/>
        <s v="o   Burj Nahar"/>
        <s v="o   Naif Fort"/>
        <s v="o   Al Mulla Mosque"/>
        <s v="o   Sheikh Hasher Al Maktoum House"/>
        <s v="o   The Heritage House"/>
        <s v="o   Majlis Ghorfat Umm Al Sheif"/>
        <s v="o   Dubai Creek (Khor Dubai)"/>
        <s v="o   Wadi Jima Site (Hatta)"/>
        <s v="o   Ras Al Khor Wildlife Sanctuary"/>
        <s v="o   Al Marmoom Desert Conservation Reserve"/>
        <s v="o   Dubai Desert Conservation Reserve (DDCR)"/>
        <s v="o   Jabal Ali Wildlife Sanctuary"/>
        <s v="o   Hatta Mountain Reserve"/>
        <s v="o   Jabal Nazwa Conservation Reserve"/>
        <s v="o   Ghaf Nazwa Conservation Reserve"/>
        <s v="o   Al Wohoosh Desert Conservation Reserve"/>
        <s v="o   Al Ahmadiya School"/>
        <s v="o   Sheikh Rashid Bin Saeed Al Maktoum Palace – Zabeel"/>
        <s v="Fish Roundabout"/>
        <s v="o   The Reservoir of Al Khazzan Park"/>
        <s v="o   The Emirates Golf Club"/>
        <s v="o   Dubai Creek Golf &amp; Yacht Club"/>
        <s v="o   Rashid Hospital"/>
        <s v="o   Dubai Hospital"/>
        <s v="o   Latifa Hospital"/>
        <s v="o   DHA Mosque"/>
        <s v="o   The Flame Monument"/>
        <s v="o   Emirates Post Building"/>
        <s v="o   Dubai Petroleum Building"/>
        <s v="o   Land Department building"/>
        <s v="o   Dubai Courts"/>
        <s v="o   Naif Police Station"/>
        <s v="o   Omar Bin Haidar Mosque"/>
        <s v="o   Zabeel High School"/>
        <s v="o   Al Baraha Hospital"/>
        <s v="o   Al Maktoum Hospital"/>
        <s v="o   Al Nasr Leisureland"/>
        <s v="o   Jumeirah Mosque"/>
        <s v="o   Al Rashidiya Grand Mosque"/>
        <s v="o   Dubai TV Old Building"/>
        <s v="Sheikh Rashid Bin Saeed School – Hatta"/>
        <s v="o   Burj Rashid (Dubai World Trade Centre)"/>
        <s v="o   Clock Tower"/>
        <s v="o   Dubai Municipality Building"/>
        <s v="o   Hospitality Palace (Al Diyafah Palace)"/>
        <s v="o   Union House"/>
        <s v="Dubai Airport Terminal 1"/>
        <s v="o   The Palace of Sheikh Rashid Bin Saeed – Hatta"/>
        <s v="o   H.H. The Ruler’s Court"/>
        <s v="o   Etihad Museum"/>
        <s v="o   Al Shindagha Museum"/>
        <s v="o   Saruq Al-Hadid Archaeology Museum (in Al Shindagha)"/>
        <s v="o   Coins Museum"/>
        <s v="o   Museum of the Poet Al Oqaili"/>
        <s v="o   Naif Museum"/>
        <s v="o   Crossroad of Civilizations Museum"/>
        <s v="o   Women's Museum (Bait Al Banat)"/>
        <s v="o   Coffee Museum"/>
        <s v="o   Pearl Museum"/>
        <s v="o   Museum of the Future"/>
      </sharedItems>
    </cacheField>
    <cacheField name="Field2" numFmtId="0">
      <sharedItems containsSemiMixedTypes="0" containsString="0" containsNumber="1" containsInteger="1" minValue="0" maxValue="110"/>
    </cacheField>
  </cacheFields>
  <extLst>
    <ext xmlns:x14="http://schemas.microsoft.com/office/spreadsheetml/2009/9/main" uri="{725AE2AE-9491-48be-B2B4-4EB974FC3084}">
      <x14:pivotCacheDefinition/>
    </ext>
  </extLst>
</pivotCacheDefinition>
</file>

<file path=xl/pivotCache/pivotCacheDefinition7.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Karagkouni" refreshedDate="45837.821815393516" createdVersion="8" refreshedVersion="8" minRefreshableVersion="3" recordCount="123" xr:uid="{7D401CDD-CEED-4E95-91FB-2F800FD8A8E0}">
  <cacheSource type="worksheet">
    <worksheetSource ref="C6:C129" sheet="Sheet13" r:id="rId2"/>
  </cacheSource>
  <cacheFields count="1">
    <cacheField name="Field1" numFmtId="0">
      <sharedItems count="4">
        <s v="Good way"/>
        <s v="Best way"/>
        <s v="Not so important"/>
        <s v="Acceptable"/>
      </sharedItems>
    </cacheField>
  </cacheFields>
  <extLst>
    <ext xmlns:x14="http://schemas.microsoft.com/office/spreadsheetml/2009/9/main" uri="{725AE2AE-9491-48be-B2B4-4EB974FC3084}">
      <x14:pivotCacheDefinition/>
    </ext>
  </extLst>
</pivotCacheDefinition>
</file>

<file path=xl/pivotCache/pivotCacheDefinition8.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Karagkouni" refreshedDate="45837.824970138892" createdVersion="8" refreshedVersion="8" minRefreshableVersion="3" recordCount="124" xr:uid="{6AB21E7A-135D-4954-B049-84E1F289675E}">
  <cacheSource type="worksheet">
    <worksheetSource ref="A2:A126" sheet="Sheet7" r:id="rId2"/>
  </cacheSource>
  <cacheFields count="1">
    <cacheField name="Acceptable" numFmtId="0">
      <sharedItems count="5">
        <s v="Good way"/>
        <s v="Best way"/>
        <s v="It will have no impact"/>
        <s v="Acceptable"/>
        <s v="Not so important"/>
      </sharedItems>
    </cacheField>
  </cacheFields>
  <extLst>
    <ext xmlns:x14="http://schemas.microsoft.com/office/spreadsheetml/2009/9/main" uri="{725AE2AE-9491-48be-B2B4-4EB974FC3084}">
      <x14:pivotCacheDefinition/>
    </ext>
  </extLst>
</pivotCacheDefinition>
</file>

<file path=xl/pivotCache/pivotCacheDefinition9.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Karagkouni" refreshedDate="45837.827012384259" createdVersion="8" refreshedVersion="8" minRefreshableVersion="3" recordCount="124" xr:uid="{DD3F32F7-1C10-4D97-827D-E8ABBAC263A5}">
  <cacheSource type="worksheet">
    <worksheetSource ref="A1:A125" sheet="Sheet7" r:id="rId2"/>
  </cacheSource>
  <cacheFields count="1">
    <cacheField name="Acceptable" numFmtId="0">
      <sharedItems count="4">
        <s v="Good way"/>
        <s v="Best way"/>
        <s v="Not so important"/>
        <s v="Acceptable"/>
      </sharedItems>
    </cacheField>
  </cacheFields>
  <extLst>
    <ext xmlns:x14="http://schemas.microsoft.com/office/spreadsheetml/2009/9/main" uri="{725AE2AE-9491-48be-B2B4-4EB974FC3084}">
      <x14:pivotCacheDefinition/>
    </ext>
  </extLst>
</pivotCacheDefinition>
</file>

<file path=xl/pivotCache/pivotCacheDefinition10.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Karagkouni" refreshedDate="45837.828618865744" createdVersion="8" refreshedVersion="8" minRefreshableVersion="3" recordCount="123" xr:uid="{176E751D-0DE5-4809-93F8-39C44EB266A6}">
  <cacheSource type="worksheet">
    <worksheetSource ref="C6:C129" sheet="Sheet14" r:id="rId2"/>
  </cacheSource>
  <cacheFields count="1">
    <cacheField name="Field1" numFmtId="0">
      <sharedItems count="4">
        <s v="Best way"/>
        <s v="Good way"/>
        <s v="Not so important"/>
        <s v="Acceptable"/>
      </sharedItems>
    </cacheField>
  </cacheFields>
  <extLst>
    <ext xmlns:x14="http://schemas.microsoft.com/office/spreadsheetml/2009/9/main" uri="{725AE2AE-9491-48be-B2B4-4EB974FC3084}">
      <x14:pivotCacheDefinition/>
    </ext>
  </extLst>
</pivotCacheDefinition>
</file>

<file path=xl/pivotCache/pivotCacheDefinition1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Karagkouni" refreshedDate="45837.835454513886" createdVersion="8" refreshedVersion="8" minRefreshableVersion="3" recordCount="124" xr:uid="{CF1B1D8B-150E-4C62-AD97-631CB0B090E7}">
  <cacheSource type="worksheet">
    <worksheetSource ref="C6:C130" sheet="Sheet17" r:id="rId2"/>
  </cacheSource>
  <cacheFields count="1">
    <cacheField name="Field1" numFmtId="0">
      <sharedItems count="4">
        <s v="Very easy"/>
        <s v="Somewhat easy"/>
        <s v="Not easy"/>
        <s v="Easy"/>
      </sharedItems>
    </cacheField>
  </cacheFields>
  <extLst>
    <ext xmlns:x14="http://schemas.microsoft.com/office/spreadsheetml/2009/9/main" uri="{725AE2AE-9491-48be-B2B4-4EB974FC3084}">
      <x14:pivotCacheDefinition/>
    </ext>
  </extLst>
</pivotCacheDefinition>
</file>

<file path=xl/pivotCache/pivotCacheDefinition1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Karagkouni" refreshedDate="45837.837506597221" createdVersion="8" refreshedVersion="8" minRefreshableVersion="3" recordCount="123" xr:uid="{528E15B1-6CBE-4A0F-845B-0A62778D81CD}">
  <cacheSource type="worksheet">
    <worksheetSource ref="C6:C129" sheet="Sheet18" r:id="rId2"/>
  </cacheSource>
  <cacheFields count="1">
    <cacheField name="Field1" numFmtId="0">
      <sharedItems count="5">
        <s v="Very easy"/>
        <s v="Easy"/>
        <s v="Somewhat easy"/>
        <s v="Not easy"/>
        <s v="Impossible"/>
      </sharedItems>
    </cacheField>
  </cacheFields>
  <extLst>
    <ext xmlns:x14="http://schemas.microsoft.com/office/spreadsheetml/2009/9/main" uri="{725AE2AE-9491-48be-B2B4-4EB974FC3084}">
      <x14:pivotCacheDefinition/>
    </ext>
  </extLst>
</pivotCacheDefinition>
</file>

<file path=xl/pivotCache/pivotCacheDefinition1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Karagkouni" refreshedDate="45837.842753124998" createdVersion="8" refreshedVersion="8" minRefreshableVersion="3" recordCount="124" xr:uid="{3E922439-B277-48D2-90CE-260129FC58B3}">
  <cacheSource type="worksheet">
    <worksheetSource ref="C7:C131" sheet="Sheet21"/>
  </cacheSource>
  <cacheFields count="1">
    <cacheField name="Field1" numFmtId="0">
      <sharedItems count="4">
        <s v="Very easy"/>
        <s v="Easy"/>
        <s v="Somewhat easy"/>
        <s v="Not easy"/>
      </sharedItems>
    </cacheField>
  </cacheFields>
  <extLst>
    <ext xmlns:x14="http://schemas.microsoft.com/office/spreadsheetml/2009/9/main" uri="{725AE2AE-9491-48be-B2B4-4EB974FC3084}">
      <x14:pivotCacheDefinition/>
    </ext>
  </extLst>
</pivotCacheDefinition>
</file>

<file path=xl/pivotCache/pivotCacheDefinition1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Karagkouni" refreshedDate="45837.843224999997" createdVersion="8" refreshedVersion="8" minRefreshableVersion="3" recordCount="124" xr:uid="{2205EB5C-0649-4F78-87FF-8EE159F4D6F6}">
  <cacheSource type="worksheet">
    <worksheetSource ref="C6:C130" sheet="Sheet22"/>
  </cacheSource>
  <cacheFields count="1">
    <cacheField name="Field1" numFmtId="0">
      <sharedItems count="4">
        <s v="Very easy"/>
        <s v="Somewhat easy"/>
        <s v="Easy"/>
        <s v="Not easy"/>
      </sharedItems>
    </cacheField>
  </cacheFields>
  <extLst>
    <ext xmlns:x14="http://schemas.microsoft.com/office/spreadsheetml/2009/9/main" uri="{725AE2AE-9491-48be-B2B4-4EB974FC3084}">
      <x14:pivotCacheDefinition/>
    </ext>
  </extLst>
</pivotCacheDefinition>
</file>

<file path=xl/pivotCache/pivotCacheDefinition1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Karagkouni" refreshedDate="45837.848452777776" createdVersion="8" refreshedVersion="8" minRefreshableVersion="3" recordCount="125" xr:uid="{C2F028F6-3B62-4835-A3F0-39F76728F454}">
  <cacheSource type="worksheet">
    <worksheetSource ref="A1:C126" sheet="Sheet23" r:id="rId2"/>
  </cacheSource>
  <cacheFields count="3">
    <cacheField name="How easy is for you to have access to heritage places or activities? [Art Galleries]" numFmtId="0">
      <sharedItems count="4">
        <s v="Easy"/>
        <s v="Very easy"/>
        <s v="Somewhat easy"/>
        <s v="Not easy"/>
      </sharedItems>
    </cacheField>
    <cacheField name="How easy is for you to have access to heritage places or activities? [Wildlife Sanctuaries]" numFmtId="0">
      <sharedItems/>
    </cacheField>
    <cacheField name="How easy is for you to have access to heritage places or activities? [Desert Conservation Reserves]"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5">
  <r>
    <x v="0"/>
  </r>
  <r>
    <x v="0"/>
  </r>
  <r>
    <x v="0"/>
  </r>
  <r>
    <x v="1"/>
  </r>
  <r>
    <x v="1"/>
  </r>
  <r>
    <x v="1"/>
  </r>
  <r>
    <x v="1"/>
  </r>
  <r>
    <x v="1"/>
  </r>
  <r>
    <x v="1"/>
  </r>
  <r>
    <x v="1"/>
  </r>
  <r>
    <x v="1"/>
  </r>
  <r>
    <x v="1"/>
  </r>
  <r>
    <x v="1"/>
  </r>
  <r>
    <x v="1"/>
  </r>
  <r>
    <x v="1"/>
  </r>
  <r>
    <x v="1"/>
  </r>
  <r>
    <x v="1"/>
  </r>
  <r>
    <x v="1"/>
  </r>
  <r>
    <x v="1"/>
  </r>
  <r>
    <x v="1"/>
  </r>
  <r>
    <x v="1"/>
  </r>
  <r>
    <x v="1"/>
  </r>
  <r>
    <x v="1"/>
  </r>
  <r>
    <x v="1"/>
  </r>
  <r>
    <x v="1"/>
  </r>
  <r>
    <x v="1"/>
  </r>
  <r>
    <x v="1"/>
  </r>
  <r>
    <x v="1"/>
  </r>
  <r>
    <x v="1"/>
  </r>
  <r>
    <x v="1"/>
  </r>
  <r>
    <x v="1"/>
  </r>
  <r>
    <x v="1"/>
  </r>
  <r>
    <x v="1"/>
  </r>
  <r>
    <x v="1"/>
  </r>
  <r>
    <x v="1"/>
  </r>
  <r>
    <x v="2"/>
  </r>
  <r>
    <x v="2"/>
  </r>
  <r>
    <x v="2"/>
  </r>
  <r>
    <x v="2"/>
  </r>
  <r>
    <x v="2"/>
  </r>
  <r>
    <x v="2"/>
  </r>
  <r>
    <x v="2"/>
  </r>
  <r>
    <x v="2"/>
  </r>
  <r>
    <x v="2"/>
  </r>
  <r>
    <x v="2"/>
  </r>
  <r>
    <x v="2"/>
  </r>
  <r>
    <x v="2"/>
  </r>
  <r>
    <x v="2"/>
  </r>
  <r>
    <x v="2"/>
  </r>
  <r>
    <x v="2"/>
  </r>
  <r>
    <x v="2"/>
  </r>
  <r>
    <x v="2"/>
  </r>
  <r>
    <x v="2"/>
  </r>
  <r>
    <x v="2"/>
  </r>
  <r>
    <x v="2"/>
  </r>
  <r>
    <x v="2"/>
  </r>
  <r>
    <x v="2"/>
  </r>
  <r>
    <x v="2"/>
  </r>
  <r>
    <x v="2"/>
  </r>
  <r>
    <x v="2"/>
  </r>
  <r>
    <x v="2"/>
  </r>
  <r>
    <x v="2"/>
  </r>
  <r>
    <x v="2"/>
  </r>
  <r>
    <x v="2"/>
  </r>
  <r>
    <x v="2"/>
  </r>
  <r>
    <x v="2"/>
  </r>
  <r>
    <x v="2"/>
  </r>
  <r>
    <x v="2"/>
  </r>
  <r>
    <x v="2"/>
  </r>
  <r>
    <x v="2"/>
  </r>
  <r>
    <x v="2"/>
  </r>
  <r>
    <x v="2"/>
  </r>
  <r>
    <x v="2"/>
  </r>
  <r>
    <x v="2"/>
  </r>
  <r>
    <x v="2"/>
  </r>
  <r>
    <x v="2"/>
  </r>
  <r>
    <x v="2"/>
  </r>
  <r>
    <x v="2"/>
  </r>
  <r>
    <x v="2"/>
  </r>
  <r>
    <x v="2"/>
  </r>
  <r>
    <x v="2"/>
  </r>
  <r>
    <x v="2"/>
  </r>
  <r>
    <x v="3"/>
  </r>
  <r>
    <x v="3"/>
  </r>
  <r>
    <x v="3"/>
  </r>
  <r>
    <x v="3"/>
  </r>
  <r>
    <x v="3"/>
  </r>
  <r>
    <x v="3"/>
  </r>
  <r>
    <x v="3"/>
  </r>
  <r>
    <x v="3"/>
  </r>
  <r>
    <x v="3"/>
  </r>
  <r>
    <x v="3"/>
  </r>
  <r>
    <x v="3"/>
  </r>
  <r>
    <x v="3"/>
  </r>
  <r>
    <x v="3"/>
  </r>
  <r>
    <x v="3"/>
  </r>
  <r>
    <x v="3"/>
  </r>
  <r>
    <x v="3"/>
  </r>
  <r>
    <x v="3"/>
  </r>
  <r>
    <x v="3"/>
  </r>
  <r>
    <x v="3"/>
  </r>
  <r>
    <x v="3"/>
  </r>
  <r>
    <x v="3"/>
  </r>
  <r>
    <x v="3"/>
  </r>
  <r>
    <x v="3"/>
  </r>
  <r>
    <x v="3"/>
  </r>
  <r>
    <x v="3"/>
  </r>
  <r>
    <x v="4"/>
  </r>
  <r>
    <x v="4"/>
  </r>
  <r>
    <x v="5"/>
  </r>
  <r>
    <x v="5"/>
  </r>
  <r>
    <x v="5"/>
  </r>
  <r>
    <x v="5"/>
  </r>
  <r>
    <x v="5"/>
  </r>
  <r>
    <x v="5"/>
  </r>
  <r>
    <x v="5"/>
  </r>
  <r>
    <x v="5"/>
  </r>
  <r>
    <x v="5"/>
  </r>
  <r>
    <x v="5"/>
  </r>
  <r>
    <x v="5"/>
  </r>
  <r>
    <x v="5"/>
  </r>
  <r>
    <x v="5"/>
  </r>
  <r>
    <x v="5"/>
  </r>
  <r>
    <x v="5"/>
  </r>
  <r>
    <x v="5"/>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
  <r>
    <x v="0"/>
    <n v="40"/>
  </r>
  <r>
    <x v="1"/>
    <n v="22"/>
  </r>
  <r>
    <x v="2"/>
    <n v="40"/>
  </r>
  <r>
    <x v="3"/>
    <n v="8"/>
  </r>
  <r>
    <x v="4"/>
    <n v="7"/>
  </r>
  <r>
    <x v="5"/>
    <n v="8"/>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5">
  <r>
    <x v="0"/>
    <x v="0"/>
  </r>
  <r>
    <x v="0"/>
    <x v="0"/>
  </r>
  <r>
    <x v="0"/>
    <x v="0"/>
  </r>
  <r>
    <x v="0"/>
    <x v="0"/>
  </r>
  <r>
    <x v="0"/>
    <x v="0"/>
  </r>
  <r>
    <x v="0"/>
    <x v="1"/>
  </r>
  <r>
    <x v="0"/>
    <x v="1"/>
  </r>
  <r>
    <x v="1"/>
    <x v="1"/>
  </r>
  <r>
    <x v="1"/>
    <x v="2"/>
  </r>
  <r>
    <x v="1"/>
    <x v="1"/>
  </r>
  <r>
    <x v="1"/>
    <x v="3"/>
  </r>
  <r>
    <x v="1"/>
    <x v="4"/>
  </r>
  <r>
    <x v="1"/>
    <x v="1"/>
  </r>
  <r>
    <x v="2"/>
    <x v="5"/>
  </r>
  <r>
    <x v="3"/>
    <x v="3"/>
  </r>
  <r>
    <x v="4"/>
    <x v="1"/>
  </r>
  <r>
    <x v="4"/>
    <x v="3"/>
  </r>
  <r>
    <x v="4"/>
    <x v="3"/>
  </r>
  <r>
    <x v="5"/>
    <x v="3"/>
  </r>
  <r>
    <x v="5"/>
    <x v="3"/>
  </r>
  <r>
    <x v="5"/>
    <x v="3"/>
  </r>
  <r>
    <x v="5"/>
    <x v="3"/>
  </r>
  <r>
    <x v="6"/>
    <x v="1"/>
  </r>
  <r>
    <x v="7"/>
    <x v="1"/>
  </r>
  <r>
    <x v="7"/>
    <x v="1"/>
  </r>
  <r>
    <x v="7"/>
    <x v="3"/>
  </r>
  <r>
    <x v="8"/>
    <x v="0"/>
  </r>
  <r>
    <x v="9"/>
    <x v="3"/>
  </r>
  <r>
    <x v="9"/>
    <x v="3"/>
  </r>
  <r>
    <x v="9"/>
    <x v="3"/>
  </r>
  <r>
    <x v="9"/>
    <x v="3"/>
  </r>
  <r>
    <x v="9"/>
    <x v="3"/>
  </r>
  <r>
    <x v="9"/>
    <x v="6"/>
  </r>
  <r>
    <x v="9"/>
    <x v="3"/>
  </r>
  <r>
    <x v="9"/>
    <x v="3"/>
  </r>
  <r>
    <x v="9"/>
    <x v="3"/>
  </r>
  <r>
    <x v="10"/>
    <x v="7"/>
  </r>
  <r>
    <x v="10"/>
    <x v="4"/>
  </r>
  <r>
    <x v="11"/>
    <x v="8"/>
  </r>
  <r>
    <x v="12"/>
    <x v="9"/>
  </r>
  <r>
    <x v="13"/>
    <x v="10"/>
  </r>
  <r>
    <x v="14"/>
    <x v="9"/>
  </r>
  <r>
    <x v="14"/>
    <x v="11"/>
  </r>
  <r>
    <x v="14"/>
    <x v="3"/>
  </r>
  <r>
    <x v="14"/>
    <x v="12"/>
  </r>
  <r>
    <x v="14"/>
    <x v="13"/>
  </r>
  <r>
    <x v="15"/>
    <x v="1"/>
  </r>
  <r>
    <x v="15"/>
    <x v="14"/>
  </r>
  <r>
    <x v="15"/>
    <x v="1"/>
  </r>
  <r>
    <x v="15"/>
    <x v="10"/>
  </r>
  <r>
    <x v="15"/>
    <x v="0"/>
  </r>
  <r>
    <x v="16"/>
    <x v="15"/>
  </r>
  <r>
    <x v="17"/>
    <x v="16"/>
  </r>
  <r>
    <x v="18"/>
    <x v="1"/>
  </r>
  <r>
    <x v="19"/>
    <x v="5"/>
  </r>
  <r>
    <x v="20"/>
    <x v="17"/>
  </r>
  <r>
    <x v="20"/>
    <x v="18"/>
  </r>
  <r>
    <x v="20"/>
    <x v="14"/>
  </r>
  <r>
    <x v="20"/>
    <x v="19"/>
  </r>
  <r>
    <x v="21"/>
    <x v="3"/>
  </r>
  <r>
    <x v="22"/>
    <x v="20"/>
  </r>
  <r>
    <x v="22"/>
    <x v="3"/>
  </r>
  <r>
    <x v="22"/>
    <x v="3"/>
  </r>
  <r>
    <x v="22"/>
    <x v="14"/>
  </r>
  <r>
    <x v="23"/>
    <x v="21"/>
  </r>
  <r>
    <x v="23"/>
    <x v="22"/>
  </r>
  <r>
    <x v="23"/>
    <x v="2"/>
  </r>
  <r>
    <x v="23"/>
    <x v="14"/>
  </r>
  <r>
    <x v="23"/>
    <x v="23"/>
  </r>
  <r>
    <x v="23"/>
    <x v="14"/>
  </r>
  <r>
    <x v="23"/>
    <x v="19"/>
  </r>
  <r>
    <x v="24"/>
    <x v="19"/>
  </r>
  <r>
    <x v="25"/>
    <x v="24"/>
  </r>
  <r>
    <x v="26"/>
    <x v="1"/>
  </r>
  <r>
    <x v="27"/>
    <x v="14"/>
  </r>
  <r>
    <x v="27"/>
    <x v="24"/>
  </r>
  <r>
    <x v="28"/>
    <x v="0"/>
  </r>
  <r>
    <x v="28"/>
    <x v="0"/>
  </r>
  <r>
    <x v="29"/>
    <x v="0"/>
  </r>
  <r>
    <x v="29"/>
    <x v="0"/>
  </r>
  <r>
    <x v="29"/>
    <x v="1"/>
  </r>
  <r>
    <x v="30"/>
    <x v="3"/>
  </r>
  <r>
    <x v="31"/>
    <x v="24"/>
  </r>
  <r>
    <x v="31"/>
    <x v="25"/>
  </r>
  <r>
    <x v="31"/>
    <x v="26"/>
  </r>
  <r>
    <x v="31"/>
    <x v="27"/>
  </r>
  <r>
    <x v="31"/>
    <x v="14"/>
  </r>
  <r>
    <x v="31"/>
    <x v="14"/>
  </r>
  <r>
    <x v="31"/>
    <x v="3"/>
  </r>
  <r>
    <x v="32"/>
    <x v="14"/>
  </r>
  <r>
    <x v="32"/>
    <x v="3"/>
  </r>
  <r>
    <x v="32"/>
    <x v="3"/>
  </r>
  <r>
    <x v="33"/>
    <x v="21"/>
  </r>
  <r>
    <x v="33"/>
    <x v="1"/>
  </r>
  <r>
    <x v="33"/>
    <x v="24"/>
  </r>
  <r>
    <x v="34"/>
    <x v="28"/>
  </r>
  <r>
    <x v="34"/>
    <x v="29"/>
  </r>
  <r>
    <x v="35"/>
    <x v="30"/>
  </r>
  <r>
    <x v="36"/>
    <x v="14"/>
  </r>
  <r>
    <x v="37"/>
    <x v="4"/>
  </r>
  <r>
    <x v="38"/>
    <x v="3"/>
  </r>
  <r>
    <x v="38"/>
    <x v="0"/>
  </r>
  <r>
    <x v="39"/>
    <x v="0"/>
  </r>
  <r>
    <x v="39"/>
    <x v="1"/>
  </r>
  <r>
    <x v="39"/>
    <x v="1"/>
  </r>
  <r>
    <x v="39"/>
    <x v="0"/>
  </r>
  <r>
    <x v="39"/>
    <x v="31"/>
  </r>
  <r>
    <x v="39"/>
    <x v="9"/>
  </r>
  <r>
    <x v="39"/>
    <x v="1"/>
  </r>
  <r>
    <x v="40"/>
    <x v="32"/>
  </r>
  <r>
    <x v="40"/>
    <x v="33"/>
  </r>
  <r>
    <x v="41"/>
    <x v="0"/>
  </r>
  <r>
    <x v="42"/>
    <x v="24"/>
  </r>
  <r>
    <x v="42"/>
    <x v="34"/>
  </r>
  <r>
    <x v="42"/>
    <x v="35"/>
  </r>
  <r>
    <x v="43"/>
    <x v="19"/>
  </r>
  <r>
    <x v="44"/>
    <x v="5"/>
  </r>
  <r>
    <x v="44"/>
    <x v="3"/>
  </r>
  <r>
    <x v="44"/>
    <x v="14"/>
  </r>
  <r>
    <x v="45"/>
    <x v="9"/>
  </r>
  <r>
    <x v="46"/>
    <x v="1"/>
  </r>
  <r>
    <x v="46"/>
    <x v="33"/>
  </r>
  <r>
    <x v="46"/>
    <x v="36"/>
  </r>
  <r>
    <x v="46"/>
    <x v="4"/>
  </r>
  <r>
    <x v="46"/>
    <x v="7"/>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5">
  <r>
    <x v="0"/>
    <n v="1"/>
  </r>
  <r>
    <x v="0"/>
    <n v="1"/>
  </r>
  <r>
    <x v="1"/>
    <n v="1"/>
  </r>
  <r>
    <x v="1"/>
    <n v="1"/>
  </r>
  <r>
    <x v="2"/>
    <n v="1"/>
  </r>
  <r>
    <x v="1"/>
    <n v="1"/>
  </r>
  <r>
    <x v="1"/>
    <n v="1"/>
  </r>
  <r>
    <x v="0"/>
    <n v="1"/>
  </r>
  <r>
    <x v="0"/>
    <n v="1"/>
  </r>
  <r>
    <x v="0"/>
    <n v="1"/>
  </r>
  <r>
    <x v="1"/>
    <n v="1"/>
  </r>
  <r>
    <x v="1"/>
    <n v="1"/>
  </r>
  <r>
    <x v="1"/>
    <n v="1"/>
  </r>
  <r>
    <x v="1"/>
    <n v="1"/>
  </r>
  <r>
    <x v="1"/>
    <n v="1"/>
  </r>
  <r>
    <x v="1"/>
    <n v="1"/>
  </r>
  <r>
    <x v="1"/>
    <n v="1"/>
  </r>
  <r>
    <x v="1"/>
    <n v="1"/>
  </r>
  <r>
    <x v="1"/>
    <n v="1"/>
  </r>
  <r>
    <x v="1"/>
    <n v="1"/>
  </r>
  <r>
    <x v="0"/>
    <n v="1"/>
  </r>
  <r>
    <x v="1"/>
    <n v="1"/>
  </r>
  <r>
    <x v="1"/>
    <n v="1"/>
  </r>
  <r>
    <x v="1"/>
    <n v="1"/>
  </r>
  <r>
    <x v="1"/>
    <n v="1"/>
  </r>
  <r>
    <x v="1"/>
    <n v="1"/>
  </r>
  <r>
    <x v="1"/>
    <n v="1"/>
  </r>
  <r>
    <x v="1"/>
    <n v="1"/>
  </r>
  <r>
    <x v="1"/>
    <n v="1"/>
  </r>
  <r>
    <x v="1"/>
    <n v="1"/>
  </r>
  <r>
    <x v="1"/>
    <n v="1"/>
  </r>
  <r>
    <x v="1"/>
    <n v="1"/>
  </r>
  <r>
    <x v="1"/>
    <n v="1"/>
  </r>
  <r>
    <x v="1"/>
    <n v="1"/>
  </r>
  <r>
    <x v="1"/>
    <n v="1"/>
  </r>
  <r>
    <x v="1"/>
    <n v="1"/>
  </r>
  <r>
    <x v="1"/>
    <n v="1"/>
  </r>
  <r>
    <x v="1"/>
    <n v="1"/>
  </r>
  <r>
    <x v="1"/>
    <n v="1"/>
  </r>
  <r>
    <x v="0"/>
    <n v="1"/>
  </r>
  <r>
    <x v="1"/>
    <n v="1"/>
  </r>
  <r>
    <x v="1"/>
    <n v="1"/>
  </r>
  <r>
    <x v="1"/>
    <n v="1"/>
  </r>
  <r>
    <x v="1"/>
    <n v="1"/>
  </r>
  <r>
    <x v="2"/>
    <n v="1"/>
  </r>
  <r>
    <x v="2"/>
    <n v="1"/>
  </r>
  <r>
    <x v="0"/>
    <n v="1"/>
  </r>
  <r>
    <x v="1"/>
    <n v="1"/>
  </r>
  <r>
    <x v="1"/>
    <n v="1"/>
  </r>
  <r>
    <x v="0"/>
    <n v="1"/>
  </r>
  <r>
    <x v="1"/>
    <n v="1"/>
  </r>
  <r>
    <x v="1"/>
    <n v="1"/>
  </r>
  <r>
    <x v="1"/>
    <n v="1"/>
  </r>
  <r>
    <x v="0"/>
    <n v="1"/>
  </r>
  <r>
    <x v="0"/>
    <n v="1"/>
  </r>
  <r>
    <x v="1"/>
    <n v="1"/>
  </r>
  <r>
    <x v="1"/>
    <n v="1"/>
  </r>
  <r>
    <x v="1"/>
    <n v="1"/>
  </r>
  <r>
    <x v="1"/>
    <n v="1"/>
  </r>
  <r>
    <x v="1"/>
    <n v="1"/>
  </r>
  <r>
    <x v="2"/>
    <n v="1"/>
  </r>
  <r>
    <x v="0"/>
    <n v="1"/>
  </r>
  <r>
    <x v="1"/>
    <n v="1"/>
  </r>
  <r>
    <x v="0"/>
    <n v="1"/>
  </r>
  <r>
    <x v="1"/>
    <n v="1"/>
  </r>
  <r>
    <x v="1"/>
    <n v="1"/>
  </r>
  <r>
    <x v="1"/>
    <n v="1"/>
  </r>
  <r>
    <x v="2"/>
    <n v="1"/>
  </r>
  <r>
    <x v="1"/>
    <n v="1"/>
  </r>
  <r>
    <x v="1"/>
    <n v="1"/>
  </r>
  <r>
    <x v="1"/>
    <n v="1"/>
  </r>
  <r>
    <x v="1"/>
    <n v="1"/>
  </r>
  <r>
    <x v="1"/>
    <n v="1"/>
  </r>
  <r>
    <x v="2"/>
    <n v="1"/>
  </r>
  <r>
    <x v="1"/>
    <n v="1"/>
  </r>
  <r>
    <x v="0"/>
    <n v="1"/>
  </r>
  <r>
    <x v="1"/>
    <n v="1"/>
  </r>
  <r>
    <x v="1"/>
    <n v="1"/>
  </r>
  <r>
    <x v="1"/>
    <n v="1"/>
  </r>
  <r>
    <x v="1"/>
    <n v="1"/>
  </r>
  <r>
    <x v="1"/>
    <n v="1"/>
  </r>
  <r>
    <x v="1"/>
    <n v="1"/>
  </r>
  <r>
    <x v="1"/>
    <n v="1"/>
  </r>
  <r>
    <x v="1"/>
    <n v="1"/>
  </r>
  <r>
    <x v="1"/>
    <n v="1"/>
  </r>
  <r>
    <x v="0"/>
    <n v="1"/>
  </r>
  <r>
    <x v="1"/>
    <n v="1"/>
  </r>
  <r>
    <x v="1"/>
    <n v="1"/>
  </r>
  <r>
    <x v="2"/>
    <n v="1"/>
  </r>
  <r>
    <x v="1"/>
    <n v="1"/>
  </r>
  <r>
    <x v="1"/>
    <n v="1"/>
  </r>
  <r>
    <x v="1"/>
    <n v="1"/>
  </r>
  <r>
    <x v="1"/>
    <n v="1"/>
  </r>
  <r>
    <x v="1"/>
    <n v="1"/>
  </r>
  <r>
    <x v="1"/>
    <n v="1"/>
  </r>
  <r>
    <x v="1"/>
    <n v="1"/>
  </r>
  <r>
    <x v="2"/>
    <n v="1"/>
  </r>
  <r>
    <x v="1"/>
    <n v="1"/>
  </r>
  <r>
    <x v="1"/>
    <n v="1"/>
  </r>
  <r>
    <x v="1"/>
    <n v="1"/>
  </r>
  <r>
    <x v="1"/>
    <n v="1"/>
  </r>
  <r>
    <x v="1"/>
    <n v="1"/>
  </r>
  <r>
    <x v="1"/>
    <n v="1"/>
  </r>
  <r>
    <x v="1"/>
    <n v="1"/>
  </r>
  <r>
    <x v="1"/>
    <n v="1"/>
  </r>
  <r>
    <x v="1"/>
    <n v="1"/>
  </r>
  <r>
    <x v="1"/>
    <n v="1"/>
  </r>
  <r>
    <x v="0"/>
    <n v="1"/>
  </r>
  <r>
    <x v="1"/>
    <n v="1"/>
  </r>
  <r>
    <x v="1"/>
    <n v="1"/>
  </r>
  <r>
    <x v="1"/>
    <n v="1"/>
  </r>
  <r>
    <x v="0"/>
    <n v="1"/>
  </r>
  <r>
    <x v="1"/>
    <n v="1"/>
  </r>
  <r>
    <x v="0"/>
    <n v="1"/>
  </r>
  <r>
    <x v="1"/>
    <n v="1"/>
  </r>
  <r>
    <x v="1"/>
    <n v="1"/>
  </r>
  <r>
    <x v="2"/>
    <n v="1"/>
  </r>
  <r>
    <x v="1"/>
    <n v="1"/>
  </r>
  <r>
    <x v="1"/>
    <n v="1"/>
  </r>
  <r>
    <x v="1"/>
    <n v="1"/>
  </r>
  <r>
    <x v="1"/>
    <n v="1"/>
  </r>
  <r>
    <x v="1"/>
    <n v="1"/>
  </r>
  <r>
    <x v="0"/>
    <n v="1"/>
  </r>
  <r>
    <x v="0"/>
    <n v="1"/>
  </r>
  <r>
    <x v="1"/>
    <n v="1"/>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5">
  <r>
    <x v="0"/>
    <n v="17"/>
  </r>
  <r>
    <x v="1"/>
    <n v="19"/>
  </r>
  <r>
    <x v="2"/>
    <n v="24"/>
  </r>
  <r>
    <x v="3"/>
    <n v="5"/>
  </r>
  <r>
    <x v="4"/>
    <n v="15"/>
  </r>
  <r>
    <x v="5"/>
    <n v="7"/>
  </r>
  <r>
    <x v="6"/>
    <n v="20"/>
  </r>
  <r>
    <x v="7"/>
    <n v="20"/>
  </r>
  <r>
    <x v="8"/>
    <n v="0"/>
  </r>
  <r>
    <x v="9"/>
    <n v="54"/>
  </r>
  <r>
    <x v="10"/>
    <n v="39"/>
  </r>
  <r>
    <x v="11"/>
    <n v="45"/>
  </r>
  <r>
    <x v="12"/>
    <n v="93"/>
  </r>
  <r>
    <x v="13"/>
    <n v="15"/>
  </r>
  <r>
    <x v="14"/>
    <n v="10"/>
  </r>
  <r>
    <x v="15"/>
    <n v="28"/>
  </r>
  <r>
    <x v="16"/>
    <n v="8"/>
  </r>
  <r>
    <x v="17"/>
    <n v="1"/>
  </r>
  <r>
    <x v="18"/>
    <n v="31"/>
  </r>
  <r>
    <x v="19"/>
    <n v="23"/>
  </r>
  <r>
    <x v="17"/>
    <n v="1"/>
  </r>
  <r>
    <x v="20"/>
    <n v="110"/>
  </r>
  <r>
    <x v="21"/>
    <n v="19"/>
  </r>
  <r>
    <x v="22"/>
    <n v="42"/>
  </r>
  <r>
    <x v="23"/>
    <n v="14"/>
  </r>
  <r>
    <x v="24"/>
    <n v="10"/>
  </r>
  <r>
    <x v="25"/>
    <n v="0"/>
  </r>
  <r>
    <x v="26"/>
    <n v="41"/>
  </r>
  <r>
    <x v="27"/>
    <n v="2"/>
  </r>
  <r>
    <x v="28"/>
    <n v="4"/>
  </r>
  <r>
    <x v="29"/>
    <n v="6"/>
  </r>
  <r>
    <x v="30"/>
    <n v="6"/>
  </r>
  <r>
    <x v="31"/>
    <n v="16"/>
  </r>
  <r>
    <x v="32"/>
    <n v="21"/>
  </r>
  <r>
    <x v="33"/>
    <n v="19"/>
  </r>
  <r>
    <x v="34"/>
    <n v="43"/>
  </r>
  <r>
    <x v="35"/>
    <n v="46"/>
  </r>
  <r>
    <x v="36"/>
    <n v="38"/>
  </r>
  <r>
    <x v="37"/>
    <n v="17"/>
  </r>
  <r>
    <x v="38"/>
    <n v="29"/>
  </r>
  <r>
    <x v="39"/>
    <n v="4"/>
  </r>
  <r>
    <x v="40"/>
    <n v="11"/>
  </r>
  <r>
    <x v="41"/>
    <n v="29"/>
  </r>
  <r>
    <x v="42"/>
    <n v="10"/>
  </r>
  <r>
    <x v="43"/>
    <n v="18"/>
  </r>
  <r>
    <x v="44"/>
    <n v="21"/>
  </r>
  <r>
    <x v="45"/>
    <n v="10"/>
  </r>
  <r>
    <x v="46"/>
    <n v="6"/>
  </r>
  <r>
    <x v="47"/>
    <n v="3"/>
  </r>
  <r>
    <x v="48"/>
    <n v="10"/>
  </r>
  <r>
    <x v="49"/>
    <n v="5"/>
  </r>
  <r>
    <x v="50"/>
    <n v="14"/>
  </r>
  <r>
    <x v="51"/>
    <n v="27"/>
  </r>
  <r>
    <x v="52"/>
    <n v="9"/>
  </r>
  <r>
    <x v="53"/>
    <n v="3"/>
  </r>
  <r>
    <x v="54"/>
    <n v="1"/>
  </r>
  <r>
    <x v="55"/>
    <n v="43"/>
  </r>
  <r>
    <x v="56"/>
    <n v="80"/>
  </r>
  <r>
    <x v="57"/>
    <n v="22"/>
  </r>
  <r>
    <x v="58"/>
    <n v="10"/>
  </r>
  <r>
    <x v="59"/>
    <n v="9"/>
  </r>
  <r>
    <x v="60"/>
    <n v="83"/>
  </r>
  <r>
    <x v="61"/>
    <n v="5"/>
  </r>
  <r>
    <x v="62"/>
    <n v="3"/>
  </r>
  <r>
    <x v="63"/>
    <n v="18"/>
  </r>
  <r>
    <x v="64"/>
    <n v="16"/>
  </r>
  <r>
    <x v="65"/>
    <n v="17"/>
  </r>
  <r>
    <x v="66"/>
    <n v="12"/>
  </r>
  <r>
    <x v="67"/>
    <n v="7"/>
  </r>
  <r>
    <x v="68"/>
    <n v="0"/>
  </r>
  <r>
    <x v="69"/>
    <n v="2"/>
  </r>
  <r>
    <x v="70"/>
    <n v="2"/>
  </r>
  <r>
    <x v="71"/>
    <n v="30"/>
  </r>
  <r>
    <x v="72"/>
    <n v="9"/>
  </r>
  <r>
    <x v="73"/>
    <n v="79"/>
  </r>
</pivotCacheRecords>
</file>

<file path=xl/pivotCache/pivotCacheRecords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x v="0"/>
  </r>
  <r>
    <x v="0"/>
  </r>
  <r>
    <x v="1"/>
  </r>
  <r>
    <x v="0"/>
  </r>
  <r>
    <x v="0"/>
  </r>
  <r>
    <x v="2"/>
  </r>
  <r>
    <x v="3"/>
  </r>
  <r>
    <x v="3"/>
  </r>
  <r>
    <x v="3"/>
  </r>
  <r>
    <x v="1"/>
  </r>
  <r>
    <x v="1"/>
  </r>
  <r>
    <x v="1"/>
  </r>
  <r>
    <x v="2"/>
  </r>
  <r>
    <x v="0"/>
  </r>
  <r>
    <x v="3"/>
  </r>
  <r>
    <x v="1"/>
  </r>
  <r>
    <x v="0"/>
  </r>
  <r>
    <x v="0"/>
  </r>
  <r>
    <x v="0"/>
  </r>
  <r>
    <x v="3"/>
  </r>
  <r>
    <x v="0"/>
  </r>
  <r>
    <x v="0"/>
  </r>
  <r>
    <x v="0"/>
  </r>
  <r>
    <x v="1"/>
  </r>
  <r>
    <x v="0"/>
  </r>
  <r>
    <x v="0"/>
  </r>
  <r>
    <x v="1"/>
  </r>
  <r>
    <x v="1"/>
  </r>
  <r>
    <x v="1"/>
  </r>
  <r>
    <x v="1"/>
  </r>
  <r>
    <x v="1"/>
  </r>
  <r>
    <x v="1"/>
  </r>
  <r>
    <x v="0"/>
  </r>
  <r>
    <x v="1"/>
  </r>
  <r>
    <x v="0"/>
  </r>
  <r>
    <x v="3"/>
  </r>
  <r>
    <x v="1"/>
  </r>
  <r>
    <x v="0"/>
  </r>
  <r>
    <x v="1"/>
  </r>
  <r>
    <x v="1"/>
  </r>
  <r>
    <x v="3"/>
  </r>
  <r>
    <x v="1"/>
  </r>
  <r>
    <x v="0"/>
  </r>
  <r>
    <x v="0"/>
  </r>
  <r>
    <x v="0"/>
  </r>
  <r>
    <x v="0"/>
  </r>
  <r>
    <x v="1"/>
  </r>
  <r>
    <x v="0"/>
  </r>
  <r>
    <x v="0"/>
  </r>
  <r>
    <x v="0"/>
  </r>
  <r>
    <x v="3"/>
  </r>
  <r>
    <x v="0"/>
  </r>
  <r>
    <x v="0"/>
  </r>
  <r>
    <x v="0"/>
  </r>
  <r>
    <x v="0"/>
  </r>
  <r>
    <x v="1"/>
  </r>
  <r>
    <x v="1"/>
  </r>
  <r>
    <x v="1"/>
  </r>
  <r>
    <x v="0"/>
  </r>
  <r>
    <x v="0"/>
  </r>
  <r>
    <x v="1"/>
  </r>
  <r>
    <x v="2"/>
  </r>
  <r>
    <x v="0"/>
  </r>
  <r>
    <x v="0"/>
  </r>
  <r>
    <x v="1"/>
  </r>
  <r>
    <x v="0"/>
  </r>
  <r>
    <x v="0"/>
  </r>
  <r>
    <x v="0"/>
  </r>
  <r>
    <x v="1"/>
  </r>
  <r>
    <x v="2"/>
  </r>
  <r>
    <x v="0"/>
  </r>
  <r>
    <x v="1"/>
  </r>
  <r>
    <x v="1"/>
  </r>
  <r>
    <x v="1"/>
  </r>
  <r>
    <x v="1"/>
  </r>
  <r>
    <x v="0"/>
  </r>
  <r>
    <x v="1"/>
  </r>
  <r>
    <x v="1"/>
  </r>
  <r>
    <x v="1"/>
  </r>
  <r>
    <x v="1"/>
  </r>
  <r>
    <x v="1"/>
  </r>
  <r>
    <x v="3"/>
  </r>
  <r>
    <x v="3"/>
  </r>
  <r>
    <x v="0"/>
  </r>
  <r>
    <x v="1"/>
  </r>
  <r>
    <x v="0"/>
  </r>
  <r>
    <x v="3"/>
  </r>
  <r>
    <x v="0"/>
  </r>
  <r>
    <x v="1"/>
  </r>
  <r>
    <x v="1"/>
  </r>
  <r>
    <x v="3"/>
  </r>
  <r>
    <x v="0"/>
  </r>
  <r>
    <x v="0"/>
  </r>
  <r>
    <x v="1"/>
  </r>
  <r>
    <x v="1"/>
  </r>
  <r>
    <x v="3"/>
  </r>
  <r>
    <x v="0"/>
  </r>
  <r>
    <x v="0"/>
  </r>
  <r>
    <x v="1"/>
  </r>
  <r>
    <x v="1"/>
  </r>
  <r>
    <x v="1"/>
  </r>
  <r>
    <x v="0"/>
  </r>
  <r>
    <x v="0"/>
  </r>
  <r>
    <x v="1"/>
  </r>
  <r>
    <x v="1"/>
  </r>
  <r>
    <x v="1"/>
  </r>
  <r>
    <x v="1"/>
  </r>
  <r>
    <x v="1"/>
  </r>
  <r>
    <x v="1"/>
  </r>
  <r>
    <x v="1"/>
  </r>
  <r>
    <x v="0"/>
  </r>
  <r>
    <x v="3"/>
  </r>
  <r>
    <x v="0"/>
  </r>
  <r>
    <x v="1"/>
  </r>
  <r>
    <x v="1"/>
  </r>
  <r>
    <x v="1"/>
  </r>
  <r>
    <x v="3"/>
  </r>
  <r>
    <x v="1"/>
  </r>
  <r>
    <x v="1"/>
  </r>
  <r>
    <x v="1"/>
  </r>
  <r>
    <x v="1"/>
  </r>
  <r>
    <x v="1"/>
  </r>
  <r>
    <x v="0"/>
  </r>
</pivotCacheRecords>
</file>

<file path=xl/pivotCache/pivotCacheRecords7.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4">
  <r>
    <x v="0"/>
  </r>
  <r>
    <x v="1"/>
  </r>
  <r>
    <x v="1"/>
  </r>
  <r>
    <x v="2"/>
  </r>
  <r>
    <x v="0"/>
  </r>
  <r>
    <x v="2"/>
  </r>
  <r>
    <x v="0"/>
  </r>
  <r>
    <x v="1"/>
  </r>
  <r>
    <x v="0"/>
  </r>
  <r>
    <x v="3"/>
  </r>
  <r>
    <x v="4"/>
  </r>
  <r>
    <x v="0"/>
  </r>
  <r>
    <x v="1"/>
  </r>
  <r>
    <x v="4"/>
  </r>
  <r>
    <x v="3"/>
  </r>
  <r>
    <x v="3"/>
  </r>
  <r>
    <x v="0"/>
  </r>
  <r>
    <x v="0"/>
  </r>
  <r>
    <x v="0"/>
  </r>
  <r>
    <x v="4"/>
  </r>
  <r>
    <x v="1"/>
  </r>
  <r>
    <x v="1"/>
  </r>
  <r>
    <x v="1"/>
  </r>
  <r>
    <x v="1"/>
  </r>
  <r>
    <x v="3"/>
  </r>
  <r>
    <x v="3"/>
  </r>
  <r>
    <x v="1"/>
  </r>
  <r>
    <x v="0"/>
  </r>
  <r>
    <x v="1"/>
  </r>
  <r>
    <x v="1"/>
  </r>
  <r>
    <x v="1"/>
  </r>
  <r>
    <x v="1"/>
  </r>
  <r>
    <x v="1"/>
  </r>
  <r>
    <x v="0"/>
  </r>
  <r>
    <x v="1"/>
  </r>
  <r>
    <x v="0"/>
  </r>
  <r>
    <x v="1"/>
  </r>
  <r>
    <x v="1"/>
  </r>
  <r>
    <x v="3"/>
  </r>
  <r>
    <x v="0"/>
  </r>
  <r>
    <x v="0"/>
  </r>
  <r>
    <x v="3"/>
  </r>
  <r>
    <x v="1"/>
  </r>
  <r>
    <x v="0"/>
  </r>
  <r>
    <x v="1"/>
  </r>
  <r>
    <x v="3"/>
  </r>
  <r>
    <x v="0"/>
  </r>
  <r>
    <x v="1"/>
  </r>
  <r>
    <x v="3"/>
  </r>
  <r>
    <x v="0"/>
  </r>
  <r>
    <x v="0"/>
  </r>
  <r>
    <x v="3"/>
  </r>
  <r>
    <x v="3"/>
  </r>
  <r>
    <x v="1"/>
  </r>
  <r>
    <x v="0"/>
  </r>
  <r>
    <x v="1"/>
  </r>
  <r>
    <x v="0"/>
  </r>
  <r>
    <x v="1"/>
  </r>
  <r>
    <x v="1"/>
  </r>
  <r>
    <x v="0"/>
  </r>
  <r>
    <x v="0"/>
  </r>
  <r>
    <x v="0"/>
  </r>
  <r>
    <x v="4"/>
  </r>
  <r>
    <x v="0"/>
  </r>
  <r>
    <x v="3"/>
  </r>
  <r>
    <x v="0"/>
  </r>
  <r>
    <x v="1"/>
  </r>
  <r>
    <x v="3"/>
  </r>
  <r>
    <x v="3"/>
  </r>
  <r>
    <x v="3"/>
  </r>
  <r>
    <x v="1"/>
  </r>
  <r>
    <x v="3"/>
  </r>
  <r>
    <x v="3"/>
  </r>
  <r>
    <x v="1"/>
  </r>
  <r>
    <x v="3"/>
  </r>
  <r>
    <x v="0"/>
  </r>
  <r>
    <x v="1"/>
  </r>
  <r>
    <x v="0"/>
  </r>
  <r>
    <x v="1"/>
  </r>
  <r>
    <x v="3"/>
  </r>
  <r>
    <x v="1"/>
  </r>
  <r>
    <x v="3"/>
  </r>
  <r>
    <x v="0"/>
  </r>
  <r>
    <x v="3"/>
  </r>
  <r>
    <x v="3"/>
  </r>
  <r>
    <x v="3"/>
  </r>
  <r>
    <x v="1"/>
  </r>
  <r>
    <x v="0"/>
  </r>
  <r>
    <x v="0"/>
  </r>
  <r>
    <x v="3"/>
  </r>
  <r>
    <x v="1"/>
  </r>
  <r>
    <x v="0"/>
  </r>
  <r>
    <x v="0"/>
  </r>
  <r>
    <x v="3"/>
  </r>
  <r>
    <x v="0"/>
  </r>
  <r>
    <x v="0"/>
  </r>
  <r>
    <x v="0"/>
  </r>
  <r>
    <x v="0"/>
  </r>
  <r>
    <x v="3"/>
  </r>
  <r>
    <x v="1"/>
  </r>
  <r>
    <x v="0"/>
  </r>
  <r>
    <x v="1"/>
  </r>
  <r>
    <x v="1"/>
  </r>
  <r>
    <x v="0"/>
  </r>
  <r>
    <x v="1"/>
  </r>
  <r>
    <x v="4"/>
  </r>
  <r>
    <x v="3"/>
  </r>
  <r>
    <x v="1"/>
  </r>
  <r>
    <x v="1"/>
  </r>
  <r>
    <x v="3"/>
  </r>
  <r>
    <x v="0"/>
  </r>
  <r>
    <x v="1"/>
  </r>
  <r>
    <x v="3"/>
  </r>
  <r>
    <x v="0"/>
  </r>
  <r>
    <x v="0"/>
  </r>
  <r>
    <x v="1"/>
  </r>
  <r>
    <x v="1"/>
  </r>
  <r>
    <x v="3"/>
  </r>
  <r>
    <x v="0"/>
  </r>
  <r>
    <x v="1"/>
  </r>
  <r>
    <x v="0"/>
  </r>
  <r>
    <x v="3"/>
  </r>
  <r>
    <x v="3"/>
  </r>
  <r>
    <x v="3"/>
  </r>
</pivotCacheRecords>
</file>

<file path=xl/pivotCache/pivotCacheRecords8.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4">
  <r>
    <x v="0"/>
  </r>
  <r>
    <x v="1"/>
  </r>
  <r>
    <x v="0"/>
  </r>
  <r>
    <x v="2"/>
  </r>
  <r>
    <x v="3"/>
  </r>
  <r>
    <x v="3"/>
  </r>
  <r>
    <x v="3"/>
  </r>
  <r>
    <x v="0"/>
  </r>
  <r>
    <x v="3"/>
  </r>
  <r>
    <x v="3"/>
  </r>
  <r>
    <x v="3"/>
  </r>
  <r>
    <x v="1"/>
  </r>
  <r>
    <x v="0"/>
  </r>
  <r>
    <x v="2"/>
  </r>
  <r>
    <x v="0"/>
  </r>
  <r>
    <x v="3"/>
  </r>
  <r>
    <x v="3"/>
  </r>
  <r>
    <x v="0"/>
  </r>
  <r>
    <x v="0"/>
  </r>
  <r>
    <x v="1"/>
  </r>
  <r>
    <x v="1"/>
  </r>
  <r>
    <x v="0"/>
  </r>
  <r>
    <x v="1"/>
  </r>
  <r>
    <x v="1"/>
  </r>
  <r>
    <x v="1"/>
  </r>
  <r>
    <x v="0"/>
  </r>
  <r>
    <x v="3"/>
  </r>
  <r>
    <x v="1"/>
  </r>
  <r>
    <x v="1"/>
  </r>
  <r>
    <x v="1"/>
  </r>
  <r>
    <x v="1"/>
  </r>
  <r>
    <x v="1"/>
  </r>
  <r>
    <x v="1"/>
  </r>
  <r>
    <x v="0"/>
  </r>
  <r>
    <x v="1"/>
  </r>
  <r>
    <x v="0"/>
  </r>
  <r>
    <x v="1"/>
  </r>
  <r>
    <x v="1"/>
  </r>
  <r>
    <x v="0"/>
  </r>
  <r>
    <x v="0"/>
  </r>
  <r>
    <x v="0"/>
  </r>
  <r>
    <x v="3"/>
  </r>
  <r>
    <x v="1"/>
  </r>
  <r>
    <x v="0"/>
  </r>
  <r>
    <x v="1"/>
  </r>
  <r>
    <x v="3"/>
  </r>
  <r>
    <x v="0"/>
  </r>
  <r>
    <x v="1"/>
  </r>
  <r>
    <x v="3"/>
  </r>
  <r>
    <x v="0"/>
  </r>
  <r>
    <x v="0"/>
  </r>
  <r>
    <x v="0"/>
  </r>
  <r>
    <x v="0"/>
  </r>
  <r>
    <x v="1"/>
  </r>
  <r>
    <x v="0"/>
  </r>
  <r>
    <x v="0"/>
  </r>
  <r>
    <x v="1"/>
  </r>
  <r>
    <x v="1"/>
  </r>
  <r>
    <x v="1"/>
  </r>
  <r>
    <x v="0"/>
  </r>
  <r>
    <x v="0"/>
  </r>
  <r>
    <x v="1"/>
  </r>
  <r>
    <x v="1"/>
  </r>
  <r>
    <x v="1"/>
  </r>
  <r>
    <x v="3"/>
  </r>
  <r>
    <x v="3"/>
  </r>
  <r>
    <x v="0"/>
  </r>
  <r>
    <x v="0"/>
  </r>
  <r>
    <x v="0"/>
  </r>
  <r>
    <x v="1"/>
  </r>
  <r>
    <x v="1"/>
  </r>
  <r>
    <x v="0"/>
  </r>
  <r>
    <x v="0"/>
  </r>
  <r>
    <x v="1"/>
  </r>
  <r>
    <x v="1"/>
  </r>
  <r>
    <x v="1"/>
  </r>
  <r>
    <x v="0"/>
  </r>
  <r>
    <x v="1"/>
  </r>
  <r>
    <x v="1"/>
  </r>
  <r>
    <x v="1"/>
  </r>
  <r>
    <x v="1"/>
  </r>
  <r>
    <x v="0"/>
  </r>
  <r>
    <x v="0"/>
  </r>
  <r>
    <x v="3"/>
  </r>
  <r>
    <x v="0"/>
  </r>
  <r>
    <x v="1"/>
  </r>
  <r>
    <x v="1"/>
  </r>
  <r>
    <x v="3"/>
  </r>
  <r>
    <x v="1"/>
  </r>
  <r>
    <x v="1"/>
  </r>
  <r>
    <x v="1"/>
  </r>
  <r>
    <x v="0"/>
  </r>
  <r>
    <x v="1"/>
  </r>
  <r>
    <x v="3"/>
  </r>
  <r>
    <x v="1"/>
  </r>
  <r>
    <x v="1"/>
  </r>
  <r>
    <x v="0"/>
  </r>
  <r>
    <x v="1"/>
  </r>
  <r>
    <x v="0"/>
  </r>
  <r>
    <x v="1"/>
  </r>
  <r>
    <x v="0"/>
  </r>
  <r>
    <x v="1"/>
  </r>
  <r>
    <x v="3"/>
  </r>
  <r>
    <x v="0"/>
  </r>
  <r>
    <x v="0"/>
  </r>
  <r>
    <x v="1"/>
  </r>
  <r>
    <x v="1"/>
  </r>
  <r>
    <x v="1"/>
  </r>
  <r>
    <x v="1"/>
  </r>
  <r>
    <x v="1"/>
  </r>
  <r>
    <x v="0"/>
  </r>
  <r>
    <x v="0"/>
  </r>
  <r>
    <x v="3"/>
  </r>
  <r>
    <x v="0"/>
  </r>
  <r>
    <x v="1"/>
  </r>
  <r>
    <x v="0"/>
  </r>
  <r>
    <x v="1"/>
  </r>
  <r>
    <x v="3"/>
  </r>
  <r>
    <x v="1"/>
  </r>
  <r>
    <x v="0"/>
  </r>
  <r>
    <x v="1"/>
  </r>
  <r>
    <x v="1"/>
  </r>
  <r>
    <x v="3"/>
  </r>
  <r>
    <x v="0"/>
  </r>
</pivotCacheRecords>
</file>

<file path=xl/pivotCache/pivotCacheRecords9.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x v="0"/>
  </r>
  <r>
    <x v="1"/>
  </r>
  <r>
    <x v="0"/>
  </r>
  <r>
    <x v="1"/>
  </r>
  <r>
    <x v="2"/>
  </r>
  <r>
    <x v="0"/>
  </r>
  <r>
    <x v="0"/>
  </r>
  <r>
    <x v="1"/>
  </r>
  <r>
    <x v="3"/>
  </r>
  <r>
    <x v="1"/>
  </r>
  <r>
    <x v="1"/>
  </r>
  <r>
    <x v="0"/>
  </r>
  <r>
    <x v="2"/>
  </r>
  <r>
    <x v="0"/>
  </r>
  <r>
    <x v="0"/>
  </r>
  <r>
    <x v="1"/>
  </r>
  <r>
    <x v="1"/>
  </r>
  <r>
    <x v="1"/>
  </r>
  <r>
    <x v="0"/>
  </r>
  <r>
    <x v="0"/>
  </r>
  <r>
    <x v="1"/>
  </r>
  <r>
    <x v="0"/>
  </r>
  <r>
    <x v="1"/>
  </r>
  <r>
    <x v="0"/>
  </r>
  <r>
    <x v="1"/>
  </r>
  <r>
    <x v="0"/>
  </r>
  <r>
    <x v="0"/>
  </r>
  <r>
    <x v="0"/>
  </r>
  <r>
    <x v="1"/>
  </r>
  <r>
    <x v="0"/>
  </r>
  <r>
    <x v="1"/>
  </r>
  <r>
    <x v="0"/>
  </r>
  <r>
    <x v="1"/>
  </r>
  <r>
    <x v="0"/>
  </r>
  <r>
    <x v="0"/>
  </r>
  <r>
    <x v="0"/>
  </r>
  <r>
    <x v="0"/>
  </r>
  <r>
    <x v="1"/>
  </r>
  <r>
    <x v="0"/>
  </r>
  <r>
    <x v="1"/>
  </r>
  <r>
    <x v="3"/>
  </r>
  <r>
    <x v="0"/>
  </r>
  <r>
    <x v="1"/>
  </r>
  <r>
    <x v="0"/>
  </r>
  <r>
    <x v="0"/>
  </r>
  <r>
    <x v="1"/>
  </r>
  <r>
    <x v="0"/>
  </r>
  <r>
    <x v="2"/>
  </r>
  <r>
    <x v="1"/>
  </r>
  <r>
    <x v="1"/>
  </r>
  <r>
    <x v="1"/>
  </r>
  <r>
    <x v="1"/>
  </r>
  <r>
    <x v="1"/>
  </r>
  <r>
    <x v="0"/>
  </r>
  <r>
    <x v="3"/>
  </r>
  <r>
    <x v="0"/>
  </r>
  <r>
    <x v="3"/>
  </r>
  <r>
    <x v="0"/>
  </r>
  <r>
    <x v="1"/>
  </r>
  <r>
    <x v="1"/>
  </r>
  <r>
    <x v="0"/>
  </r>
  <r>
    <x v="1"/>
  </r>
  <r>
    <x v="0"/>
  </r>
  <r>
    <x v="1"/>
  </r>
  <r>
    <x v="0"/>
  </r>
  <r>
    <x v="1"/>
  </r>
  <r>
    <x v="1"/>
  </r>
  <r>
    <x v="1"/>
  </r>
  <r>
    <x v="0"/>
  </r>
  <r>
    <x v="3"/>
  </r>
  <r>
    <x v="1"/>
  </r>
  <r>
    <x v="0"/>
  </r>
  <r>
    <x v="0"/>
  </r>
  <r>
    <x v="1"/>
  </r>
  <r>
    <x v="0"/>
  </r>
  <r>
    <x v="3"/>
  </r>
  <r>
    <x v="0"/>
  </r>
  <r>
    <x v="0"/>
  </r>
  <r>
    <x v="0"/>
  </r>
  <r>
    <x v="0"/>
  </r>
  <r>
    <x v="3"/>
  </r>
  <r>
    <x v="0"/>
  </r>
  <r>
    <x v="3"/>
  </r>
  <r>
    <x v="3"/>
  </r>
  <r>
    <x v="3"/>
  </r>
  <r>
    <x v="1"/>
  </r>
  <r>
    <x v="0"/>
  </r>
  <r>
    <x v="0"/>
  </r>
  <r>
    <x v="0"/>
  </r>
  <r>
    <x v="0"/>
  </r>
  <r>
    <x v="0"/>
  </r>
  <r>
    <x v="3"/>
  </r>
  <r>
    <x v="1"/>
  </r>
  <r>
    <x v="0"/>
  </r>
  <r>
    <x v="0"/>
  </r>
  <r>
    <x v="3"/>
  </r>
  <r>
    <x v="0"/>
  </r>
  <r>
    <x v="0"/>
  </r>
  <r>
    <x v="0"/>
  </r>
  <r>
    <x v="1"/>
  </r>
  <r>
    <x v="0"/>
  </r>
  <r>
    <x v="1"/>
  </r>
  <r>
    <x v="1"/>
  </r>
  <r>
    <x v="0"/>
  </r>
  <r>
    <x v="0"/>
  </r>
  <r>
    <x v="0"/>
  </r>
  <r>
    <x v="0"/>
  </r>
  <r>
    <x v="0"/>
  </r>
  <r>
    <x v="1"/>
  </r>
  <r>
    <x v="0"/>
  </r>
  <r>
    <x v="2"/>
  </r>
  <r>
    <x v="3"/>
  </r>
  <r>
    <x v="0"/>
  </r>
  <r>
    <x v="1"/>
  </r>
  <r>
    <x v="0"/>
  </r>
  <r>
    <x v="0"/>
  </r>
  <r>
    <x v="3"/>
  </r>
  <r>
    <x v="1"/>
  </r>
  <r>
    <x v="1"/>
  </r>
  <r>
    <x v="0"/>
  </r>
  <r>
    <x v="0"/>
  </r>
  <r>
    <x v="2"/>
  </r>
  <r>
    <x v="0"/>
  </r>
</pivotCacheRecords>
</file>

<file path=xl/pivotCache/pivotCacheRecords10.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4">
  <r>
    <x v="0"/>
  </r>
  <r>
    <x v="0"/>
  </r>
  <r>
    <x v="1"/>
  </r>
  <r>
    <x v="2"/>
  </r>
  <r>
    <x v="3"/>
  </r>
  <r>
    <x v="1"/>
  </r>
  <r>
    <x v="3"/>
  </r>
  <r>
    <x v="1"/>
  </r>
  <r>
    <x v="0"/>
  </r>
  <r>
    <x v="3"/>
  </r>
  <r>
    <x v="3"/>
  </r>
  <r>
    <x v="3"/>
  </r>
  <r>
    <x v="3"/>
  </r>
  <r>
    <x v="1"/>
  </r>
  <r>
    <x v="3"/>
  </r>
  <r>
    <x v="3"/>
  </r>
  <r>
    <x v="3"/>
  </r>
  <r>
    <x v="3"/>
  </r>
  <r>
    <x v="1"/>
  </r>
  <r>
    <x v="1"/>
  </r>
  <r>
    <x v="3"/>
  </r>
  <r>
    <x v="0"/>
  </r>
  <r>
    <x v="2"/>
  </r>
  <r>
    <x v="0"/>
  </r>
  <r>
    <x v="1"/>
  </r>
  <r>
    <x v="3"/>
  </r>
  <r>
    <x v="1"/>
  </r>
  <r>
    <x v="3"/>
  </r>
  <r>
    <x v="0"/>
  </r>
  <r>
    <x v="1"/>
  </r>
  <r>
    <x v="3"/>
  </r>
  <r>
    <x v="3"/>
  </r>
  <r>
    <x v="3"/>
  </r>
  <r>
    <x v="3"/>
  </r>
  <r>
    <x v="0"/>
  </r>
  <r>
    <x v="0"/>
  </r>
  <r>
    <x v="3"/>
  </r>
  <r>
    <x v="3"/>
  </r>
  <r>
    <x v="3"/>
  </r>
  <r>
    <x v="0"/>
  </r>
  <r>
    <x v="0"/>
  </r>
  <r>
    <x v="3"/>
  </r>
  <r>
    <x v="0"/>
  </r>
  <r>
    <x v="1"/>
  </r>
  <r>
    <x v="1"/>
  </r>
  <r>
    <x v="1"/>
  </r>
  <r>
    <x v="3"/>
  </r>
  <r>
    <x v="3"/>
  </r>
  <r>
    <x v="1"/>
  </r>
  <r>
    <x v="3"/>
  </r>
  <r>
    <x v="3"/>
  </r>
  <r>
    <x v="3"/>
  </r>
  <r>
    <x v="1"/>
  </r>
  <r>
    <x v="0"/>
  </r>
  <r>
    <x v="1"/>
  </r>
  <r>
    <x v="1"/>
  </r>
  <r>
    <x v="0"/>
  </r>
  <r>
    <x v="3"/>
  </r>
  <r>
    <x v="3"/>
  </r>
  <r>
    <x v="3"/>
  </r>
  <r>
    <x v="1"/>
  </r>
  <r>
    <x v="3"/>
  </r>
  <r>
    <x v="3"/>
  </r>
  <r>
    <x v="0"/>
  </r>
  <r>
    <x v="3"/>
  </r>
  <r>
    <x v="1"/>
  </r>
  <r>
    <x v="0"/>
  </r>
  <r>
    <x v="3"/>
  </r>
  <r>
    <x v="3"/>
  </r>
  <r>
    <x v="2"/>
  </r>
  <r>
    <x v="3"/>
  </r>
  <r>
    <x v="3"/>
  </r>
  <r>
    <x v="1"/>
  </r>
  <r>
    <x v="0"/>
  </r>
  <r>
    <x v="3"/>
  </r>
  <r>
    <x v="1"/>
  </r>
  <r>
    <x v="0"/>
  </r>
  <r>
    <x v="0"/>
  </r>
  <r>
    <x v="0"/>
  </r>
  <r>
    <x v="0"/>
  </r>
  <r>
    <x v="0"/>
  </r>
  <r>
    <x v="2"/>
  </r>
  <r>
    <x v="3"/>
  </r>
  <r>
    <x v="0"/>
  </r>
  <r>
    <x v="1"/>
  </r>
  <r>
    <x v="2"/>
  </r>
  <r>
    <x v="0"/>
  </r>
  <r>
    <x v="1"/>
  </r>
  <r>
    <x v="0"/>
  </r>
  <r>
    <x v="1"/>
  </r>
  <r>
    <x v="0"/>
  </r>
  <r>
    <x v="0"/>
  </r>
  <r>
    <x v="3"/>
  </r>
  <r>
    <x v="3"/>
  </r>
  <r>
    <x v="1"/>
  </r>
  <r>
    <x v="2"/>
  </r>
  <r>
    <x v="1"/>
  </r>
  <r>
    <x v="0"/>
  </r>
  <r>
    <x v="1"/>
  </r>
  <r>
    <x v="3"/>
  </r>
  <r>
    <x v="0"/>
  </r>
  <r>
    <x v="0"/>
  </r>
  <r>
    <x v="0"/>
  </r>
  <r>
    <x v="3"/>
  </r>
  <r>
    <x v="2"/>
  </r>
  <r>
    <x v="0"/>
  </r>
  <r>
    <x v="3"/>
  </r>
  <r>
    <x v="0"/>
  </r>
  <r>
    <x v="0"/>
  </r>
  <r>
    <x v="3"/>
  </r>
  <r>
    <x v="1"/>
  </r>
  <r>
    <x v="0"/>
  </r>
  <r>
    <x v="3"/>
  </r>
  <r>
    <x v="3"/>
  </r>
  <r>
    <x v="3"/>
  </r>
  <r>
    <x v="0"/>
  </r>
  <r>
    <x v="0"/>
  </r>
  <r>
    <x v="0"/>
  </r>
  <r>
    <x v="3"/>
  </r>
  <r>
    <x v="1"/>
  </r>
  <r>
    <x v="0"/>
  </r>
  <r>
    <x v="3"/>
  </r>
  <r>
    <x v="3"/>
  </r>
  <r>
    <x v="3"/>
  </r>
</pivotCacheRecords>
</file>

<file path=xl/pivotCache/pivotCacheRecords1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x v="0"/>
  </r>
  <r>
    <x v="1"/>
  </r>
  <r>
    <x v="2"/>
  </r>
  <r>
    <x v="1"/>
  </r>
  <r>
    <x v="2"/>
  </r>
  <r>
    <x v="0"/>
  </r>
  <r>
    <x v="2"/>
  </r>
  <r>
    <x v="1"/>
  </r>
  <r>
    <x v="1"/>
  </r>
  <r>
    <x v="1"/>
  </r>
  <r>
    <x v="2"/>
  </r>
  <r>
    <x v="2"/>
  </r>
  <r>
    <x v="2"/>
  </r>
  <r>
    <x v="1"/>
  </r>
  <r>
    <x v="1"/>
  </r>
  <r>
    <x v="0"/>
  </r>
  <r>
    <x v="2"/>
  </r>
  <r>
    <x v="1"/>
  </r>
  <r>
    <x v="0"/>
  </r>
  <r>
    <x v="1"/>
  </r>
  <r>
    <x v="0"/>
  </r>
  <r>
    <x v="1"/>
  </r>
  <r>
    <x v="0"/>
  </r>
  <r>
    <x v="2"/>
  </r>
  <r>
    <x v="0"/>
  </r>
  <r>
    <x v="3"/>
  </r>
  <r>
    <x v="1"/>
  </r>
  <r>
    <x v="0"/>
  </r>
  <r>
    <x v="2"/>
  </r>
  <r>
    <x v="1"/>
  </r>
  <r>
    <x v="1"/>
  </r>
  <r>
    <x v="0"/>
  </r>
  <r>
    <x v="1"/>
  </r>
  <r>
    <x v="0"/>
  </r>
  <r>
    <x v="1"/>
  </r>
  <r>
    <x v="3"/>
  </r>
  <r>
    <x v="1"/>
  </r>
  <r>
    <x v="1"/>
  </r>
  <r>
    <x v="1"/>
  </r>
  <r>
    <x v="0"/>
  </r>
  <r>
    <x v="1"/>
  </r>
  <r>
    <x v="1"/>
  </r>
  <r>
    <x v="3"/>
  </r>
  <r>
    <x v="2"/>
  </r>
  <r>
    <x v="2"/>
  </r>
  <r>
    <x v="2"/>
  </r>
  <r>
    <x v="2"/>
  </r>
  <r>
    <x v="2"/>
  </r>
  <r>
    <x v="0"/>
  </r>
  <r>
    <x v="1"/>
  </r>
  <r>
    <x v="0"/>
  </r>
  <r>
    <x v="3"/>
  </r>
  <r>
    <x v="0"/>
  </r>
  <r>
    <x v="1"/>
  </r>
  <r>
    <x v="2"/>
  </r>
  <r>
    <x v="2"/>
  </r>
  <r>
    <x v="1"/>
  </r>
  <r>
    <x v="0"/>
  </r>
  <r>
    <x v="1"/>
  </r>
  <r>
    <x v="2"/>
  </r>
  <r>
    <x v="1"/>
  </r>
  <r>
    <x v="1"/>
  </r>
  <r>
    <x v="0"/>
  </r>
  <r>
    <x v="1"/>
  </r>
  <r>
    <x v="1"/>
  </r>
  <r>
    <x v="1"/>
  </r>
  <r>
    <x v="1"/>
  </r>
  <r>
    <x v="1"/>
  </r>
  <r>
    <x v="3"/>
  </r>
  <r>
    <x v="4"/>
  </r>
  <r>
    <x v="0"/>
  </r>
  <r>
    <x v="1"/>
  </r>
  <r>
    <x v="0"/>
  </r>
  <r>
    <x v="2"/>
  </r>
  <r>
    <x v="1"/>
  </r>
  <r>
    <x v="0"/>
  </r>
  <r>
    <x v="0"/>
  </r>
  <r>
    <x v="0"/>
  </r>
  <r>
    <x v="0"/>
  </r>
  <r>
    <x v="0"/>
  </r>
  <r>
    <x v="3"/>
  </r>
  <r>
    <x v="1"/>
  </r>
  <r>
    <x v="0"/>
  </r>
  <r>
    <x v="3"/>
  </r>
  <r>
    <x v="0"/>
  </r>
  <r>
    <x v="0"/>
  </r>
  <r>
    <x v="1"/>
  </r>
  <r>
    <x v="0"/>
  </r>
  <r>
    <x v="1"/>
  </r>
  <r>
    <x v="0"/>
  </r>
  <r>
    <x v="2"/>
  </r>
  <r>
    <x v="2"/>
  </r>
  <r>
    <x v="2"/>
  </r>
  <r>
    <x v="0"/>
  </r>
  <r>
    <x v="1"/>
  </r>
  <r>
    <x v="2"/>
  </r>
  <r>
    <x v="1"/>
  </r>
  <r>
    <x v="2"/>
  </r>
  <r>
    <x v="2"/>
  </r>
  <r>
    <x v="0"/>
  </r>
  <r>
    <x v="0"/>
  </r>
  <r>
    <x v="1"/>
  </r>
  <r>
    <x v="1"/>
  </r>
  <r>
    <x v="1"/>
  </r>
  <r>
    <x v="0"/>
  </r>
  <r>
    <x v="1"/>
  </r>
  <r>
    <x v="0"/>
  </r>
  <r>
    <x v="0"/>
  </r>
  <r>
    <x v="0"/>
  </r>
  <r>
    <x v="2"/>
  </r>
  <r>
    <x v="1"/>
  </r>
  <r>
    <x v="1"/>
  </r>
  <r>
    <x v="2"/>
  </r>
  <r>
    <x v="1"/>
  </r>
  <r>
    <x v="2"/>
  </r>
  <r>
    <x v="0"/>
  </r>
  <r>
    <x v="4"/>
  </r>
  <r>
    <x v="1"/>
  </r>
  <r>
    <x v="1"/>
  </r>
  <r>
    <x v="2"/>
  </r>
  <r>
    <x v="1"/>
  </r>
  <r>
    <x v="2"/>
  </r>
  <r>
    <x v="1"/>
  </r>
</pivotCacheRecords>
</file>

<file path=xl/pivotCache/pivotCacheRecords1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4">
  <r>
    <x v="0"/>
  </r>
  <r>
    <x v="0"/>
  </r>
  <r>
    <x v="1"/>
  </r>
  <r>
    <x v="0"/>
  </r>
  <r>
    <x v="1"/>
  </r>
  <r>
    <x v="2"/>
  </r>
  <r>
    <x v="1"/>
  </r>
  <r>
    <x v="1"/>
  </r>
  <r>
    <x v="1"/>
  </r>
  <r>
    <x v="1"/>
  </r>
  <r>
    <x v="1"/>
  </r>
  <r>
    <x v="0"/>
  </r>
  <r>
    <x v="0"/>
  </r>
  <r>
    <x v="1"/>
  </r>
  <r>
    <x v="0"/>
  </r>
  <r>
    <x v="1"/>
  </r>
  <r>
    <x v="1"/>
  </r>
  <r>
    <x v="1"/>
  </r>
  <r>
    <x v="2"/>
  </r>
  <r>
    <x v="2"/>
  </r>
  <r>
    <x v="1"/>
  </r>
  <r>
    <x v="0"/>
  </r>
  <r>
    <x v="1"/>
  </r>
  <r>
    <x v="1"/>
  </r>
  <r>
    <x v="1"/>
  </r>
  <r>
    <x v="1"/>
  </r>
  <r>
    <x v="2"/>
  </r>
  <r>
    <x v="0"/>
  </r>
  <r>
    <x v="0"/>
  </r>
  <r>
    <x v="2"/>
  </r>
  <r>
    <x v="0"/>
  </r>
  <r>
    <x v="0"/>
  </r>
  <r>
    <x v="0"/>
  </r>
  <r>
    <x v="1"/>
  </r>
  <r>
    <x v="0"/>
  </r>
  <r>
    <x v="1"/>
  </r>
  <r>
    <x v="1"/>
  </r>
  <r>
    <x v="0"/>
  </r>
  <r>
    <x v="1"/>
  </r>
  <r>
    <x v="0"/>
  </r>
  <r>
    <x v="1"/>
  </r>
  <r>
    <x v="1"/>
  </r>
  <r>
    <x v="0"/>
  </r>
  <r>
    <x v="1"/>
  </r>
  <r>
    <x v="2"/>
  </r>
  <r>
    <x v="2"/>
  </r>
  <r>
    <x v="0"/>
  </r>
  <r>
    <x v="1"/>
  </r>
  <r>
    <x v="1"/>
  </r>
  <r>
    <x v="1"/>
  </r>
  <r>
    <x v="1"/>
  </r>
  <r>
    <x v="1"/>
  </r>
  <r>
    <x v="2"/>
  </r>
  <r>
    <x v="0"/>
  </r>
  <r>
    <x v="1"/>
  </r>
  <r>
    <x v="1"/>
  </r>
  <r>
    <x v="0"/>
  </r>
  <r>
    <x v="1"/>
  </r>
  <r>
    <x v="2"/>
  </r>
  <r>
    <x v="1"/>
  </r>
  <r>
    <x v="2"/>
  </r>
  <r>
    <x v="1"/>
  </r>
  <r>
    <x v="1"/>
  </r>
  <r>
    <x v="0"/>
  </r>
  <r>
    <x v="1"/>
  </r>
  <r>
    <x v="0"/>
  </r>
  <r>
    <x v="0"/>
  </r>
  <r>
    <x v="1"/>
  </r>
  <r>
    <x v="1"/>
  </r>
  <r>
    <x v="1"/>
  </r>
  <r>
    <x v="0"/>
  </r>
  <r>
    <x v="1"/>
  </r>
  <r>
    <x v="1"/>
  </r>
  <r>
    <x v="0"/>
  </r>
  <r>
    <x v="1"/>
  </r>
  <r>
    <x v="0"/>
  </r>
  <r>
    <x v="0"/>
  </r>
  <r>
    <x v="0"/>
  </r>
  <r>
    <x v="1"/>
  </r>
  <r>
    <x v="0"/>
  </r>
  <r>
    <x v="0"/>
  </r>
  <r>
    <x v="2"/>
  </r>
  <r>
    <x v="1"/>
  </r>
  <r>
    <x v="0"/>
  </r>
  <r>
    <x v="2"/>
  </r>
  <r>
    <x v="0"/>
  </r>
  <r>
    <x v="0"/>
  </r>
  <r>
    <x v="0"/>
  </r>
  <r>
    <x v="0"/>
  </r>
  <r>
    <x v="1"/>
  </r>
  <r>
    <x v="0"/>
  </r>
  <r>
    <x v="0"/>
  </r>
  <r>
    <x v="1"/>
  </r>
  <r>
    <x v="2"/>
  </r>
  <r>
    <x v="0"/>
  </r>
  <r>
    <x v="1"/>
  </r>
  <r>
    <x v="1"/>
  </r>
  <r>
    <x v="0"/>
  </r>
  <r>
    <x v="0"/>
  </r>
  <r>
    <x v="2"/>
  </r>
  <r>
    <x v="1"/>
  </r>
  <r>
    <x v="0"/>
  </r>
  <r>
    <x v="1"/>
  </r>
  <r>
    <x v="1"/>
  </r>
  <r>
    <x v="3"/>
  </r>
  <r>
    <x v="2"/>
  </r>
  <r>
    <x v="1"/>
  </r>
  <r>
    <x v="0"/>
  </r>
  <r>
    <x v="0"/>
  </r>
  <r>
    <x v="1"/>
  </r>
  <r>
    <x v="2"/>
  </r>
  <r>
    <x v="1"/>
  </r>
  <r>
    <x v="1"/>
  </r>
  <r>
    <x v="1"/>
  </r>
  <r>
    <x v="0"/>
  </r>
  <r>
    <x v="0"/>
  </r>
  <r>
    <x v="0"/>
  </r>
  <r>
    <x v="0"/>
  </r>
  <r>
    <x v="1"/>
  </r>
  <r>
    <x v="1"/>
  </r>
  <r>
    <x v="1"/>
  </r>
  <r>
    <x v="1"/>
  </r>
  <r>
    <x v="1"/>
  </r>
  <r>
    <x v="1"/>
  </r>
</pivotCacheRecords>
</file>

<file path=xl/pivotCache/pivotCacheRecords1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4">
  <r>
    <x v="0"/>
  </r>
  <r>
    <x v="0"/>
  </r>
  <r>
    <x v="1"/>
  </r>
  <r>
    <x v="0"/>
  </r>
  <r>
    <x v="2"/>
  </r>
  <r>
    <x v="1"/>
  </r>
  <r>
    <x v="0"/>
  </r>
  <r>
    <x v="2"/>
  </r>
  <r>
    <x v="0"/>
  </r>
  <r>
    <x v="2"/>
  </r>
  <r>
    <x v="2"/>
  </r>
  <r>
    <x v="2"/>
  </r>
  <r>
    <x v="2"/>
  </r>
  <r>
    <x v="1"/>
  </r>
  <r>
    <x v="2"/>
  </r>
  <r>
    <x v="2"/>
  </r>
  <r>
    <x v="0"/>
  </r>
  <r>
    <x v="2"/>
  </r>
  <r>
    <x v="1"/>
  </r>
  <r>
    <x v="2"/>
  </r>
  <r>
    <x v="0"/>
  </r>
  <r>
    <x v="2"/>
  </r>
  <r>
    <x v="2"/>
  </r>
  <r>
    <x v="2"/>
  </r>
  <r>
    <x v="2"/>
  </r>
  <r>
    <x v="2"/>
  </r>
  <r>
    <x v="1"/>
  </r>
  <r>
    <x v="2"/>
  </r>
  <r>
    <x v="0"/>
  </r>
  <r>
    <x v="1"/>
  </r>
  <r>
    <x v="2"/>
  </r>
  <r>
    <x v="0"/>
  </r>
  <r>
    <x v="0"/>
  </r>
  <r>
    <x v="2"/>
  </r>
  <r>
    <x v="0"/>
  </r>
  <r>
    <x v="2"/>
  </r>
  <r>
    <x v="0"/>
  </r>
  <r>
    <x v="0"/>
  </r>
  <r>
    <x v="2"/>
  </r>
  <r>
    <x v="2"/>
  </r>
  <r>
    <x v="2"/>
  </r>
  <r>
    <x v="2"/>
  </r>
  <r>
    <x v="0"/>
  </r>
  <r>
    <x v="1"/>
  </r>
  <r>
    <x v="1"/>
  </r>
  <r>
    <x v="1"/>
  </r>
  <r>
    <x v="0"/>
  </r>
  <r>
    <x v="0"/>
  </r>
  <r>
    <x v="2"/>
  </r>
  <r>
    <x v="0"/>
  </r>
  <r>
    <x v="2"/>
  </r>
  <r>
    <x v="1"/>
  </r>
  <r>
    <x v="3"/>
  </r>
  <r>
    <x v="0"/>
  </r>
  <r>
    <x v="1"/>
  </r>
  <r>
    <x v="2"/>
  </r>
  <r>
    <x v="0"/>
  </r>
  <r>
    <x v="2"/>
  </r>
  <r>
    <x v="2"/>
  </r>
  <r>
    <x v="2"/>
  </r>
  <r>
    <x v="1"/>
  </r>
  <r>
    <x v="2"/>
  </r>
  <r>
    <x v="2"/>
  </r>
  <r>
    <x v="0"/>
  </r>
  <r>
    <x v="2"/>
  </r>
  <r>
    <x v="2"/>
  </r>
  <r>
    <x v="0"/>
  </r>
  <r>
    <x v="2"/>
  </r>
  <r>
    <x v="0"/>
  </r>
  <r>
    <x v="0"/>
  </r>
  <r>
    <x v="0"/>
  </r>
  <r>
    <x v="2"/>
  </r>
  <r>
    <x v="2"/>
  </r>
  <r>
    <x v="0"/>
  </r>
  <r>
    <x v="0"/>
  </r>
  <r>
    <x v="0"/>
  </r>
  <r>
    <x v="0"/>
  </r>
  <r>
    <x v="0"/>
  </r>
  <r>
    <x v="2"/>
  </r>
  <r>
    <x v="0"/>
  </r>
  <r>
    <x v="0"/>
  </r>
  <r>
    <x v="1"/>
  </r>
  <r>
    <x v="2"/>
  </r>
  <r>
    <x v="0"/>
  </r>
  <r>
    <x v="2"/>
  </r>
  <r>
    <x v="2"/>
  </r>
  <r>
    <x v="0"/>
  </r>
  <r>
    <x v="2"/>
  </r>
  <r>
    <x v="0"/>
  </r>
  <r>
    <x v="0"/>
  </r>
  <r>
    <x v="0"/>
  </r>
  <r>
    <x v="2"/>
  </r>
  <r>
    <x v="1"/>
  </r>
  <r>
    <x v="0"/>
  </r>
  <r>
    <x v="1"/>
  </r>
  <r>
    <x v="3"/>
  </r>
  <r>
    <x v="2"/>
  </r>
  <r>
    <x v="0"/>
  </r>
  <r>
    <x v="1"/>
  </r>
  <r>
    <x v="1"/>
  </r>
  <r>
    <x v="0"/>
  </r>
  <r>
    <x v="0"/>
  </r>
  <r>
    <x v="2"/>
  </r>
  <r>
    <x v="2"/>
  </r>
  <r>
    <x v="3"/>
  </r>
  <r>
    <x v="2"/>
  </r>
  <r>
    <x v="2"/>
  </r>
  <r>
    <x v="0"/>
  </r>
  <r>
    <x v="0"/>
  </r>
  <r>
    <x v="2"/>
  </r>
  <r>
    <x v="1"/>
  </r>
  <r>
    <x v="0"/>
  </r>
  <r>
    <x v="2"/>
  </r>
  <r>
    <x v="2"/>
  </r>
  <r>
    <x v="0"/>
  </r>
  <r>
    <x v="0"/>
  </r>
  <r>
    <x v="0"/>
  </r>
  <r>
    <x v="0"/>
  </r>
  <r>
    <x v="2"/>
  </r>
  <r>
    <x v="1"/>
  </r>
  <r>
    <x v="0"/>
  </r>
  <r>
    <x v="2"/>
  </r>
  <r>
    <x v="2"/>
  </r>
  <r>
    <x v="2"/>
  </r>
</pivotCacheRecords>
</file>

<file path=xl/pivotCache/pivotCacheRecords1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5">
  <r>
    <x v="0"/>
    <s v="Somewhat easy"/>
    <s v="Somewhat easy"/>
  </r>
  <r>
    <x v="1"/>
    <s v="Very easy"/>
    <s v="Very easy"/>
  </r>
  <r>
    <x v="1"/>
    <s v="Very easy"/>
    <s v="Very easy"/>
  </r>
  <r>
    <x v="2"/>
    <s v="Somewhat easy"/>
    <s v="Somewhat easy"/>
  </r>
  <r>
    <x v="3"/>
    <s v="Impossible"/>
    <s v="Not easy"/>
  </r>
  <r>
    <x v="0"/>
    <s v="Easy"/>
    <s v="Easy"/>
  </r>
  <r>
    <x v="2"/>
    <s v="Easy"/>
    <s v="Very easy"/>
  </r>
  <r>
    <x v="1"/>
    <s v="Very easy"/>
    <s v="Easy"/>
  </r>
  <r>
    <x v="2"/>
    <s v="Not easy"/>
    <s v="Not easy"/>
  </r>
  <r>
    <x v="0"/>
    <s v="Very easy"/>
    <s v="Easy"/>
  </r>
  <r>
    <x v="0"/>
    <s v="Easy"/>
    <s v="Easy"/>
  </r>
  <r>
    <x v="0"/>
    <s v="Easy"/>
    <s v="Easy"/>
  </r>
  <r>
    <x v="0"/>
    <s v="Very easy"/>
    <s v="Easy"/>
  </r>
  <r>
    <x v="1"/>
    <s v="Somewhat easy"/>
    <s v="Somewhat easy"/>
  </r>
  <r>
    <x v="2"/>
    <s v="Easy"/>
    <s v="Somewhat easy"/>
  </r>
  <r>
    <x v="0"/>
    <s v="Very easy"/>
    <s v="Easy"/>
  </r>
  <r>
    <x v="0"/>
    <s v="Somewhat easy"/>
    <s v="Somewhat easy"/>
  </r>
  <r>
    <x v="1"/>
    <s v="Easy"/>
    <s v="Easy"/>
  </r>
  <r>
    <x v="0"/>
    <s v="Easy"/>
    <s v="Easy"/>
  </r>
  <r>
    <x v="0"/>
    <s v="Easy"/>
    <s v="Somewhat easy"/>
  </r>
  <r>
    <x v="0"/>
    <s v="Not easy"/>
    <s v="Not easy"/>
  </r>
  <r>
    <x v="0"/>
    <s v="Easy"/>
    <s v="Easy"/>
  </r>
  <r>
    <x v="0"/>
    <s v="Easy"/>
    <s v="Somewhat easy"/>
  </r>
  <r>
    <x v="0"/>
    <s v="Easy"/>
    <s v="Easy"/>
  </r>
  <r>
    <x v="0"/>
    <s v="Easy"/>
    <s v="Easy"/>
  </r>
  <r>
    <x v="0"/>
    <s v="Somewhat easy"/>
    <s v="Somewhat easy"/>
  </r>
  <r>
    <x v="0"/>
    <s v="Easy"/>
    <s v="Very easy"/>
  </r>
  <r>
    <x v="2"/>
    <s v="Somewhat easy"/>
    <s v="Somewhat easy"/>
  </r>
  <r>
    <x v="0"/>
    <s v="Somewhat easy"/>
    <s v="Somewhat easy"/>
  </r>
  <r>
    <x v="1"/>
    <s v="Very easy"/>
    <s v="Very easy"/>
  </r>
  <r>
    <x v="2"/>
    <s v="Somewhat easy"/>
    <s v="Somewhat easy"/>
  </r>
  <r>
    <x v="0"/>
    <s v="Easy"/>
    <s v="Somewhat easy"/>
  </r>
  <r>
    <x v="1"/>
    <s v="Easy"/>
    <s v="Very easy"/>
  </r>
  <r>
    <x v="1"/>
    <s v="Very easy"/>
    <s v="Very easy"/>
  </r>
  <r>
    <x v="0"/>
    <s v="Easy"/>
    <s v="Easy"/>
  </r>
  <r>
    <x v="1"/>
    <s v="Very easy"/>
    <s v="Very easy"/>
  </r>
  <r>
    <x v="0"/>
    <s v="Somewhat easy"/>
    <s v="Somewhat easy"/>
  </r>
  <r>
    <x v="1"/>
    <s v="Somewhat easy"/>
    <s v="Somewhat easy"/>
  </r>
  <r>
    <x v="0"/>
    <s v="Very easy"/>
    <s v="Very easy"/>
  </r>
  <r>
    <x v="0"/>
    <s v="Easy"/>
    <s v="Easy"/>
  </r>
  <r>
    <x v="0"/>
    <s v="Easy"/>
    <s v="Easy"/>
  </r>
  <r>
    <x v="2"/>
    <s v="Somewhat easy"/>
    <s v="Somewhat easy"/>
  </r>
  <r>
    <x v="0"/>
    <s v="Easy"/>
    <s v="Easy"/>
  </r>
  <r>
    <x v="1"/>
    <s v="Very easy"/>
    <s v="Very easy"/>
  </r>
  <r>
    <x v="2"/>
    <s v="Not easy"/>
    <s v="Not easy"/>
  </r>
  <r>
    <x v="2"/>
    <s v="Somewhat easy"/>
    <s v="Somewhat easy"/>
  </r>
  <r>
    <x v="2"/>
    <s v="Somewhat easy"/>
    <s v="Somewhat easy"/>
  </r>
  <r>
    <x v="1"/>
    <s v="Very easy"/>
    <s v="Very easy"/>
  </r>
  <r>
    <x v="1"/>
    <s v="Very easy"/>
    <s v="Very easy"/>
  </r>
  <r>
    <x v="0"/>
    <s v="Very easy"/>
    <s v="Somewhat easy"/>
  </r>
  <r>
    <x v="2"/>
    <s v="Easy"/>
    <s v="Easy"/>
  </r>
  <r>
    <x v="0"/>
    <s v="Easy"/>
    <s v="Easy"/>
  </r>
  <r>
    <x v="2"/>
    <s v="Easy"/>
    <s v="Easy"/>
  </r>
  <r>
    <x v="3"/>
    <s v="Easy"/>
    <s v="Somewhat easy"/>
  </r>
  <r>
    <x v="1"/>
    <s v="Very easy"/>
    <s v="Very easy"/>
  </r>
  <r>
    <x v="2"/>
    <s v="Somewhat easy"/>
    <s v="Somewhat easy"/>
  </r>
  <r>
    <x v="0"/>
    <s v="Easy"/>
    <s v="Somewhat easy"/>
  </r>
  <r>
    <x v="1"/>
    <s v="Somewhat easy"/>
    <s v="Somewhat easy"/>
  </r>
  <r>
    <x v="0"/>
    <s v="Easy"/>
    <s v="Easy"/>
  </r>
  <r>
    <x v="0"/>
    <s v="Somewhat easy"/>
    <s v="Somewhat easy"/>
  </r>
  <r>
    <x v="0"/>
    <s v="Easy"/>
    <s v="Easy"/>
  </r>
  <r>
    <x v="2"/>
    <s v="Somewhat easy"/>
    <s v="Somewhat easy"/>
  </r>
  <r>
    <x v="0"/>
    <s v="Easy"/>
    <s v="Easy"/>
  </r>
  <r>
    <x v="0"/>
    <s v="Easy"/>
    <s v="Easy"/>
  </r>
  <r>
    <x v="1"/>
    <s v="Somewhat easy"/>
    <s v="Somewhat easy"/>
  </r>
  <r>
    <x v="0"/>
    <s v="Somewhat easy"/>
    <s v="Not easy"/>
  </r>
  <r>
    <x v="0"/>
    <s v="Not easy"/>
    <s v="Not easy"/>
  </r>
  <r>
    <x v="1"/>
    <s v="Very easy"/>
    <s v="Very easy"/>
  </r>
  <r>
    <x v="0"/>
    <s v="Easy"/>
    <s v="Easy"/>
  </r>
  <r>
    <x v="1"/>
    <s v="Very easy"/>
    <s v="Very easy"/>
  </r>
  <r>
    <x v="1"/>
    <s v="Not easy"/>
    <s v="Not easy"/>
  </r>
  <r>
    <x v="1"/>
    <s v="Very easy"/>
    <s v="Very easy"/>
  </r>
  <r>
    <x v="0"/>
    <s v="Somewhat easy"/>
    <s v="Somewhat easy"/>
  </r>
  <r>
    <x v="0"/>
    <s v="Very easy"/>
    <s v="Easy"/>
  </r>
  <r>
    <x v="1"/>
    <s v="Very easy"/>
    <s v="Very easy"/>
  </r>
  <r>
    <x v="1"/>
    <s v="Easy"/>
    <s v="Easy"/>
  </r>
  <r>
    <x v="3"/>
    <s v="Not easy"/>
    <s v="Impossible"/>
  </r>
  <r>
    <x v="1"/>
    <s v="Very easy"/>
    <s v="Very easy"/>
  </r>
  <r>
    <x v="1"/>
    <s v="Somewhat easy"/>
    <s v="Somewhat easy"/>
  </r>
  <r>
    <x v="2"/>
    <s v="Easy"/>
    <s v="Easy"/>
  </r>
  <r>
    <x v="1"/>
    <s v="Very easy"/>
    <s v="Very easy"/>
  </r>
  <r>
    <x v="1"/>
    <s v="Very easy"/>
    <s v="Very easy"/>
  </r>
  <r>
    <x v="2"/>
    <s v="Somewhat easy"/>
    <s v="Not easy"/>
  </r>
  <r>
    <x v="0"/>
    <s v="Easy"/>
    <s v="Easy"/>
  </r>
  <r>
    <x v="1"/>
    <s v="Very easy"/>
    <s v="Very easy"/>
  </r>
  <r>
    <x v="0"/>
    <s v="Somewhat easy"/>
    <s v="Somewhat easy"/>
  </r>
  <r>
    <x v="0"/>
    <s v="Somewhat easy"/>
    <s v="Not easy"/>
  </r>
  <r>
    <x v="1"/>
    <s v="Easy"/>
    <s v="Very easy"/>
  </r>
  <r>
    <x v="2"/>
    <s v="Somewhat easy"/>
    <s v="Somewhat easy"/>
  </r>
  <r>
    <x v="1"/>
    <s v="Very easy"/>
    <s v="Very easy"/>
  </r>
  <r>
    <x v="1"/>
    <s v="Somewhat easy"/>
    <s v="Somewhat easy"/>
  </r>
  <r>
    <x v="1"/>
    <s v="Very easy"/>
    <s v="Very easy"/>
  </r>
  <r>
    <x v="1"/>
    <s v="Very easy"/>
    <s v="Very easy"/>
  </r>
  <r>
    <x v="0"/>
    <s v="Easy"/>
    <s v="Easy"/>
  </r>
  <r>
    <x v="2"/>
    <s v="Not easy"/>
    <s v="Not easy"/>
  </r>
  <r>
    <x v="2"/>
    <s v="Somewhat easy"/>
    <s v="Somewhat easy"/>
  </r>
  <r>
    <x v="0"/>
    <s v="Easy"/>
    <s v="Not easy"/>
  </r>
  <r>
    <x v="0"/>
    <s v="Easy"/>
    <s v="Easy"/>
  </r>
  <r>
    <x v="1"/>
    <s v="Very easy"/>
    <s v="Very easy"/>
  </r>
  <r>
    <x v="2"/>
    <s v="Very easy"/>
    <s v="Very easy"/>
  </r>
  <r>
    <x v="0"/>
    <s v="Easy"/>
    <s v="Easy"/>
  </r>
  <r>
    <x v="1"/>
    <s v="Easy"/>
    <s v="Easy"/>
  </r>
  <r>
    <x v="1"/>
    <s v="Very easy"/>
    <s v="Very easy"/>
  </r>
  <r>
    <x v="0"/>
    <s v="Easy"/>
    <s v="Easy"/>
  </r>
  <r>
    <x v="0"/>
    <s v="Easy"/>
    <s v="Easy"/>
  </r>
  <r>
    <x v="3"/>
    <s v="Not easy"/>
    <s v="Not easy"/>
  </r>
  <r>
    <x v="1"/>
    <s v="Very easy"/>
    <s v="Very easy"/>
  </r>
  <r>
    <x v="0"/>
    <s v="Easy"/>
    <s v="Easy"/>
  </r>
  <r>
    <x v="1"/>
    <s v="Very easy"/>
    <s v="Very easy"/>
  </r>
  <r>
    <x v="1"/>
    <s v="Very easy"/>
    <s v="Very easy"/>
  </r>
  <r>
    <x v="0"/>
    <s v="Somewhat easy"/>
    <s v="Somewhat easy"/>
  </r>
  <r>
    <x v="2"/>
    <s v="Somewhat easy"/>
    <s v="Somewhat easy"/>
  </r>
  <r>
    <x v="1"/>
    <s v="Easy"/>
    <s v="Easy"/>
  </r>
  <r>
    <x v="0"/>
    <s v="Easy"/>
    <s v="Easy"/>
  </r>
  <r>
    <x v="0"/>
    <s v="Easy"/>
    <s v="Easy"/>
  </r>
  <r>
    <x v="0"/>
    <s v="Easy"/>
    <s v="Easy"/>
  </r>
  <r>
    <x v="1"/>
    <s v="Very easy"/>
    <s v="Very easy"/>
  </r>
  <r>
    <x v="1"/>
    <s v="Very easy"/>
    <s v="Very easy"/>
  </r>
  <r>
    <x v="1"/>
    <s v="Easy"/>
    <s v="Easy"/>
  </r>
  <r>
    <x v="0"/>
    <s v="Easy"/>
    <s v="Easy"/>
  </r>
  <r>
    <x v="2"/>
    <s v="Somewhat easy"/>
    <s v="Somewhat easy"/>
  </r>
  <r>
    <x v="1"/>
    <s v="Easy"/>
    <s v="Easy"/>
  </r>
  <r>
    <x v="0"/>
    <s v="Easy"/>
    <s v="Easy"/>
  </r>
  <r>
    <x v="2"/>
    <s v="Somewhat easy"/>
    <s v="Not easy"/>
  </r>
  <r>
    <x v="0"/>
    <s v="Easy"/>
    <s v="Easy"/>
  </r>
</pivotCacheRecords>
</file>

<file path=xl/pivotCache/richPivot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7">
  <r>
    <x v="0"/>
    <n v="1"/>
    <x v="0"/>
  </r>
  <r>
    <x v="1"/>
    <n v="1"/>
    <x v="0"/>
  </r>
  <r>
    <x v="2"/>
    <n v="1"/>
    <x v="0"/>
  </r>
  <r>
    <x v="3"/>
    <n v="1"/>
    <x v="0"/>
  </r>
  <r>
    <x v="4"/>
    <n v="1"/>
    <x v="0"/>
  </r>
  <r>
    <x v="5"/>
    <n v="1"/>
    <x v="0"/>
  </r>
  <r>
    <x v="6"/>
    <n v="4"/>
    <x v="1"/>
  </r>
  <r>
    <x v="7"/>
    <n v="1"/>
    <x v="0"/>
  </r>
  <r>
    <x v="8"/>
    <n v="5"/>
    <x v="2"/>
  </r>
  <r>
    <x v="9"/>
    <n v="1"/>
    <x v="0"/>
  </r>
  <r>
    <x v="10"/>
    <n v="11"/>
    <x v="3"/>
  </r>
  <r>
    <x v="11"/>
    <n v="19"/>
    <x v="4"/>
  </r>
  <r>
    <x v="12"/>
    <n v="2"/>
    <x v="5"/>
  </r>
  <r>
    <x v="13"/>
    <n v="1"/>
    <x v="0"/>
  </r>
  <r>
    <x v="14"/>
    <n v="1"/>
    <x v="0"/>
  </r>
  <r>
    <x v="15"/>
    <n v="1"/>
    <x v="0"/>
  </r>
  <r>
    <x v="16"/>
    <n v="2"/>
    <x v="5"/>
  </r>
  <r>
    <x v="17"/>
    <n v="1"/>
    <x v="0"/>
  </r>
  <r>
    <x v="18"/>
    <n v="1"/>
    <x v="0"/>
  </r>
  <r>
    <x v="19"/>
    <n v="1"/>
    <x v="0"/>
  </r>
  <r>
    <x v="20"/>
    <n v="1"/>
    <x v="0"/>
  </r>
  <r>
    <x v="21"/>
    <n v="2"/>
    <x v="5"/>
  </r>
  <r>
    <x v="22"/>
    <n v="2"/>
    <x v="5"/>
  </r>
  <r>
    <x v="23"/>
    <n v="15"/>
    <x v="6"/>
  </r>
  <r>
    <x v="24"/>
    <n v="1"/>
    <x v="0"/>
  </r>
  <r>
    <x v="25"/>
    <n v="1"/>
    <x v="0"/>
  </r>
  <r>
    <x v="26"/>
    <n v="27"/>
    <x v="7"/>
  </r>
  <r>
    <x v="27"/>
    <n v="3"/>
    <x v="8"/>
  </r>
  <r>
    <x v="28"/>
    <n v="1"/>
    <x v="0"/>
  </r>
  <r>
    <x v="29"/>
    <n v="2"/>
    <x v="5"/>
  </r>
  <r>
    <x v="30"/>
    <n v="4"/>
    <x v="1"/>
  </r>
  <r>
    <x v="31"/>
    <n v="1"/>
    <x v="0"/>
  </r>
  <r>
    <x v="32"/>
    <n v="1"/>
    <x v="0"/>
  </r>
  <r>
    <x v="33"/>
    <n v="1"/>
    <x v="0"/>
  </r>
  <r>
    <x v="34"/>
    <n v="4"/>
    <x v="1"/>
  </r>
  <r>
    <x v="35"/>
    <n v="1"/>
    <x v="0"/>
  </r>
  <r>
    <x v="36"/>
    <n v="1"/>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4.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2.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3.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5.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14.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5.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16.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4DCF30B-9088-4745-A47F-72871C6F992D}" name="PivotTable10" cacheId="6"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I22:J27" firstHeaderRow="1" firstDataRow="1" firstDataCol="1"/>
  <pivotFields count="1">
    <pivotField axis="axisRow" dataField="1" showAll="0" sortType="descending">
      <items count="5">
        <item x="3"/>
        <item x="1"/>
        <item x="0"/>
        <item x="2"/>
        <item t="default"/>
      </items>
      <autoSortScope>
        <pivotArea dataOnly="0" outline="0" fieldPosition="0">
          <references count="1">
            <reference field="4294967294" count="1" selected="0">
              <x v="0"/>
            </reference>
          </references>
        </pivotArea>
      </autoSortScope>
    </pivotField>
  </pivotFields>
  <rowFields count="1">
    <field x="0"/>
  </rowFields>
  <rowItems count="5">
    <i>
      <x v="1"/>
    </i>
    <i>
      <x v="2"/>
    </i>
    <i>
      <x/>
    </i>
    <i>
      <x v="3"/>
    </i>
    <i t="grand">
      <x/>
    </i>
  </rowItems>
  <colItems count="1">
    <i/>
  </colItems>
  <dataFields count="1">
    <dataField name="Count of Field1"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8FDC302A-1CF4-4601-A8B8-E546BACBC96C}" name="PivotTable20" cacheId="1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I54:J59" firstHeaderRow="1" firstDataRow="1" firstDataCol="1"/>
  <pivotFields count="1">
    <pivotField axis="axisRow" dataField="1" showAll="0" sortType="descending">
      <items count="5">
        <item x="2"/>
        <item x="3"/>
        <item x="1"/>
        <item x="0"/>
        <item t="default"/>
      </items>
      <autoSortScope>
        <pivotArea dataOnly="0" outline="0" fieldPosition="0">
          <references count="1">
            <reference field="4294967294" count="1" selected="0">
              <x v="0"/>
            </reference>
          </references>
        </pivotArea>
      </autoSortScope>
    </pivotField>
  </pivotFields>
  <rowFields count="1">
    <field x="0"/>
  </rowFields>
  <rowItems count="5">
    <i>
      <x/>
    </i>
    <i>
      <x v="3"/>
    </i>
    <i>
      <x v="2"/>
    </i>
    <i>
      <x v="1"/>
    </i>
    <i t="grand">
      <x/>
    </i>
  </rowItems>
  <colItems count="1">
    <i/>
  </colItems>
  <dataFields count="1">
    <dataField name="Count of Field1"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BDF85516-A074-4124-94F3-D2B8C7E65C3F}" name="PivotTable18" cacheId="1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B46:C51" firstHeaderRow="1" firstDataRow="1" firstDataCol="1"/>
  <pivotFields count="1">
    <pivotField axis="axisRow" dataField="1" showAll="0" sortType="descending">
      <items count="5">
        <item x="3"/>
        <item x="2"/>
        <item x="1"/>
        <item x="0"/>
        <item t="default"/>
      </items>
      <autoSortScope>
        <pivotArea dataOnly="0" outline="0" fieldPosition="0">
          <references count="1">
            <reference field="4294967294" count="1" selected="0">
              <x v="0"/>
            </reference>
          </references>
        </pivotArea>
      </autoSortScope>
    </pivotField>
  </pivotFields>
  <rowFields count="1">
    <field x="0"/>
  </rowFields>
  <rowItems count="5">
    <i>
      <x/>
    </i>
    <i>
      <x v="3"/>
    </i>
    <i>
      <x v="2"/>
    </i>
    <i>
      <x v="1"/>
    </i>
    <i t="grand">
      <x/>
    </i>
  </rowItems>
  <colItems count="1">
    <i/>
  </colItems>
  <dataFields count="1">
    <dataField name="Count of Field1"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5DFF608-D2A1-49F5-A69C-C5A4AA3A9EF9}" name="PivotTable15" cacheId="9"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29:M34" firstHeaderRow="1" firstDataRow="1" firstDataCol="1"/>
  <pivotFields count="1">
    <pivotField axis="axisRow" dataField="1" showAll="0" sortType="descending">
      <items count="5">
        <item x="3"/>
        <item x="0"/>
        <item x="1"/>
        <item x="2"/>
        <item t="default"/>
      </items>
      <autoSortScope>
        <pivotArea dataOnly="0" outline="0" fieldPosition="0">
          <references count="1">
            <reference field="4294967294" count="1" selected="0">
              <x v="0"/>
            </reference>
          </references>
        </pivotArea>
      </autoSortScope>
    </pivotField>
  </pivotFields>
  <rowFields count="1">
    <field x="0"/>
  </rowFields>
  <rowItems count="5">
    <i>
      <x v="1"/>
    </i>
    <i>
      <x v="2"/>
    </i>
    <i>
      <x/>
    </i>
    <i>
      <x v="3"/>
    </i>
    <i t="grand">
      <x/>
    </i>
  </rowItems>
  <colItems count="1">
    <i/>
  </colItems>
  <dataFields count="1">
    <dataField name="Count of Field1"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CB80207B-CAB4-4F82-8EA5-D01263B0DC1D}" name="PivotTable12" cacheId="6"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I29:J34" firstHeaderRow="1" firstDataRow="1" firstDataCol="1"/>
  <pivotFields count="1">
    <pivotField axis="axisRow" dataField="1" showAll="0" sortType="descending">
      <items count="5">
        <item x="3"/>
        <item x="1"/>
        <item x="0"/>
        <item x="2"/>
        <item t="default"/>
      </items>
      <autoSortScope>
        <pivotArea dataOnly="0" outline="0" fieldPosition="0">
          <references count="1">
            <reference field="4294967294" count="1" selected="0">
              <x v="0"/>
            </reference>
          </references>
        </pivotArea>
      </autoSortScope>
    </pivotField>
  </pivotFields>
  <rowFields count="1">
    <field x="0"/>
  </rowFields>
  <rowItems count="5">
    <i>
      <x v="1"/>
    </i>
    <i>
      <x v="2"/>
    </i>
    <i>
      <x/>
    </i>
    <i>
      <x v="3"/>
    </i>
    <i t="grand">
      <x/>
    </i>
  </rowItems>
  <colItems count="1">
    <i/>
  </colItems>
  <dataFields count="1">
    <dataField name="Count of Field1"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2F656467-462A-4CBD-A3AA-E2EE87C1A6EE}" name="PivotTable19" cacheId="1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E46:F52" firstHeaderRow="1" firstDataRow="1" firstDataCol="1"/>
  <pivotFields count="1">
    <pivotField axis="axisRow" dataField="1" showAll="0" sortType="descending">
      <items count="6">
        <item x="1"/>
        <item x="4"/>
        <item x="3"/>
        <item x="2"/>
        <item x="0"/>
        <item t="default"/>
      </items>
      <autoSortScope>
        <pivotArea dataOnly="0" outline="0" fieldPosition="0">
          <references count="1">
            <reference field="4294967294" count="1" selected="0">
              <x v="0"/>
            </reference>
          </references>
        </pivotArea>
      </autoSortScope>
    </pivotField>
  </pivotFields>
  <rowFields count="1">
    <field x="0"/>
  </rowFields>
  <rowItems count="6">
    <i>
      <x/>
    </i>
    <i>
      <x v="4"/>
    </i>
    <i>
      <x v="3"/>
    </i>
    <i>
      <x v="2"/>
    </i>
    <i>
      <x v="1"/>
    </i>
    <i t="grand">
      <x/>
    </i>
  </rowItems>
  <colItems count="1">
    <i/>
  </colItems>
  <dataFields count="1">
    <dataField name="Count of Field1"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31E3F002-3295-4A65-A280-1733D54962D5}" name="PivotTable21" cacheId="1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I46:J51" firstHeaderRow="1" firstDataRow="1" firstDataCol="1"/>
  <pivotFields count="1">
    <pivotField axis="axisRow" dataField="1" showAll="0" sortType="descending">
      <items count="5">
        <item x="1"/>
        <item x="3"/>
        <item x="2"/>
        <item x="0"/>
        <item t="default"/>
      </items>
      <autoSortScope>
        <pivotArea dataOnly="0" outline="0" fieldPosition="0">
          <references count="1">
            <reference field="4294967294" count="1" selected="0">
              <x v="0"/>
            </reference>
          </references>
        </pivotArea>
      </autoSortScope>
    </pivotField>
  </pivotFields>
  <rowFields count="1">
    <field x="0"/>
  </rowFields>
  <rowItems count="5">
    <i>
      <x/>
    </i>
    <i>
      <x v="3"/>
    </i>
    <i>
      <x v="2"/>
    </i>
    <i>
      <x v="1"/>
    </i>
    <i t="grand">
      <x/>
    </i>
  </rowItems>
  <colItems count="1">
    <i/>
  </colItems>
  <dataFields count="1">
    <dataField name="Count of Field1"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6F0245AF-0877-4252-B5FB-08265374D67F}" name="PivotTable22" cacheId="14"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38:M43" firstHeaderRow="1" firstDataRow="1" firstDataCol="1"/>
  <pivotFields count="3">
    <pivotField axis="axisRow" dataField="1" showAll="0" sortType="descending">
      <items count="5">
        <item x="0"/>
        <item x="3"/>
        <item x="2"/>
        <item x="1"/>
        <item t="default"/>
      </items>
      <autoSortScope>
        <pivotArea dataOnly="0" outline="0" fieldPosition="0">
          <references count="1">
            <reference field="4294967294" count="1" selected="0">
              <x v="0"/>
            </reference>
          </references>
        </pivotArea>
      </autoSortScope>
    </pivotField>
    <pivotField showAll="0"/>
    <pivotField showAll="0"/>
  </pivotFields>
  <rowFields count="1">
    <field x="0"/>
  </rowFields>
  <rowItems count="5">
    <i>
      <x/>
    </i>
    <i>
      <x v="3"/>
    </i>
    <i>
      <x v="2"/>
    </i>
    <i>
      <x v="1"/>
    </i>
    <i t="grand">
      <x/>
    </i>
  </rowItems>
  <colItems count="1">
    <i/>
  </colItems>
  <dataFields count="1">
    <dataField name="Count of How easy is for you to have access to heritage places or activities? [Art Galleries]"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ACB354C6-8FFD-4CE5-8704-D43D0CB59D1F}" name="PivotTable14" cacheId="8"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L22:M27" firstHeaderRow="1" firstDataRow="1" firstDataCol="1"/>
  <pivotFields count="1">
    <pivotField axis="axisRow" dataField="1" showAll="0" sortType="descending">
      <items count="5">
        <item x="3"/>
        <item x="1"/>
        <item x="0"/>
        <item x="2"/>
        <item t="default"/>
      </items>
      <autoSortScope>
        <pivotArea dataOnly="0" outline="0" fieldPosition="0">
          <references count="1">
            <reference field="4294967294" count="1" selected="0">
              <x v="0"/>
            </reference>
          </references>
        </pivotArea>
      </autoSortScope>
    </pivotField>
  </pivotFields>
  <rowFields count="1">
    <field x="0"/>
  </rowFields>
  <rowItems count="5">
    <i>
      <x v="1"/>
    </i>
    <i>
      <x v="2"/>
    </i>
    <i>
      <x/>
    </i>
    <i>
      <x v="3"/>
    </i>
    <i t="grand">
      <x/>
    </i>
  </rowItems>
  <colItems count="1">
    <i/>
  </colItems>
  <dataFields count="1">
    <dataField name="Count of Acceptable"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FFD33E4A-8BD8-4130-8246-D3DE5BCE1F9B}" name="PivotTable13" cacheId="7"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I38:J44" firstHeaderRow="1" firstDataRow="1" firstDataCol="1"/>
  <pivotFields count="1">
    <pivotField axis="axisRow" dataField="1" showAll="0" sortType="descending">
      <items count="6">
        <item x="3"/>
        <item x="1"/>
        <item x="0"/>
        <item x="2"/>
        <item x="4"/>
        <item t="default"/>
      </items>
      <autoSortScope>
        <pivotArea dataOnly="0" outline="0" fieldPosition="0">
          <references count="1">
            <reference field="4294967294" count="1" selected="0">
              <x v="0"/>
            </reference>
          </references>
        </pivotArea>
      </autoSortScope>
    </pivotField>
  </pivotFields>
  <rowFields count="1">
    <field x="0"/>
  </rowFields>
  <rowItems count="6">
    <i>
      <x v="1"/>
    </i>
    <i>
      <x v="2"/>
    </i>
    <i>
      <x/>
    </i>
    <i>
      <x v="4"/>
    </i>
    <i>
      <x v="3"/>
    </i>
    <i t="grand">
      <x/>
    </i>
  </rowItems>
  <colItems count="1">
    <i/>
  </colItems>
  <dataFields count="1">
    <dataField name="Count of Acceptable"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8E236B0E-526C-4365-BDBD-8A0ACA532B09}" name="PivotTable1" cacheId="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7">
  <location ref="D34:E41" firstHeaderRow="1" firstDataRow="1" firstDataCol="1"/>
  <pivotFields count="2">
    <pivotField axis="axisRow" showAll="0" sortType="descending">
      <items count="7">
        <item x="0"/>
        <item x="1"/>
        <item x="2"/>
        <item x="3"/>
        <item x="4"/>
        <item x="5"/>
        <item t="default"/>
      </items>
      <autoSortScope>
        <pivotArea dataOnly="0" outline="0" fieldPosition="0">
          <references count="1">
            <reference field="4294967294" count="1" selected="0">
              <x v="0"/>
            </reference>
          </references>
        </pivotArea>
      </autoSortScope>
    </pivotField>
    <pivotField dataField="1" showAll="0"/>
  </pivotFields>
  <rowFields count="1">
    <field x="0"/>
  </rowFields>
  <rowItems count="7">
    <i>
      <x/>
    </i>
    <i>
      <x v="2"/>
    </i>
    <i>
      <x v="1"/>
    </i>
    <i>
      <x v="5"/>
    </i>
    <i>
      <x v="3"/>
    </i>
    <i>
      <x v="4"/>
    </i>
    <i t="grand">
      <x/>
    </i>
  </rowItems>
  <colItems count="1">
    <i/>
  </colItems>
  <dataFields count="1">
    <dataField name="Sum of Count" fld="1"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xml><?xml version="1.0" encoding="utf-8"?>
<pivotTableDefinition xmlns="http://schemas.openxmlformats.org/spreadsheetml/2006/main" xmlns:mc="http://schemas.openxmlformats.org/markup-compatibility/2006" xmlns:xr="http://schemas.microsoft.com/office/spreadsheetml/2014/revision" mc:Ignorable="xr" xr:uid="{900B6F99-E73D-40EC-9F11-BF8D90F92F97}" name="PivotTable2"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2">
  <location ref="C1:D8" firstHeaderRow="1" firstDataRow="1" firstDataCol="1"/>
  <pivotFields count="1">
    <pivotField axis="axisRow" dataField="1" showAll="0" sortType="descending">
      <items count="7">
        <item x="0"/>
        <item x="1"/>
        <item x="2"/>
        <item x="3"/>
        <item x="4"/>
        <item x="5"/>
        <item t="default"/>
      </items>
      <autoSortScope>
        <pivotArea dataOnly="0" outline="0" fieldPosition="0">
          <references count="1">
            <reference field="4294967294" count="1" selected="0">
              <x v="0"/>
            </reference>
          </references>
        </pivotArea>
      </autoSortScope>
    </pivotField>
  </pivotFields>
  <rowFields count="1">
    <field x="0"/>
  </rowFields>
  <rowItems count="7">
    <i>
      <x v="2"/>
    </i>
    <i>
      <x v="1"/>
    </i>
    <i>
      <x v="3"/>
    </i>
    <i>
      <x v="5"/>
    </i>
    <i>
      <x/>
    </i>
    <i>
      <x v="4"/>
    </i>
    <i t="grand">
      <x/>
    </i>
  </rowItems>
  <colItems count="1">
    <i/>
  </colItems>
  <dataFields count="1">
    <dataField name="Count of How old are you? "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xml><?xml version="1.0" encoding="utf-8"?>
<pivotTableDefinition xmlns="http://schemas.openxmlformats.org/spreadsheetml/2006/main" xmlns:mc="http://schemas.openxmlformats.org/markup-compatibility/2006" xmlns:xr="http://schemas.microsoft.com/office/spreadsheetml/2014/revision" mc:Ignorable="xr" xr:uid="{E6403678-44AC-40E4-9E95-FEFDE1A88260}" name="PivotTable4" cacheId="4"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6">
  <location ref="A1:C39" firstHeaderRow="0" firstDataRow="1" firstDataCol="1"/>
  <pivotFields count="3">
    <pivotField axis="axisRow" showAll="0" sortType="descending">
      <items count="38">
        <item x="22"/>
        <item x="0"/>
        <item x="1"/>
        <item x="2"/>
        <item x="3"/>
        <item x="4"/>
        <item x="5"/>
        <item x="6"/>
        <item x="7"/>
        <item x="8"/>
        <item x="9"/>
        <item x="10"/>
        <item x="11"/>
        <item x="12"/>
        <item x="14"/>
        <item x="15"/>
        <item x="16"/>
        <item x="17"/>
        <item x="18"/>
        <item x="19"/>
        <item x="20"/>
        <item x="21"/>
        <item x="23"/>
        <item x="24"/>
        <item x="25"/>
        <item x="26"/>
        <item x="27"/>
        <item x="28"/>
        <item x="29"/>
        <item x="13"/>
        <item x="30"/>
        <item x="31"/>
        <item x="32"/>
        <item x="33"/>
        <item x="34"/>
        <item x="35"/>
        <item x="36"/>
        <item t="default"/>
      </items>
      <autoSortScope>
        <pivotArea dataOnly="0" outline="0" fieldPosition="0">
          <references count="1">
            <reference field="4294967294" count="1" selected="0">
              <x v="0"/>
            </reference>
          </references>
        </pivotArea>
      </autoSortScope>
    </pivotField>
    <pivotField dataField="1" showAll="0"/>
    <pivotField dataField="1" numFmtId="9" showAll="0">
      <items count="10">
        <item x="0"/>
        <item x="5"/>
        <item x="8"/>
        <item x="1"/>
        <item x="2"/>
        <item x="3"/>
        <item x="6"/>
        <item x="4"/>
        <item x="7"/>
        <item t="default"/>
      </items>
    </pivotField>
  </pivotFields>
  <rowFields count="1">
    <field x="0"/>
  </rowFields>
  <rowItems count="38">
    <i>
      <x v="25"/>
    </i>
    <i>
      <x v="12"/>
    </i>
    <i>
      <x v="22"/>
    </i>
    <i>
      <x v="11"/>
    </i>
    <i>
      <x v="9"/>
    </i>
    <i>
      <x v="7"/>
    </i>
    <i>
      <x v="30"/>
    </i>
    <i>
      <x v="34"/>
    </i>
    <i>
      <x v="26"/>
    </i>
    <i>
      <x v="21"/>
    </i>
    <i>
      <x v="28"/>
    </i>
    <i>
      <x v="13"/>
    </i>
    <i>
      <x/>
    </i>
    <i>
      <x v="16"/>
    </i>
    <i>
      <x v="29"/>
    </i>
    <i>
      <x v="10"/>
    </i>
    <i>
      <x v="33"/>
    </i>
    <i>
      <x v="15"/>
    </i>
    <i>
      <x v="27"/>
    </i>
    <i>
      <x v="6"/>
    </i>
    <i>
      <x v="31"/>
    </i>
    <i>
      <x v="35"/>
    </i>
    <i>
      <x v="24"/>
    </i>
    <i>
      <x v="1"/>
    </i>
    <i>
      <x v="3"/>
    </i>
    <i>
      <x v="19"/>
    </i>
    <i>
      <x v="4"/>
    </i>
    <i>
      <x v="20"/>
    </i>
    <i>
      <x v="5"/>
    </i>
    <i>
      <x v="8"/>
    </i>
    <i>
      <x v="32"/>
    </i>
    <i>
      <x v="2"/>
    </i>
    <i>
      <x v="14"/>
    </i>
    <i>
      <x v="23"/>
    </i>
    <i>
      <x v="36"/>
    </i>
    <i>
      <x v="17"/>
    </i>
    <i>
      <x v="18"/>
    </i>
    <i t="grand">
      <x/>
    </i>
  </rowItems>
  <colFields count="1">
    <field x="-2"/>
  </colFields>
  <colItems count="2">
    <i>
      <x/>
    </i>
    <i i="1">
      <x v="1"/>
    </i>
  </colItems>
  <dataFields count="2">
    <dataField name="Sum of count" fld="1" baseField="0" baseItem="0"/>
    <dataField name="Sum of percentage" fld="2" baseField="0" baseItem="0" numFmtId="9"/>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 xmlns:xxpvi="http://schemas.microsoft.com/office/spreadsheetml/2022/pivotVersionInfo" uri="{9F748A41-CAEA-4470-BF7A-CE61E8FFA7F9}">
      <xxpvi:pivotVersionInfo>
        <xxpvi:lastUpdateFeature>RichData</xxpvi:lastUpdateFeature>
      </xxpvi:pivotVersionInfo>
    </ext>
  </extLst>
</pivotTableDefinition>
</file>

<file path=xl/pivotTables/pivotTable14.xml><?xml version="1.0" encoding="utf-8"?>
<pivotTableDefinition xmlns="http://schemas.openxmlformats.org/spreadsheetml/2006/main" xmlns:mc="http://schemas.openxmlformats.org/markup-compatibility/2006" xmlns:xr="http://schemas.microsoft.com/office/spreadsheetml/2014/revision" mc:Ignorable="xr" xr:uid="{1E8E5E84-BC3E-48F3-892E-93A0A590DC4F}" name="PivotTable3" cacheId="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1:B51" firstHeaderRow="1" firstDataRow="1" firstDataCol="1"/>
  <pivotFields count="2">
    <pivotField axis="axisRow" dataField="1" showAll="0">
      <items count="48">
        <item x="0"/>
        <item sd="0" x="1"/>
        <item sd="0" x="2"/>
        <item sd="0" x="3"/>
        <item sd="0" x="4"/>
        <item sd="0" x="5"/>
        <item sd="0" x="6"/>
        <item sd="0" x="7"/>
        <item sd="0" x="8"/>
        <item sd="0" x="9"/>
        <item sd="0" x="10"/>
        <item sd="0" x="11"/>
        <item sd="0" x="12"/>
        <item sd="0" x="13"/>
        <item sd="0" x="14"/>
        <item sd="0" x="15"/>
        <item sd="0" x="16"/>
        <item sd="0" x="17"/>
        <item sd="0" x="18"/>
        <item sd="0" x="19"/>
        <item sd="0" x="20"/>
        <item sd="0" x="21"/>
        <item sd="0" x="22"/>
        <item sd="0" x="23"/>
        <item sd="0" x="24"/>
        <item sd="0" x="25"/>
        <item sd="0" x="26"/>
        <item sd="0" x="27"/>
        <item sd="0" x="28"/>
        <item sd="0" x="29"/>
        <item sd="0" x="30"/>
        <item sd="0" x="31"/>
        <item sd="0" x="32"/>
        <item sd="0" x="33"/>
        <item sd="0" x="34"/>
        <item sd="0" x="35"/>
        <item sd="0" x="36"/>
        <item sd="0" x="37"/>
        <item sd="0" x="38"/>
        <item sd="0" x="39"/>
        <item sd="0" x="40"/>
        <item sd="0" x="41"/>
        <item sd="0" x="42"/>
        <item sd="0" x="43"/>
        <item sd="0" x="44"/>
        <item sd="0" x="45"/>
        <item sd="0" x="46"/>
        <item t="default"/>
      </items>
    </pivotField>
    <pivotField axis="axisRow" showAll="0" sortType="descending">
      <items count="38">
        <item x="18"/>
        <item x="23"/>
        <item x="30"/>
        <item x="28"/>
        <item x="12"/>
        <item x="34"/>
        <item x="9"/>
        <item x="27"/>
        <item x="24"/>
        <item x="35"/>
        <item x="14"/>
        <item x="1"/>
        <item x="2"/>
        <item x="36"/>
        <item x="15"/>
        <item x="32"/>
        <item x="33"/>
        <item x="26"/>
        <item x="11"/>
        <item x="6"/>
        <item x="13"/>
        <item x="21"/>
        <item x="7"/>
        <item x="0"/>
        <item x="16"/>
        <item x="22"/>
        <item x="3"/>
        <item x="5"/>
        <item x="25"/>
        <item x="10"/>
        <item x="19"/>
        <item x="20"/>
        <item x="31"/>
        <item x="8"/>
        <item x="4"/>
        <item x="29"/>
        <item x="17"/>
        <item t="default"/>
      </items>
      <autoSortScope>
        <pivotArea dataOnly="0" outline="0" fieldPosition="0">
          <references count="1">
            <reference field="4294967294" count="1" selected="0">
              <x v="0"/>
            </reference>
          </references>
        </pivotArea>
      </autoSortScope>
    </pivotField>
  </pivotFields>
  <rowFields count="2">
    <field x="0"/>
    <field x="1"/>
  </rowFields>
  <rowItems count="50">
    <i>
      <x/>
    </i>
    <i r="1">
      <x v="23"/>
    </i>
    <i r="1">
      <x v="11"/>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t="grand">
      <x/>
    </i>
  </rowItems>
  <colItems count="1">
    <i/>
  </colItems>
  <dataFields count="1">
    <dataField name="Count of In which area of Dubai do you currently live? " fld="0" subtotal="count" baseField="0" baseItem="0"/>
  </dataFields>
  <formats count="1">
    <format dxfId="0">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5.xml><?xml version="1.0" encoding="utf-8"?>
<pivotTableDefinition xmlns="http://schemas.openxmlformats.org/spreadsheetml/2006/main" xmlns:mc="http://schemas.openxmlformats.org/markup-compatibility/2006" xmlns:xr="http://schemas.microsoft.com/office/spreadsheetml/2014/revision" mc:Ignorable="xr" xr:uid="{5C250CC4-C131-4D47-B9D9-48B3A98709E3}" name="PivotTable11" cacheId="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4">
  <location ref="A3:B7" firstHeaderRow="1" firstDataRow="1" firstDataCol="1"/>
  <pivotFields count="2">
    <pivotField axis="axisRow" showAll="0">
      <items count="4">
        <item x="2"/>
        <item x="0"/>
        <item x="1"/>
        <item t="default"/>
      </items>
    </pivotField>
    <pivotField dataField="1" showAll="0"/>
  </pivotFields>
  <rowFields count="1">
    <field x="0"/>
  </rowFields>
  <rowItems count="4">
    <i>
      <x/>
    </i>
    <i>
      <x v="1"/>
    </i>
    <i>
      <x v="2"/>
    </i>
    <i t="grand">
      <x/>
    </i>
  </rowItems>
  <colItems count="1">
    <i/>
  </colItems>
  <dataFields count="1">
    <dataField name="Sum of count" fld="1"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6.xml><?xml version="1.0" encoding="utf-8"?>
<pivotTableDefinition xmlns="http://schemas.openxmlformats.org/spreadsheetml/2006/main" xmlns:mc="http://schemas.openxmlformats.org/markup-compatibility/2006" xmlns:xr="http://schemas.microsoft.com/office/spreadsheetml/2014/revision" mc:Ignorable="xr" xr:uid="{8736E7A7-6ACB-47F3-9564-7DE064A1B147}" name="PivotTable5" cacheId="5"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E11:F86" firstHeaderRow="1" firstDataRow="1" firstDataCol="1"/>
  <pivotFields count="2">
    <pivotField axis="axisRow" showAll="0" sortType="descending">
      <items count="75">
        <item x="60"/>
        <item x="32"/>
        <item x="30"/>
        <item x="3"/>
        <item x="48"/>
        <item x="9"/>
        <item x="49"/>
        <item x="23"/>
        <item x="16"/>
        <item x="50"/>
        <item x="4"/>
        <item x="52"/>
        <item x="64"/>
        <item x="1"/>
        <item x="29"/>
        <item x="13"/>
        <item x="14"/>
        <item x="55"/>
        <item x="56"/>
        <item x="71"/>
        <item x="66"/>
        <item x="69"/>
        <item x="12"/>
        <item x="39"/>
        <item x="44"/>
        <item x="20"/>
        <item x="35"/>
        <item x="24"/>
        <item x="37"/>
        <item x="57"/>
        <item x="42"/>
        <item x="53"/>
        <item x="41"/>
        <item x="63"/>
        <item x="28"/>
        <item x="62"/>
        <item x="11"/>
        <item x="26"/>
        <item x="58"/>
        <item x="8"/>
        <item x="7"/>
        <item x="25"/>
        <item x="27"/>
        <item x="2"/>
        <item x="51"/>
        <item x="43"/>
        <item x="38"/>
        <item x="19"/>
        <item x="5"/>
        <item x="73"/>
        <item x="67"/>
        <item x="15"/>
        <item x="68"/>
        <item x="45"/>
        <item x="46"/>
        <item x="72"/>
        <item x="22"/>
        <item x="36"/>
        <item x="65"/>
        <item x="0"/>
        <item x="17"/>
        <item x="31"/>
        <item x="10"/>
        <item x="6"/>
        <item x="34"/>
        <item x="40"/>
        <item x="18"/>
        <item x="61"/>
        <item x="33"/>
        <item x="59"/>
        <item x="21"/>
        <item x="70"/>
        <item x="47"/>
        <item x="54"/>
        <item t="default"/>
      </items>
      <autoSortScope>
        <pivotArea dataOnly="0" outline="0" fieldPosition="0">
          <references count="1">
            <reference field="4294967294" count="1" selected="0">
              <x v="0"/>
            </reference>
          </references>
        </pivotArea>
      </autoSortScope>
    </pivotField>
    <pivotField dataField="1" showAll="0"/>
  </pivotFields>
  <rowFields count="1">
    <field x="0"/>
  </rowFields>
  <rowItems count="75">
    <i>
      <x v="25"/>
    </i>
    <i>
      <x v="22"/>
    </i>
    <i>
      <x/>
    </i>
    <i>
      <x v="18"/>
    </i>
    <i>
      <x v="49"/>
    </i>
    <i>
      <x v="5"/>
    </i>
    <i>
      <x v="26"/>
    </i>
    <i>
      <x v="36"/>
    </i>
    <i>
      <x v="64"/>
    </i>
    <i>
      <x v="17"/>
    </i>
    <i>
      <x v="56"/>
    </i>
    <i>
      <x v="37"/>
    </i>
    <i>
      <x v="62"/>
    </i>
    <i>
      <x v="57"/>
    </i>
    <i>
      <x v="66"/>
    </i>
    <i>
      <x v="19"/>
    </i>
    <i>
      <x v="32"/>
    </i>
    <i>
      <x v="46"/>
    </i>
    <i>
      <x v="51"/>
    </i>
    <i>
      <x v="44"/>
    </i>
    <i>
      <x v="43"/>
    </i>
    <i>
      <x v="47"/>
    </i>
    <i>
      <x v="29"/>
    </i>
    <i>
      <x v="1"/>
    </i>
    <i>
      <x v="24"/>
    </i>
    <i>
      <x v="63"/>
    </i>
    <i>
      <x v="40"/>
    </i>
    <i>
      <x v="70"/>
    </i>
    <i>
      <x v="68"/>
    </i>
    <i>
      <x v="13"/>
    </i>
    <i>
      <x v="33"/>
    </i>
    <i>
      <x v="45"/>
    </i>
    <i>
      <x v="59"/>
    </i>
    <i>
      <x v="58"/>
    </i>
    <i>
      <x v="28"/>
    </i>
    <i>
      <x v="61"/>
    </i>
    <i>
      <x v="12"/>
    </i>
    <i>
      <x v="10"/>
    </i>
    <i>
      <x v="15"/>
    </i>
    <i>
      <x v="9"/>
    </i>
    <i>
      <x v="7"/>
    </i>
    <i>
      <x v="20"/>
    </i>
    <i>
      <x v="65"/>
    </i>
    <i>
      <x v="4"/>
    </i>
    <i>
      <x v="27"/>
    </i>
    <i>
      <x v="16"/>
    </i>
    <i>
      <x v="53"/>
    </i>
    <i>
      <x v="30"/>
    </i>
    <i>
      <x v="38"/>
    </i>
    <i>
      <x v="69"/>
    </i>
    <i>
      <x v="11"/>
    </i>
    <i>
      <x v="55"/>
    </i>
    <i>
      <x v="8"/>
    </i>
    <i>
      <x v="48"/>
    </i>
    <i>
      <x v="50"/>
    </i>
    <i>
      <x v="14"/>
    </i>
    <i>
      <x v="54"/>
    </i>
    <i>
      <x v="2"/>
    </i>
    <i>
      <x v="67"/>
    </i>
    <i>
      <x v="6"/>
    </i>
    <i>
      <x v="3"/>
    </i>
    <i>
      <x v="23"/>
    </i>
    <i>
      <x v="34"/>
    </i>
    <i>
      <x v="35"/>
    </i>
    <i>
      <x v="72"/>
    </i>
    <i>
      <x v="31"/>
    </i>
    <i>
      <x v="71"/>
    </i>
    <i>
      <x v="21"/>
    </i>
    <i>
      <x v="42"/>
    </i>
    <i>
      <x v="60"/>
    </i>
    <i>
      <x v="73"/>
    </i>
    <i>
      <x v="41"/>
    </i>
    <i>
      <x v="39"/>
    </i>
    <i>
      <x v="52"/>
    </i>
    <i t="grand">
      <x/>
    </i>
  </rowItems>
  <colItems count="1">
    <i/>
  </colItems>
  <dataFields count="1">
    <dataField name="Sum of Field2" fld="1"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E2FD08FC-279D-438E-BE4B-D0D222263457}" autoFormatId="16" applyNumberFormats="0" applyBorderFormats="0" applyFontFormats="0" applyPatternFormats="0" applyAlignmentFormats="0" applyWidthHeightFormats="0">
  <queryTableRefresh nextId="51">
    <queryTableFields count="50">
      <queryTableField id="1" name="Timestamp" tableColumnId="1"/>
      <queryTableField id="2" name="How old are you? " tableColumnId="2"/>
      <queryTableField id="3" name="Where are you from?" tableColumnId="3"/>
      <queryTableField id="4" name="If you chose Other please write your country of origin." tableColumnId="4"/>
      <queryTableField id="5" name="How long have you lived in Dubai? " tableColumnId="5"/>
      <queryTableField id="6" name="In which area of Dubai do you currently live? " tableColumnId="6"/>
      <queryTableField id="7" name="If you chose Other please write your area." tableColumnId="7"/>
      <queryTableField id="8" name="In which area(s) of Dubai do you spend most of your time (work, leisure)? " tableColumnId="8"/>
      <queryTableField id="9" name="Do you know of any specific old buildings or historical places in Dubai that you feel are very important? " tableColumnId="9"/>
      <queryTableField id="10" name="If you know some important old places, what kind of places are they mostly? (You can choose more than one if you like) " tableColumnId="10"/>
      <queryTableField id="11" name="Thinking about these important old places, why do you feel they are important? (You can choose more than one reasons) " tableColumnId="11"/>
      <queryTableField id="12" name="Which of this places you know or visited.( You can choose more than one)" tableColumnId="12"/>
      <queryTableField id="13" name="What do you think is the condition of most of these old places in Dubai?" tableColumnId="13"/>
      <queryTableField id="14" name="Are you worried that some types of old buildings in Dubai are disappearing too quickly? " tableColumnId="14"/>
      <queryTableField id="15" name="Dubai has people from all over the world. Do you see any buildings or places made or mainly used by these different communities (like their special places for worship, community halls, or cultural markets) that you think are now an important part of Dubai" tableColumnId="15"/>
      <queryTableField id="16" name="If you said yes above, why do you think these places from different communities are important for Dubai? (You can choose more than one reasons) " tableColumnId="16"/>
      <queryTableField id="17" name="Do you know about old Emirati traditions or customs from Dubai's past? (Like old stories, songs, dances, crafts, ways of celebrating, or how people used to live)." tableColumnId="17"/>
      <queryTableField id="18" name="Which of the following Emirati traditions do you know?  (You can choose more than one )" tableColumnId="18"/>
      <queryTableField id="19" name="If you know some old Emirati traditions, why do you think they are important? (You can choose more than one reasons) " tableColumnId="19"/>
      <queryTableField id="20" name="Do you see these old Emirati traditions practiced much today? " tableColumnId="20"/>
      <queryTableField id="21" name="Can you tell us where or when you can see these old Emirate traditions.  (You can choose more than one reasons)" tableColumnId="21"/>
      <queryTableField id="22" name="Dubai has people from many different countries. Do you notice traditions, festivals, foods, music, or arts from these other cultures becoming popular or well-known in Dubai? " tableColumnId="22"/>
      <queryTableField id="23" name="Can you name any of these traditions, festivals, foods, music, or arts from other cultures. " tableColumnId="23"/>
      <queryTableField id="24" name="Why do you think these traditions from other cultures are becoming important or visible in Dubai? (You can choose more than one reasons) " tableColumnId="24"/>
      <queryTableField id="25" name="Do you see new ways of doing things in Dubai that mix ideas from Emirati culture AND other cultures together? (Like new types of food, music, art, or ways to celebrate). " tableColumnId="25"/>
      <queryTableField id="26" name="Are you worried that some old skills or crafts (like how to make traditional Emirati crafts, special foods, or other handmade things) are being lost in Dubai? " tableColumnId="26"/>
      <queryTableField id="27" name="How do you usually find out about or experience Dubai's different cultural traditions (Emirati and from other communities)? ( You can choose more than one reasons)" tableColumnId="27"/>
      <queryTableField id="28" name="How important is it to you that Dubai protects its heritage – meaning its old places, traditions, skills, and stories from ALL cultures that are part of the city? " tableColumnId="28"/>
      <queryTableField id="29" name="How much do you think Dubai's heritage (both old Emirati heritage and the cultures of people who moved here) matters to what Dubai is like today and how the world sees Dubai? " tableColumnId="29"/>
      <queryTableField id="30" name="Please tell us if you agree or disagree with this: &quot;The mix of many cultures in Dubai, and the traditions these cultures bring, is a special part of Dubai's heritage for today and the future.&quot; " tableColumnId="30"/>
      <queryTableField id="31" name="How important is it for Dubai to officially recognize and help protect the cultural traditions and contributions of all the different communities living here? " tableColumnId="31"/>
      <queryTableField id="32" name="What do you think makes it difficult to protect all of Dubai's heritage (old places, traditions, skills)? (You can choose as many as you think apply.) " tableColumnId="32"/>
      <queryTableField id="33" name="What is the BEST way, in your opinion, for Dubai to protect and share its heritage (from all its cultures)? (Rank the most important.)  [Teach more about it in schools.]" tableColumnId="33"/>
      <queryTableField id="34" name="What is the BEST way, in your opinion, for Dubai to protect and share its heritage (from all its cultures)? (Rank the most important.)  [Have more public festivals, events, and cultural shows.]" tableColumnId="34"/>
      <queryTableField id="35" name="What is the BEST way, in your opinion, for Dubai to protect and share its heritage (from all its cultures)? (Rank the most important.)  [Do more to protect and repair old buildings.]" tableColumnId="35"/>
      <queryTableField id="36" name="What is the BEST way, in your opinion, for Dubai to protect and share its heritage (from all its cultures)? (Rank the most important.)  [Create more museums or places where people can learn about heritage.]" tableColumnId="36"/>
      <queryTableField id="37" name="What is the BEST way, in your opinion, for Dubai to protect and share its heritage (from all its cultures)? (Rank the most important.)  [Give more support to people who practice old crafts and traditions.]" tableColumnId="37"/>
      <queryTableField id="38" name="What is the BEST way, in your opinion, for Dubai to protect and share its heritage (from all its cultures)? (Rank the most important.)  [Use social media, TV, and movies to show Dubai's heritage.]" tableColumnId="38"/>
      <queryTableField id="39" name="How easy is for you to have access to heritage places or activities? [Heritage place]" tableColumnId="39"/>
      <queryTableField id="40" name="How easy is for you to have access to heritage places or activities? [Religious buildings]" tableColumnId="40"/>
      <queryTableField id="41" name="How easy is for you to have access to heritage places or activities? [Festivals/Public Events/Celebrations]" tableColumnId="41"/>
      <queryTableField id="42" name="How easy is for you to have access to heritage places or activities? [Museums]" tableColumnId="42"/>
      <queryTableField id="43" name="How easy is for you to have access to heritage places or activities? [Art Galleries]" tableColumnId="43"/>
      <queryTableField id="44" name="How easy is for you to have access to heritage places or activities? [Wildlife Sanctuaries]" tableColumnId="44"/>
      <queryTableField id="45" name="How easy is for you to have access to heritage places or activities? [Desert Conservation Reserves]" tableColumnId="45"/>
      <queryTableField id="46" name="How easy is for you to have access to heritage places or activities? [Landmarks]" tableColumnId="46"/>
      <queryTableField id="47" name="How easy is for you to have access to heritage places or activities? [Markets/ Souqs]" tableColumnId="47"/>
      <queryTableField id="48" name="How easy is for you to have access to heritage places or activities? [Archeological Sites]" tableColumnId="48"/>
      <queryTableField id="49" name="Would you like to learn more about Dubai's heritage or join in heritage activities if they were easy to find and join? " tableColumnId="49"/>
      <queryTableField id="50" name="Column 49" tableColumnId="50"/>
    </queryTableFields>
  </queryTableRefresh>
</queryTable>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Spain" TargetMode="External"/><Relationship Id="rId21" Type="http://schemas.openxmlformats.org/officeDocument/2006/relationships/hyperlink" Target="https://www.bing.com/th?id=OSK.cd87a340e69c67ee5da36d9903955518&amp;qlt=95" TargetMode="External"/><Relationship Id="rId42" Type="http://schemas.openxmlformats.org/officeDocument/2006/relationships/hyperlink" Target="https://www.bing.com/images/search?form=xlimg&amp;q=Lithuania" TargetMode="External"/><Relationship Id="rId47" Type="http://schemas.openxmlformats.org/officeDocument/2006/relationships/hyperlink" Target="https://www.bing.com/th?id=OSK.8e74392a9746afb6ff3d2cf8a35ab651&amp;qlt=95" TargetMode="External"/><Relationship Id="rId63" Type="http://schemas.openxmlformats.org/officeDocument/2006/relationships/hyperlink" Target="https://www.bing.com/th?id=OSK.08d481ce2e6378c8b3492a5438438208&amp;qlt=95" TargetMode="External"/><Relationship Id="rId68" Type="http://schemas.openxmlformats.org/officeDocument/2006/relationships/hyperlink" Target="https://www.bing.com/images/search?form=xlimg&amp;q=Palestinian%20Authority" TargetMode="External"/><Relationship Id="rId7" Type="http://schemas.openxmlformats.org/officeDocument/2006/relationships/hyperlink" Target="https://www.bing.com/th?id=OSK.bed9fc3690f3414a4850855fee332f1c&amp;qlt=95" TargetMode="External"/><Relationship Id="rId71" Type="http://schemas.openxmlformats.org/officeDocument/2006/relationships/hyperlink" Target="https://www.bing.com/th?id=OSK.a63573e184a1dd6a203fecd8090ad2ed&amp;qlt=95" TargetMode="External"/><Relationship Id="rId2" Type="http://schemas.openxmlformats.org/officeDocument/2006/relationships/hyperlink" Target="https://www.bing.com/images/search?form=xlimg&amp;q=Philippines" TargetMode="External"/><Relationship Id="rId16" Type="http://schemas.openxmlformats.org/officeDocument/2006/relationships/hyperlink" Target="https://www.bing.com/images/search?form=xlimg&amp;q=Canada" TargetMode="External"/><Relationship Id="rId29" Type="http://schemas.openxmlformats.org/officeDocument/2006/relationships/hyperlink" Target="https://www.bing.com/th?id=OSK.WcDBhNg5Sj0kUcJkvRp-ZrDSosOQLIn6jWEiIOY3cPM&amp;qlt=95" TargetMode="External"/><Relationship Id="rId11" Type="http://schemas.openxmlformats.org/officeDocument/2006/relationships/hyperlink" Target="https://www.bing.com/th?id=OSK.0b773f0b6aa7867b404d158c59fa6e49&amp;qlt=95" TargetMode="External"/><Relationship Id="rId24" Type="http://schemas.openxmlformats.org/officeDocument/2006/relationships/hyperlink" Target="https://www.bing.com/images/search?form=xlimg&amp;q=Colombia" TargetMode="External"/><Relationship Id="rId32" Type="http://schemas.openxmlformats.org/officeDocument/2006/relationships/hyperlink" Target="https://www.bing.com/images/search?form=xlimg&amp;q=Russia" TargetMode="External"/><Relationship Id="rId37" Type="http://schemas.openxmlformats.org/officeDocument/2006/relationships/hyperlink" Target="https://www.bing.com/th?id=OSK.d9b621cc7d88019e0d716dda1c17a307&amp;qlt=95" TargetMode="External"/><Relationship Id="rId40" Type="http://schemas.openxmlformats.org/officeDocument/2006/relationships/hyperlink" Target="https://www.bing.com/images/search?form=xlimg&amp;q=Italy" TargetMode="External"/><Relationship Id="rId45" Type="http://schemas.openxmlformats.org/officeDocument/2006/relationships/hyperlink" Target="https://www.bing.com/th?id=OSK.018cba18d7243d7974b30e2acbca6afc&amp;qlt=95" TargetMode="External"/><Relationship Id="rId53" Type="http://schemas.openxmlformats.org/officeDocument/2006/relationships/hyperlink" Target="https://www.bing.com/th?id=OSK.c487ba4ced6ceb655b94fb1585b38896&amp;qlt=95" TargetMode="External"/><Relationship Id="rId58" Type="http://schemas.openxmlformats.org/officeDocument/2006/relationships/hyperlink" Target="https://www.bing.com/images/search?form=xlimg&amp;q=Myanmar" TargetMode="External"/><Relationship Id="rId66" Type="http://schemas.openxmlformats.org/officeDocument/2006/relationships/hyperlink" Target="https://www.bing.com/images/search?form=xlimg&amp;q=Panama" TargetMode="External"/><Relationship Id="rId5" Type="http://schemas.openxmlformats.org/officeDocument/2006/relationships/hyperlink" Target="https://www.bing.com/th?id=OSK.3386bc8d96f35351f9956787a1c677c6&amp;qlt=95" TargetMode="External"/><Relationship Id="rId61" Type="http://schemas.openxmlformats.org/officeDocument/2006/relationships/hyperlink" Target="https://www.bing.com/th?id=OSK.eed42b6c83e37f53f33fb6943649bb48&amp;qlt=95" TargetMode="External"/><Relationship Id="rId19" Type="http://schemas.openxmlformats.org/officeDocument/2006/relationships/hyperlink" Target="https://www.bing.com/th?id=OSK.0e6c478df6cde6a6638a941604998dae&amp;qlt=95" TargetMode="External"/><Relationship Id="rId14" Type="http://schemas.openxmlformats.org/officeDocument/2006/relationships/hyperlink" Target="https://www.bing.com/images/search?form=xlimg&amp;q=Greece" TargetMode="External"/><Relationship Id="rId22" Type="http://schemas.openxmlformats.org/officeDocument/2006/relationships/hyperlink" Target="https://www.bing.com/images/search?form=xlimg&amp;q=Egypt" TargetMode="External"/><Relationship Id="rId27" Type="http://schemas.openxmlformats.org/officeDocument/2006/relationships/hyperlink" Target="https://www.bing.com/th?id=OSK.1a33b5115bfc290abc8869de29ebd567&amp;qlt=95" TargetMode="External"/><Relationship Id="rId30" Type="http://schemas.openxmlformats.org/officeDocument/2006/relationships/hyperlink" Target="https://www.bing.com/images/search?form=xlimg&amp;q=Estonia" TargetMode="External"/><Relationship Id="rId35" Type="http://schemas.openxmlformats.org/officeDocument/2006/relationships/hyperlink" Target="https://www.bing.com/th?id=OSK.7_iYqjXftHmThTCYlh51zbqPoNnoe4Qk7UaH59Ba1Z0&amp;qlt=95" TargetMode="External"/><Relationship Id="rId43" Type="http://schemas.openxmlformats.org/officeDocument/2006/relationships/hyperlink" Target="https://www.bing.com/th?id=OSK.3ad9dc82b4ada40031ce05d559610900&amp;qlt=95" TargetMode="External"/><Relationship Id="rId48" Type="http://schemas.openxmlformats.org/officeDocument/2006/relationships/hyperlink" Target="https://www.bing.com/images/search?form=xlimg&amp;q=Lebanon" TargetMode="External"/><Relationship Id="rId56" Type="http://schemas.openxmlformats.org/officeDocument/2006/relationships/hyperlink" Target="https://www.bing.com/images/search?form=xlimg&amp;q=Mexico" TargetMode="External"/><Relationship Id="rId64" Type="http://schemas.openxmlformats.org/officeDocument/2006/relationships/hyperlink" Target="https://www.bing.com/images/search?form=xlimg&amp;q=United%20States" TargetMode="External"/><Relationship Id="rId69" Type="http://schemas.openxmlformats.org/officeDocument/2006/relationships/hyperlink" Target="https://www.bing.com/th?id=OSK.e9b07c266e405c9ce734f8ba78f77571&amp;qlt=95" TargetMode="External"/><Relationship Id="rId8" Type="http://schemas.openxmlformats.org/officeDocument/2006/relationships/hyperlink" Target="https://www.bing.com/images/search?form=xlimg&amp;q=Australia" TargetMode="External"/><Relationship Id="rId51" Type="http://schemas.openxmlformats.org/officeDocument/2006/relationships/hyperlink" Target="https://www.bing.com/th?id=OSK.75c2b81210d1707ebd5a79ba71af5914&amp;qlt=95" TargetMode="External"/><Relationship Id="rId72" Type="http://schemas.openxmlformats.org/officeDocument/2006/relationships/hyperlink" Target="https://www.bing.com/images/search?form=xlimg&amp;q=Venezuela" TargetMode="External"/><Relationship Id="rId3" Type="http://schemas.openxmlformats.org/officeDocument/2006/relationships/hyperlink" Target="https://www.bing.com/th?id=OSK.kW9KyAvibKrnDMlT6kRL_v1lzO457FAM9Q9Ti69KTU4&amp;qlt=95" TargetMode="External"/><Relationship Id="rId12" Type="http://schemas.openxmlformats.org/officeDocument/2006/relationships/hyperlink" Target="https://www.bing.com/images/search?form=xlimg&amp;q=Belarus" TargetMode="External"/><Relationship Id="rId17" Type="http://schemas.openxmlformats.org/officeDocument/2006/relationships/hyperlink" Target="https://www.bing.com/th?id=OSK.IJoB2IAflCzjheZJfaz5mfzEWw5jRcoWEgDQz1yU2Yk&amp;qlt=95" TargetMode="External"/><Relationship Id="rId25" Type="http://schemas.openxmlformats.org/officeDocument/2006/relationships/hyperlink" Target="https://www.bing.com/th?id=OSK.fbb71d5e592f7fda00cf81328e03b81f&amp;qlt=95" TargetMode="External"/><Relationship Id="rId33" Type="http://schemas.openxmlformats.org/officeDocument/2006/relationships/hyperlink" Target="https://www.bing.com/th?id=OSK.8p2k5lHoxkLkVFhhRavwz0TU1HJcwyyrphMGrCfxYiE&amp;qlt=95" TargetMode="External"/><Relationship Id="rId38" Type="http://schemas.openxmlformats.org/officeDocument/2006/relationships/hyperlink" Target="https://www.bing.com/images/search?form=xlimg&amp;q=Slovakia" TargetMode="External"/><Relationship Id="rId46" Type="http://schemas.openxmlformats.org/officeDocument/2006/relationships/hyperlink" Target="https://www.bing.com/images/search?form=xlimg&amp;q=Kyrgyzstan" TargetMode="External"/><Relationship Id="rId59" Type="http://schemas.openxmlformats.org/officeDocument/2006/relationships/hyperlink" Target="https://www.bing.com/th?id=OSK.91cdd8c2c217bcec6773ddb1c496a218&amp;qlt=95" TargetMode="External"/><Relationship Id="rId67" Type="http://schemas.openxmlformats.org/officeDocument/2006/relationships/hyperlink" Target="https://www.bing.com/th?id=OSK.768a1d8c4451f85e3553c1ac22c1854c&amp;qlt=95" TargetMode="External"/><Relationship Id="rId20" Type="http://schemas.openxmlformats.org/officeDocument/2006/relationships/hyperlink" Target="https://www.bing.com/images/search?form=xlimg&amp;q=China" TargetMode="External"/><Relationship Id="rId41" Type="http://schemas.openxmlformats.org/officeDocument/2006/relationships/hyperlink" Target="https://www.bing.com/th?id=OSK.WmoS0gHjANRJSdYNHA64N5PdRRN3Ixgv0cesvBZZacU&amp;qlt=95" TargetMode="External"/><Relationship Id="rId54" Type="http://schemas.openxmlformats.org/officeDocument/2006/relationships/hyperlink" Target="https://www.bing.com/images/search?form=xlimg&amp;q=Serbia" TargetMode="External"/><Relationship Id="rId62" Type="http://schemas.openxmlformats.org/officeDocument/2006/relationships/hyperlink" Target="https://www.bing.com/images/search?form=xlimg&amp;q=Nepal" TargetMode="External"/><Relationship Id="rId70" Type="http://schemas.openxmlformats.org/officeDocument/2006/relationships/hyperlink" Target="https://www.bing.com/images/search?form=xlimg&amp;q=Sudan" TargetMode="External"/><Relationship Id="rId1" Type="http://schemas.openxmlformats.org/officeDocument/2006/relationships/hyperlink" Target="https://www.bing.com/th?id=OSK.94d547e45ab6412094898994510adb0e&amp;qlt=95" TargetMode="External"/><Relationship Id="rId6" Type="http://schemas.openxmlformats.org/officeDocument/2006/relationships/hyperlink" Target="https://www.bing.com/images/search?form=xlimg&amp;q=India" TargetMode="External"/><Relationship Id="rId15" Type="http://schemas.openxmlformats.org/officeDocument/2006/relationships/hyperlink" Target="https://www.bing.com/th?id=OSK.f2dbd079068622692d8b57832120921d&amp;qlt=95" TargetMode="External"/><Relationship Id="rId23" Type="http://schemas.openxmlformats.org/officeDocument/2006/relationships/hyperlink" Target="https://www.bing.com/th?id=OSK.ymB-aUlVtIPobu-J0CqOfis9WIfVxNvQ7P37PoJG0Dw&amp;qlt=95" TargetMode="External"/><Relationship Id="rId28" Type="http://schemas.openxmlformats.org/officeDocument/2006/relationships/hyperlink" Target="https://www.bing.com/images/search?form=xlimg&amp;q=United%20Kingdom" TargetMode="External"/><Relationship Id="rId36" Type="http://schemas.openxmlformats.org/officeDocument/2006/relationships/hyperlink" Target="https://www.bing.com/images/search?form=xlimg&amp;q=Germany" TargetMode="External"/><Relationship Id="rId49" Type="http://schemas.openxmlformats.org/officeDocument/2006/relationships/hyperlink" Target="https://www.bing.com/th?id=OSK.ffaa47f2f4e92fa19bdb4953fe6f287a&amp;qlt=95" TargetMode="External"/><Relationship Id="rId57" Type="http://schemas.openxmlformats.org/officeDocument/2006/relationships/hyperlink" Target="https://www.bing.com/th?id=OSK.2cd9330c156b88cf38e058249385607a&amp;qlt=95" TargetMode="External"/><Relationship Id="rId10" Type="http://schemas.openxmlformats.org/officeDocument/2006/relationships/hyperlink" Target="https://www.bing.com/images/search?form=xlimg&amp;q=Pakistan" TargetMode="External"/><Relationship Id="rId31" Type="http://schemas.openxmlformats.org/officeDocument/2006/relationships/hyperlink" Target="https://www.bing.com/th?id=OSK.-vv9GBngWnUSPvi3oyl0yHQjBgdeoIaih8KMBshpXcM&amp;qlt=95" TargetMode="External"/><Relationship Id="rId44" Type="http://schemas.openxmlformats.org/officeDocument/2006/relationships/hyperlink" Target="https://www.bing.com/images/search?form=xlimg&amp;q=South%20Korea" TargetMode="External"/><Relationship Id="rId52" Type="http://schemas.openxmlformats.org/officeDocument/2006/relationships/hyperlink" Target="https://www.bing.com/images/search?form=xlimg&amp;q=Malaysia" TargetMode="External"/><Relationship Id="rId60" Type="http://schemas.openxmlformats.org/officeDocument/2006/relationships/hyperlink" Target="https://www.bing.com/images/search?form=xlimg&amp;q=Sri%20Lanka" TargetMode="External"/><Relationship Id="rId65" Type="http://schemas.openxmlformats.org/officeDocument/2006/relationships/hyperlink" Target="https://www.bing.com/th?id=OSK.4b54a773b13f1918eeb48f0792a7914b&amp;qlt=95" TargetMode="External"/><Relationship Id="rId4" Type="http://schemas.openxmlformats.org/officeDocument/2006/relationships/hyperlink" Target="https://www.bing.com/images/search?form=xlimg&amp;q=Armenia" TargetMode="External"/><Relationship Id="rId9" Type="http://schemas.openxmlformats.org/officeDocument/2006/relationships/hyperlink" Target="https://www.bing.com/th?id=OSK.e965f24f2ce2a4b2b55f2d2c8f816720&amp;qlt=95" TargetMode="External"/><Relationship Id="rId13" Type="http://schemas.openxmlformats.org/officeDocument/2006/relationships/hyperlink" Target="https://www.bing.com/th?id=OSK.37868521ec6f61afb97b5ab07c93e834&amp;qlt=95" TargetMode="External"/><Relationship Id="rId18" Type="http://schemas.openxmlformats.org/officeDocument/2006/relationships/hyperlink" Target="https://www.bing.com/images/search?form=xlimg&amp;q=France" TargetMode="External"/><Relationship Id="rId39" Type="http://schemas.openxmlformats.org/officeDocument/2006/relationships/hyperlink" Target="https://www.bing.com/th?id=OSK.YyStd3n6FeCyDWZVKn54i8IqezKRsFpq7XThd1PUiDk&amp;qlt=95" TargetMode="External"/><Relationship Id="rId34" Type="http://schemas.openxmlformats.org/officeDocument/2006/relationships/hyperlink" Target="https://www.bing.com/images/search?form=xlimg&amp;q=Netherlands" TargetMode="External"/><Relationship Id="rId50" Type="http://schemas.openxmlformats.org/officeDocument/2006/relationships/hyperlink" Target="https://www.bing.com/images/search?form=xlimg&amp;q=United%20Arab%20Emirates" TargetMode="External"/><Relationship Id="rId55" Type="http://schemas.openxmlformats.org/officeDocument/2006/relationships/hyperlink" Target="https://www.bing.com/th?id=OSK.cf17e786b97fde4860ff0b98a404701f&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rd>
    <address r:id="rId67"/>
    <moreImagesAddress r:id="rId68"/>
  </webImageSrd>
  <webImageSrd>
    <address r:id="rId69"/>
    <moreImagesAddress r:id="rId70"/>
  </webImageSrd>
  <webImageSrd>
    <address r:id="rId71"/>
    <moreImagesAddress r:id="rId72"/>
  </webImageSrd>
</webImagesSrd>
</file>

<file path=xl/richData/rdarray.xml><?xml version="1.0" encoding="utf-8"?>
<arrayData xmlns="http://schemas.microsoft.com/office/spreadsheetml/2017/richdata2" count="133">
  <a r="4">
    <v t="r">21</v>
    <v t="r">22</v>
    <v t="r">23</v>
    <v t="r">24</v>
  </a>
  <a r="2">
    <v t="s">Philippine English</v>
    <v t="s">Filipino language</v>
  </a>
  <a r="1">
    <v t="r">43</v>
  </a>
  <a r="1">
    <v t="s">Philippine Standard Time</v>
  </a>
  <a r="2">
    <v t="r">71</v>
    <v t="r">72</v>
  </a>
  <a r="1">
    <v t="s">Armenian language</v>
  </a>
  <a r="11">
    <v t="r">90</v>
    <v t="r">91</v>
    <v t="r">92</v>
    <v t="r">93</v>
    <v t="r">94</v>
    <v t="r">95</v>
    <v t="r">96</v>
    <v t="r">97</v>
    <v t="r">98</v>
    <v t="r">99</v>
    <v t="r">57</v>
  </a>
  <a r="1">
    <v t="s">Armenia Time</v>
  </a>
  <a r="2">
    <v t="r">128</v>
    <v t="r">129</v>
  </a>
  <a r="2">
    <v t="s">Indian English</v>
    <v t="s">Hindi</v>
  </a>
  <a r="34">
    <v t="r">147</v>
    <v t="r">148</v>
    <v t="r">149</v>
    <v t="r">150</v>
    <v t="r">151</v>
    <v t="r">152</v>
    <v t="r">153</v>
    <v t="r">154</v>
    <v t="r">155</v>
    <v t="r">156</v>
    <v t="r">157</v>
    <v t="r">158</v>
    <v t="r">159</v>
    <v t="r">160</v>
    <v t="r">161</v>
    <v t="r">162</v>
    <v t="r">163</v>
    <v t="r">164</v>
    <v t="r">165</v>
    <v t="r">166</v>
    <v t="r">167</v>
    <v t="r">168</v>
    <v t="r">169</v>
    <v t="r">170</v>
    <v t="r">171</v>
    <v t="r">172</v>
    <v t="r">173</v>
    <v t="r">174</v>
    <v t="r">175</v>
    <v t="r">176</v>
    <v t="r">177</v>
    <v t="r">178</v>
    <v t="r">179</v>
    <v t="r">180</v>
  </a>
  <a r="1">
    <v t="s">Indian Standard Time</v>
  </a>
  <a r="2">
    <v t="r">209</v>
    <v t="r">210</v>
  </a>
  <a r="1">
    <v t="s">Australian English</v>
  </a>
  <a r="15">
    <v t="r">228</v>
    <v t="r">229</v>
    <v t="r">230</v>
    <v t="r">231</v>
    <v t="r">232</v>
    <v t="r">233</v>
    <v t="r">234</v>
    <v t="r">235</v>
    <v t="r">236</v>
    <v t="r">237</v>
    <v t="r">238</v>
    <v t="r">239</v>
    <v t="r">240</v>
    <v t="r">241</v>
    <v t="r">242</v>
  </a>
  <a r="12">
    <v t="s">Norfolk Time Zone</v>
    <v t="s">Lord Howe Time Zone</v>
    <v t="s">Australian Eastern Time Zone</v>
    <v t="s">Australian Central Time Zone</v>
    <v t="s">Central Western Time Zone</v>
    <v t="s">Australian Western Time Zone</v>
    <v t="s">Casey Time Zone</v>
    <v t="s">Christmas Island Time Zone</v>
    <v t="s">Davis Time Zone</v>
    <v t="s">Cocos Islands Time Zone</v>
    <v t="s">Heard and McDonald Islands Time Zone</v>
    <v t="s">Mawson Station Time Zone</v>
  </a>
  <a r="3">
    <v t="r">271</v>
    <v t="r">272</v>
    <v t="r">273</v>
  </a>
  <a r="2">
    <v t="s">Pakistani English</v>
    <v t="s">Urdu</v>
  </a>
  <a r="7">
    <v t="r">291</v>
    <v t="r">292</v>
    <v t="r">293</v>
    <v t="r">294</v>
    <v t="r">295</v>
    <v t="r">296</v>
    <v t="r">297</v>
  </a>
  <a r="1">
    <v t="s">UTC+05:00</v>
  </a>
  <a r="2">
    <v t="r">324</v>
    <v t="r">325</v>
  </a>
  <a r="2">
    <v t="s">Belarusian language</v>
    <v t="s">Russian language</v>
  </a>
  <a r="7">
    <v t="r">344</v>
    <v t="r">345</v>
    <v t="r">346</v>
    <v t="r">347</v>
    <v t="r">348</v>
    <v t="r">349</v>
    <v t="r">311</v>
  </a>
  <a r="1">
    <v t="s">UTC+03:00</v>
  </a>
  <a r="2">
    <v t="r">377</v>
    <v t="r">378</v>
  </a>
  <a r="1">
    <v t="s">Greek language</v>
  </a>
  <a r="12">
    <v t="r">397</v>
    <v t="r">398</v>
    <v t="r">399</v>
    <v t="r">400</v>
    <v t="r">401</v>
    <v t="r">402</v>
    <v t="r">403</v>
    <v t="r">404</v>
    <v t="r">405</v>
    <v t="r">406</v>
    <v t="r">407</v>
    <v t="r">408</v>
  </a>
  <a r="4">
    <v t="s">UTC+03:00</v>
    <v t="s">Eastern European Summer Time</v>
    <v t="s">UTC+02:00</v>
    <v t="s">Eastern European Time</v>
  </a>
  <a r="2">
    <v t="r">209</v>
    <v t="r">437</v>
  </a>
  <a r="2">
    <v t="s">Canadian French</v>
    <v t="s">Canadian English</v>
  </a>
  <a r="13">
    <v t="r">455</v>
    <v t="r">456</v>
    <v t="r">457</v>
    <v t="r">458</v>
    <v t="r">459</v>
    <v t="r">460</v>
    <v t="r">461</v>
    <v t="r">462</v>
    <v t="r">463</v>
    <v t="r">464</v>
    <v t="r">465</v>
    <v t="r">466</v>
    <v t="r">467</v>
  </a>
  <a r="6">
    <v t="s">Newfoundland Time Zone</v>
    <v t="s">Atlantic Time Zone</v>
    <v t="s">Eastern Time Zone</v>
    <v t="s">Central Time Zone</v>
    <v t="s">Mountain Time Zone</v>
    <v t="s">Pacific Time Zone</v>
  </a>
  <a r="2">
    <v t="r">495</v>
    <v t="r">496</v>
  </a>
  <a r="1">
    <v t="s">French language</v>
  </a>
  <a r="25">
    <v t="r">514</v>
    <v t="r">515</v>
    <v t="r">516</v>
    <v t="r">517</v>
    <v t="r">518</v>
    <v t="r">519</v>
    <v t="r">520</v>
    <v t="r">521</v>
    <v t="r">522</v>
    <v t="r">523</v>
    <v t="r">524</v>
    <v t="r">525</v>
    <v t="r">526</v>
    <v t="r">527</v>
    <v t="r">528</v>
    <v t="r">529</v>
    <v t="r">530</v>
    <v t="r">531</v>
    <v t="r">532</v>
    <v t="r">533</v>
    <v t="r">534</v>
    <v t="r">535</v>
    <v t="r">536</v>
    <v t="r">537</v>
    <v t="r">538</v>
  </a>
  <a r="1">
    <v t="s">Central European Time</v>
  </a>
  <a r="4">
    <v t="r">567</v>
    <v t="r">568</v>
    <v t="r">569</v>
    <v t="r">570</v>
  </a>
  <a r="1">
    <v t="s">Standard Chinese</v>
  </a>
  <a r="33">
    <v t="r">552</v>
    <v t="r">589</v>
    <v t="r">590</v>
    <v t="r">591</v>
    <v t="r">592</v>
    <v t="r">593</v>
    <v t="r">594</v>
    <v t="r">595</v>
    <v t="r">596</v>
    <v t="r">597</v>
    <v t="r">598</v>
    <v t="r">599</v>
    <v t="r">600</v>
    <v t="r">601</v>
    <v t="r">602</v>
    <v t="r">603</v>
    <v t="r">604</v>
    <v t="r">605</v>
    <v t="r">606</v>
    <v t="r">607</v>
    <v t="r">608</v>
    <v t="r">566</v>
    <v t="r">609</v>
    <v t="r">610</v>
    <v t="r">611</v>
    <v t="r">612</v>
    <v t="r">613</v>
    <v t="r">614</v>
    <v t="r">615</v>
    <v t="r">616</v>
    <v t="r">617</v>
    <v t="r">618</v>
    <v t="r">619</v>
  </a>
  <a r="1">
    <v t="s">China Standard Time</v>
  </a>
  <a r="2">
    <v t="r">647</v>
    <v t="r">648</v>
  </a>
  <a r="1">
    <v t="s">Modern Standard Arabic</v>
  </a>
  <a r="28">
    <v t="r">666</v>
    <v t="r">667</v>
    <v t="r">668</v>
    <v t="r">669</v>
    <v t="r">670</v>
    <v t="r">671</v>
    <v t="r">672</v>
    <v t="r">673</v>
    <v t="r">674</v>
    <v t="r">675</v>
    <v t="r">676</v>
    <v t="r">677</v>
    <v t="r">678</v>
    <v t="r">679</v>
    <v t="r">680</v>
    <v t="r">681</v>
    <v t="r">682</v>
    <v t="r">683</v>
    <v t="r">684</v>
    <v t="r">685</v>
    <v t="r">686</v>
    <v t="r">687</v>
    <v t="r">688</v>
    <v t="r">689</v>
    <v t="r">690</v>
    <v t="r">691</v>
    <v t="r">692</v>
    <v t="r">693</v>
  </a>
  <a r="2">
    <v t="s">UTC+03:00</v>
    <v t="s">UTC+02:00</v>
  </a>
  <a r="2">
    <v t="r">721</v>
    <v t="r">722</v>
  </a>
  <a r="1">
    <v t="s">Colombian Spanish</v>
  </a>
  <a r="33">
    <v t="r">740</v>
    <v t="r">741</v>
    <v t="r">742</v>
    <v t="r">743</v>
    <v t="r">744</v>
    <v t="r">745</v>
    <v t="r">746</v>
    <v t="r">747</v>
    <v t="r">748</v>
    <v t="r">749</v>
    <v t="r">750</v>
    <v t="r">751</v>
    <v t="r">752</v>
    <v t="r">753</v>
    <v t="r">754</v>
    <v t="r">755</v>
    <v t="r">756</v>
    <v t="r">757</v>
    <v t="r">758</v>
    <v t="r">759</v>
    <v t="r">760</v>
    <v t="r">761</v>
    <v t="r">762</v>
    <v t="r">763</v>
    <v t="r">764</v>
    <v t="r">765</v>
    <v t="r">766</v>
    <v t="r">767</v>
    <v t="r">768</v>
    <v t="r">769</v>
    <v t="r">770</v>
    <v t="r">771</v>
    <v t="r">707</v>
  </a>
  <a r="1">
    <v t="s">UTC−05:00</v>
  </a>
  <a r="2">
    <v t="r">799</v>
    <v t="r">800</v>
  </a>
  <a r="1">
    <v t="s">Spanish language</v>
  </a>
  <a r="18">
    <v t="r">817</v>
    <v t="r">818</v>
    <v t="r">819</v>
    <v t="r">820</v>
    <v t="r">821</v>
    <v t="r">822</v>
    <v t="r">823</v>
    <v t="r">824</v>
    <v t="r">825</v>
    <v t="r">826</v>
    <v t="r">827</v>
    <v t="r">828</v>
    <v t="r">829</v>
    <v t="r">830</v>
    <v t="r">831</v>
    <v t="r">832</v>
    <v t="r">833</v>
    <v t="r">834</v>
  </a>
  <a r="2">
    <v t="s">UTC+02:00</v>
    <v t="s">UTC+01:00</v>
  </a>
  <a r="2">
    <v t="r">209</v>
    <v t="r">861</v>
  </a>
  <a r="1">
    <v t="s">English language</v>
  </a>
  <a r="4">
    <v t="r">878</v>
    <v t="r">879</v>
    <v t="r">880</v>
    <v t="r">881</v>
  </a>
  <a r="2">
    <v t="s">Greenwich Mean Time</v>
    <v t="s">Western European Time</v>
  </a>
  <a r="2">
    <v t="r">908</v>
    <v t="r">909</v>
  </a>
  <a r="1">
    <v t="s">Estonian language</v>
  </a>
  <a r="13">
    <v t="r">923</v>
    <v t="r">924</v>
    <v t="r">925</v>
    <v t="r">926</v>
    <v t="r">927</v>
    <v t="r">928</v>
    <v t="r">929</v>
    <v t="r">930</v>
    <v t="r">931</v>
    <v t="r">932</v>
    <v t="r">933</v>
    <v t="r">934</v>
    <v t="r">935</v>
  </a>
  <a r="2">
    <v t="r">962</v>
    <v t="r">963</v>
  </a>
  <a r="1">
    <v t="s">Russian language</v>
  </a>
  <a r="83">
    <v t="r">980</v>
    <v t="r">981</v>
    <v t="r">982</v>
    <v t="r">983</v>
    <v t="r">984</v>
    <v t="r">985</v>
    <v t="r">986</v>
    <v t="r">987</v>
    <v t="r">988</v>
    <v t="r">989</v>
    <v t="r">990</v>
    <v t="r">991</v>
    <v t="r">992</v>
    <v t="r">993</v>
    <v t="r">994</v>
    <v t="r">995</v>
    <v t="r">996</v>
    <v t="r">997</v>
    <v t="r">998</v>
    <v t="r">999</v>
    <v t="r">1000</v>
    <v t="r">1001</v>
    <v t="r">1002</v>
    <v t="r">1003</v>
    <v t="r">1004</v>
    <v t="r">1005</v>
    <v t="r">1006</v>
    <v t="r">1007</v>
    <v t="r">1008</v>
    <v t="r">1009</v>
    <v t="r">1010</v>
    <v t="r">1011</v>
    <v t="r">1012</v>
    <v t="r">1013</v>
    <v t="r">1014</v>
    <v t="r">1015</v>
    <v t="r">1016</v>
    <v t="r">1017</v>
    <v t="r">1018</v>
    <v t="r">1019</v>
    <v t="r">1020</v>
    <v t="r">1021</v>
    <v t="r">1022</v>
    <v t="r">1023</v>
    <v t="r">1024</v>
    <v t="r">1025</v>
    <v t="r">1026</v>
    <v t="r">1027</v>
    <v t="r">1028</v>
    <v t="r">1029</v>
    <v t="r">1030</v>
    <v t="r">1031</v>
    <v t="r">1032</v>
    <v t="r">1033</v>
    <v t="r">1034</v>
    <v t="r">1035</v>
    <v t="r">1036</v>
    <v t="r">1037</v>
    <v t="r">1038</v>
    <v t="r">1039</v>
    <v t="r">1040</v>
    <v t="r">1041</v>
    <v t="r">1042</v>
    <v t="r">1043</v>
    <v t="r">1044</v>
    <v t="r">1045</v>
    <v t="r">1046</v>
    <v t="r">1047</v>
    <v t="r">1048</v>
    <v t="r">1049</v>
    <v t="r">1050</v>
    <v t="r">1051</v>
    <v t="r">1052</v>
    <v t="r">1053</v>
    <v t="r">1054</v>
    <v t="r">948</v>
    <v t="r">1055</v>
    <v t="r">1056</v>
    <v t="r">1057</v>
    <v t="r">1058</v>
    <v t="r">1059</v>
    <v t="r">1060</v>
    <v t="r">1061</v>
  </a>
  <a r="13">
    <v t="s">Moscow Time</v>
    <v t="s">Samara Time</v>
    <v t="s">Yekaterinburg Time</v>
    <v t="s">Omsk Time</v>
    <v t="s">Krasnoyarsk Time</v>
    <v t="s">Irkutsk Time</v>
    <v t="s">Yakutsk Time</v>
    <v t="s">Kamchatka Time</v>
    <v t="s">Eastern European Time</v>
    <v t="s">Vladivostok Time</v>
    <v t="s">Srednekolymsk Time</v>
    <v t="s">Magadan Time</v>
    <v t="s">Kaliningrad Time</v>
  </a>
  <a r="2">
    <v t="r">1087</v>
    <v t="r">1088</v>
  </a>
  <a r="1">
    <v t="s">Dutch language</v>
  </a>
  <a r="14">
    <v t="r">1105</v>
    <v t="r">1106</v>
    <v t="r">1107</v>
    <v t="r">1108</v>
    <v t="r">1109</v>
    <v t="r">1110</v>
    <v t="r">1111</v>
    <v t="r">1112</v>
    <v t="r">1113</v>
    <v t="r">1114</v>
    <v t="r">1115</v>
    <v t="r">1116</v>
    <v t="r">1117</v>
    <v t="r">1118</v>
  </a>
  <a r="1">
    <v t="s">Atlantic Time Zone</v>
  </a>
  <a r="2">
    <v t="r">1144</v>
    <v t="r">1145</v>
  </a>
  <a r="1">
    <v t="s">German language</v>
  </a>
  <a r="15">
    <v t="r">1160</v>
    <v t="r">1161</v>
    <v t="r">1132</v>
    <v t="r">1162</v>
    <v t="r">1163</v>
    <v t="r">1164</v>
    <v t="r">1165</v>
    <v t="r">1166</v>
    <v t="r">1167</v>
    <v t="r">1168</v>
    <v t="r">1169</v>
    <v t="r">1170</v>
    <v t="r">1171</v>
    <v t="r">1172</v>
    <v t="r">1173</v>
  </a>
  <a r="2">
    <v t="r">1200</v>
    <v t="r">1201</v>
  </a>
  <a r="1">
    <v t="s">Slovak language</v>
  </a>
  <a r="8">
    <v t="r">1217</v>
    <v t="r">1218</v>
    <v t="r">1219</v>
    <v t="r">1220</v>
    <v t="r">1221</v>
    <v t="r">1222</v>
    <v t="r">1223</v>
    <v t="r">1224</v>
  </a>
  <a r="2">
    <v t="r">1249</v>
    <v t="r">1250</v>
  </a>
  <a r="1">
    <v t="s">Italian language</v>
  </a>
  <a r="20">
    <v t="r">1264</v>
    <v t="r">1265</v>
    <v t="r">1266</v>
    <v t="r">1267</v>
    <v t="r">1268</v>
    <v t="r">1269</v>
    <v t="r">1270</v>
    <v t="r">1271</v>
    <v t="r">1272</v>
    <v t="r">1273</v>
    <v t="r">1274</v>
    <v t="r">1275</v>
    <v t="r">1276</v>
    <v t="r">1277</v>
    <v t="r">1278</v>
    <v t="r">1279</v>
    <v t="r">1280</v>
    <v t="r">1281</v>
    <v t="r">1282</v>
    <v t="r">1283</v>
  </a>
  <a r="2">
    <v t="r">1309</v>
    <v t="r">1310</v>
  </a>
  <a r="1">
    <v t="s">Lithuanian language</v>
  </a>
  <a r="10">
    <v t="r">1324</v>
    <v t="r">1325</v>
    <v t="r">1326</v>
    <v t="r">1327</v>
    <v t="r">1328</v>
    <v t="r">1329</v>
    <v t="r">1330</v>
    <v t="r">1331</v>
    <v t="r">1332</v>
    <v t="r">1333</v>
  </a>
  <a r="1">
    <v t="s">Eastern European Time</v>
  </a>
  <a r="4">
    <v t="r">1361</v>
    <v t="r">1362</v>
    <v t="r">1363</v>
    <v t="r">1364</v>
  </a>
  <a r="2">
    <v t="s">Korean Sign Language</v>
    <v t="s">Korean language</v>
  </a>
  <a r="17">
    <v t="r">1347</v>
    <v t="r">1379</v>
    <v t="r">1380</v>
    <v t="r">1381</v>
    <v t="r">1382</v>
    <v t="r">1383</v>
    <v t="r">1384</v>
    <v t="r">1385</v>
    <v t="r">1386</v>
    <v t="r">1387</v>
    <v t="r">1388</v>
    <v t="r">1389</v>
    <v t="r">1390</v>
    <v t="r">1391</v>
    <v t="r">1392</v>
    <v t="r">1393</v>
    <v t="r">1394</v>
  </a>
  <a r="1">
    <v t="s">Time in South Korea</v>
  </a>
  <a r="2">
    <v t="r">1422</v>
    <v t="r">1423</v>
  </a>
  <a r="2">
    <v t="s">Kyrgyz language</v>
    <v t="s">Russian language</v>
  </a>
  <a r="9">
    <v t="r">1408</v>
    <v t="r">1438</v>
    <v t="r">1439</v>
    <v t="r">1440</v>
    <v t="r">1441</v>
    <v t="r">1442</v>
    <v t="r">1443</v>
    <v t="r">1444</v>
    <v t="r">1445</v>
  </a>
  <a r="1">
    <v t="s">UTC+06:00</v>
  </a>
  <a r="2">
    <v t="r">1473</v>
    <v t="r">1474</v>
  </a>
  <a r="1">
    <v t="s">Arabic</v>
  </a>
  <a r="6">
    <v t="r">1489</v>
    <v t="r">1490</v>
    <v t="r">1491</v>
    <v t="r">1492</v>
    <v t="r">1493</v>
    <v t="r">1494</v>
  </a>
  <a r="2">
    <v t="r">1522</v>
    <v t="r">1523</v>
  </a>
  <a r="5">
    <v t="r">1535</v>
    <v t="r">1536</v>
    <v t="r">1537</v>
    <v t="r">1538</v>
    <v t="r">1539</v>
  </a>
  <a r="1">
    <v t="s">UTC+04:00</v>
  </a>
  <a r="3">
    <v t="r">1566</v>
    <v t="r">1566</v>
    <v t="r">1567</v>
  </a>
  <a r="1">
    <v t="s">Malay language</v>
  </a>
  <a r="16">
    <v t="r">1582</v>
    <v t="r">1583</v>
    <v t="r">1584</v>
    <v t="r">1585</v>
    <v t="r">1586</v>
    <v t="r">1587</v>
    <v t="r">1588</v>
    <v t="r">1589</v>
    <v t="r">1590</v>
    <v t="r">1591</v>
    <v t="r">1592</v>
    <v t="r">1593</v>
    <v t="r">1594</v>
    <v t="r">1552</v>
    <v t="r">1595</v>
    <v t="r">1596</v>
  </a>
  <a r="1">
    <v t="s">UTC+08:00</v>
  </a>
  <a r="2">
    <v t="r">1623</v>
    <v t="r">1624</v>
  </a>
  <a r="1">
    <v t="s">Serbian language</v>
  </a>
  <a r="24">
    <v t="r">1641</v>
    <v t="r">1642</v>
    <v t="r">1643</v>
    <v t="r">1644</v>
    <v t="r">1645</v>
    <v t="r">1646</v>
    <v t="r">1647</v>
    <v t="r">1648</v>
    <v t="r">1649</v>
    <v t="r">1650</v>
    <v t="r">1651</v>
    <v t="r">1652</v>
    <v t="r">1653</v>
    <v t="r">1654</v>
    <v t="r">1655</v>
    <v t="r">1656</v>
    <v t="r">1657</v>
    <v t="r">1658</v>
    <v t="r">1659</v>
    <v t="r">1660</v>
    <v t="r">1661</v>
    <v t="r">1662</v>
    <v t="r">1663</v>
    <v t="r">1664</v>
  </a>
  <a r="2">
    <v t="r">1690</v>
    <v t="r">1691</v>
  </a>
  <a r="1">
    <v t="s">Mexican Spanish</v>
  </a>
  <a r="32">
    <v t="r">1677</v>
    <v t="r">1708</v>
    <v t="r">1709</v>
    <v t="r">1710</v>
    <v t="r">1711</v>
    <v t="r">1712</v>
    <v t="r">1713</v>
    <v t="r">1714</v>
    <v t="r">1715</v>
    <v t="r">1716</v>
    <v t="r">1717</v>
    <v t="r">1718</v>
    <v t="r">1719</v>
    <v t="r">1720</v>
    <v t="r">1721</v>
    <v t="r">1722</v>
    <v t="r">1723</v>
    <v t="r">1724</v>
    <v t="r">1725</v>
    <v t="r">1726</v>
    <v t="r">1727</v>
    <v t="r">1728</v>
    <v t="r">1729</v>
    <v t="r">1730</v>
    <v t="r">1731</v>
    <v t="r">1732</v>
    <v t="r">1733</v>
    <v t="r">1734</v>
    <v t="r">1735</v>
    <v t="r">1736</v>
    <v t="r">1737</v>
    <v t="r">1738</v>
  </a>
  <a r="4">
    <v t="s">Central Time Zone</v>
    <v t="s">Mountain Time Zone</v>
    <v t="s">Pacific Time Zone</v>
    <v t="s">Eastern Time Zone</v>
  </a>
  <a r="4">
    <v t="r">1767</v>
    <v t="r">1768</v>
    <v t="r">1769</v>
    <v t="r">1770</v>
  </a>
  <a r="1">
    <v t="s">Burmese language</v>
  </a>
  <a r="15">
    <v t="r">1784</v>
    <v t="r">1785</v>
    <v t="r">1786</v>
    <v t="r">1787</v>
    <v t="r">1788</v>
    <v t="r">1789</v>
    <v t="r">1790</v>
    <v t="r">1791</v>
    <v t="r">1792</v>
    <v t="r">1793</v>
    <v t="r">1794</v>
    <v t="r">1795</v>
    <v t="r">1796</v>
    <v t="r">1797</v>
    <v t="r">1798</v>
  </a>
  <a r="1">
    <v t="s">UTC+06:30</v>
  </a>
  <a r="3">
    <v t="r">1824</v>
    <v t="r">1825</v>
    <v t="r">1826</v>
  </a>
  <a r="2">
    <v t="s">Sinhala language</v>
    <v t="s">Tamil language</v>
  </a>
  <a r="9">
    <v t="r">1842</v>
    <v t="r">1843</v>
    <v t="r">1844</v>
    <v t="r">1845</v>
    <v t="r">1846</v>
    <v t="r">1847</v>
    <v t="r">1848</v>
    <v t="r">1849</v>
    <v t="r">1850</v>
  </a>
  <a r="1">
    <v t="s">UTC+05:30</v>
  </a>
  <a r="4">
    <v t="r">1878</v>
    <v t="r">1879</v>
    <v t="r">1880</v>
    <v t="r">1881</v>
  </a>
  <a r="1">
    <v t="s">Nepali language</v>
  </a>
  <a r="1">
    <v t="s">Nepal Standard Time</v>
  </a>
  <a r="4">
    <v t="r">1920</v>
    <v t="r">1921</v>
    <v t="r">1922</v>
    <v t="r">1923</v>
  </a>
  <a r="55">
    <v t="r">1939</v>
    <v t="r">1940</v>
    <v t="r">1941</v>
    <v t="r">1942</v>
    <v t="r">1943</v>
    <v t="r">1944</v>
    <v t="r">1945</v>
    <v t="r">1946</v>
    <v t="r">1947</v>
    <v t="r">1948</v>
    <v t="r">1949</v>
    <v t="r">1950</v>
    <v t="r">1951</v>
    <v t="r">1952</v>
    <v t="r">1953</v>
    <v t="r">1954</v>
    <v t="r">1955</v>
    <v t="r">1956</v>
    <v t="r">1957</v>
    <v t="r">1958</v>
    <v t="r">1959</v>
    <v t="r">1960</v>
    <v t="r">1961</v>
    <v t="r">1962</v>
    <v t="r">1963</v>
    <v t="r">1964</v>
    <v t="r">1965</v>
    <v t="r">1966</v>
    <v t="r">1967</v>
    <v t="r">1968</v>
    <v t="r">1969</v>
    <v t="r">1970</v>
    <v t="r">1971</v>
    <v t="r">1972</v>
    <v t="r">1973</v>
    <v t="r">1974</v>
    <v t="r">1975</v>
    <v t="r">1976</v>
    <v t="r">1977</v>
    <v t="r">1978</v>
    <v t="r">1979</v>
    <v t="r">1980</v>
    <v t="r">1981</v>
    <v t="r">1982</v>
    <v t="r">1983</v>
    <v t="r">1984</v>
    <v t="r">1985</v>
    <v t="r">1986</v>
    <v t="r">1987</v>
    <v t="r">1988</v>
    <v t="r">1989</v>
    <v t="r">1990</v>
    <v t="r">1991</v>
    <v t="r">1992</v>
    <v t="r">1993</v>
  </a>
  <a r="6">
    <v t="s">Samoa Time Zone</v>
    <v t="s">Atlantic Time Zone</v>
    <v t="s">Central Time Zone</v>
    <v t="s">Alaska Time Zone</v>
    <v t="s">Mountain Time Zone</v>
    <v t="s">Chamorro Time Zone</v>
  </a>
  <a r="1">
    <v t="r">2019</v>
  </a>
  <a r="1">
    <v t="s">Panamanian Spanish</v>
  </a>
  <a r="14">
    <v t="r">2037</v>
    <v t="r">2038</v>
    <v t="r">2039</v>
    <v t="r">2040</v>
    <v t="r">2041</v>
    <v t="r">2042</v>
    <v t="r">2043</v>
    <v t="r">2044</v>
    <v t="r">2045</v>
    <v t="r">2046</v>
    <v t="r">2047</v>
    <v t="r">2048</v>
    <v t="r">2049</v>
    <v t="r">2050</v>
  </a>
  <a r="1">
    <v t="r">2061</v>
  </a>
  <a r="1">
    <v t="s">Eastern European Time Zone</v>
  </a>
  <a r="2">
    <v t="r">2086</v>
    <v t="r">2087</v>
  </a>
  <a r="2">
    <v t="s">Arabic</v>
    <v t="s">English language</v>
  </a>
  <a r="15">
    <v t="r">2101</v>
    <v t="r">2102</v>
    <v t="r">2103</v>
    <v t="r">2104</v>
    <v t="r">2105</v>
    <v t="r">2106</v>
    <v t="r">2107</v>
    <v t="r">2108</v>
    <v t="r">2109</v>
    <v t="r">2110</v>
    <v t="r">2111</v>
    <v t="r">2112</v>
    <v t="r">2113</v>
    <v t="r">2114</v>
    <v t="r">2115</v>
  </a>
  <a r="1">
    <v t="s">Africa/Khartoum</v>
  </a>
  <a r="2">
    <v t="r">2143</v>
    <v t="r">2144</v>
  </a>
  <a r="1">
    <v t="s">Venezuelan Spanish</v>
  </a>
  <a r="25">
    <v t="r">2160</v>
    <v t="r">2161</v>
    <v t="r">2162</v>
    <v t="r">2163</v>
    <v t="r">2164</v>
    <v t="r">2165</v>
    <v t="r">2166</v>
    <v t="r">2167</v>
    <v t="r">2168</v>
    <v t="r">2169</v>
    <v t="r">2170</v>
    <v t="r">2171</v>
    <v t="r">2172</v>
    <v t="r">2173</v>
    <v t="r">2174</v>
    <v t="r">2175</v>
    <v t="r">2176</v>
    <v t="r">2177</v>
    <v t="r">2178</v>
    <v t="r">2179</v>
    <v t="r">2180</v>
    <v t="r">2181</v>
    <v t="r">2182</v>
    <v t="r">2183</v>
    <v t="r">2184</v>
  </a>
  <a r="1">
    <v t="s">UTC−04:00</v>
  </a>
  <a r="38">
    <v t="r">51</v>
    <v t="r">188</v>
    <v t="r">305</v>
    <v t="r">416</v>
    <v t="r">546</v>
    <v t="r">701</v>
    <v t="r">627</v>
    <v t="r">889</v>
    <v t="r">475</v>
    <v t="r">1126</v>
    <v t="r">357</v>
    <v t="r">107</v>
    <v t="r">1230</v>
    <v t="r">1341</v>
    <v t="r">1402</v>
    <v t="r">1453</v>
    <v t="r">1290</v>
    <v t="r">1546</v>
    <v t="r">1671</v>
    <v t="r">1746</v>
    <v t="r">1858</v>
    <v t="r">1068</v>
    <v t="e">#NULL!</v>
    <v t="r">250</v>
    <v t="r">2056</v>
    <v t="r">2000</v>
    <v t="r">0</v>
    <v t="r">942</v>
    <v t="r">1604</v>
    <v t="r">1180</v>
    <v t="r">779</v>
    <v t="r">1806</v>
    <v t="r">2066</v>
    <v t="r">1501</v>
    <v t="r">842</v>
    <v t="r">1900</v>
    <v t="r">2123</v>
    <v t="i">1</v>
  </a>
</arrayData>
</file>

<file path=xl/richData/rdrichvalue.xml><?xml version="1.0" encoding="utf-8"?>
<rvData xmlns="http://schemas.microsoft.com/office/spreadsheetml/2017/richdata" count="2193">
  <rv s="0">
    <v>536870912</v>
    <v>Philippines</v>
    <v>fe47e182-43d6-4546-8bee-86609d6dd805</v>
    <v>en-GB</v>
    <v>Map</v>
  </rv>
  <rv s="1">
    <fb>0.41721165777911901</fb>
    <v>23</v>
  </rv>
  <rv s="1">
    <fb>343448</fb>
    <v>24</v>
  </rv>
  <rv s="1">
    <fb>153000</fb>
    <v>24</v>
  </rv>
  <rv s="1">
    <fb>20.545999999999999</fb>
    <v>25</v>
  </rv>
  <rv s="1">
    <fb>63</fb>
    <v>26</v>
  </rv>
  <rv s="0">
    <v>536870912</v>
    <v>Manila</v>
    <v>33b0f709-fe63-e51f-6893-aa4d29b074e5</v>
    <v>en-GB</v>
    <v>Map</v>
  </rv>
  <rv s="1">
    <fb>122287.11599999999</fb>
    <v>24</v>
  </rv>
  <rv s="1">
    <fb>129.61325724947901</fb>
    <v>27</v>
  </rv>
  <rv s="1">
    <fb>2.4802785871650902E-2</fb>
    <v>23</v>
  </rv>
  <rv s="1">
    <fb>696.34678005973694</fb>
    <v>24</v>
  </rv>
  <rv s="1">
    <fb>2.5760000000000001</fb>
    <v>25</v>
  </rv>
  <rv s="1">
    <fb>0.27769393299124701</fb>
    <v>23</v>
  </rv>
  <rv s="1">
    <fb>62.434896292186799</fb>
    <v>28</v>
  </rv>
  <rv s="1">
    <fb>0.86</fb>
    <v>29</v>
  </rv>
  <rv s="1">
    <fb>376795508679.67603</fb>
    <v>30</v>
  </rv>
  <rv s="1">
    <fb>1.0750976999999999</fb>
    <v>23</v>
  </rv>
  <rv s="1">
    <fb>0.35475459999999998</fb>
    <v>23</v>
  </rv>
  <rv s="2">
    <v>0</v>
    <v>21</v>
    <v>2</v>
    <v>7</v>
    <v>0</v>
    <v>Image of Philippines</v>
  </rv>
  <rv s="1">
    <fb>22.5</fb>
    <v>28</v>
  </rv>
  <rv s="0">
    <v>536870912</v>
    <v>Quezon City</v>
    <v>5e001b49-2fd0-4f45-a43f-6c8cdf9ee04c</v>
    <v>en-GB</v>
    <v>Map</v>
  </rv>
  <rv s="0">
    <v>805306368</v>
    <v>Bongbong Marcos (President)</v>
    <v>f7c45c07-8e0a-4068-b1e9-b2253baca0e4</v>
    <v>en-GB</v>
    <v>Generic</v>
  </rv>
  <rv s="0">
    <v>805306368</v>
    <v>Sara Duterte (Vice president)</v>
    <v>0cce571a-fcbe-deed-21b5-93ccb00a9659</v>
    <v>en-GB</v>
    <v>Generic</v>
  </rv>
  <rv s="0">
    <v>805306368</v>
    <v>Martin Romualdez (Speaker)</v>
    <v>3897d44f-0f8c-3aa3-1122-6253bf831d7f</v>
    <v>en-GB</v>
    <v>Generic</v>
  </rv>
  <rv s="0">
    <v>805306368</v>
    <v>Alexander Gesmundo (Chief justice)</v>
    <v>0c0b44c1-58c1-0d6f-bc59-db94bbe6aba7</v>
    <v>en-GB</v>
    <v>Generic</v>
  </rv>
  <rv s="3">
    <v>0</v>
  </rv>
  <rv s="4">
    <v>https://www.bing.com/search?q=philippines&amp;form=skydnc</v>
    <v>Learn more on Bing</v>
  </rv>
  <rv s="1">
    <fb>71.094999999999999</fb>
    <v>28</v>
  </rv>
  <rv s="1">
    <fb>275302190000</fb>
    <v>30</v>
  </rv>
  <rv s="1">
    <fb>121</fb>
    <v>28</v>
  </rv>
  <rv s="1">
    <fb>1.1200000000000001</fb>
    <v>29</v>
  </rv>
  <rv s="3">
    <v>1</v>
  </rv>
  <rv s="1">
    <fb>0.53544594130000001</fb>
    <v>23</v>
  </rv>
  <rv s="1">
    <fb>0.60040000000000004</fb>
    <v>25</v>
  </rv>
  <rv s="1">
    <fb>115559009</fb>
    <v>24</v>
  </rv>
  <rv s="1">
    <fb>0.20699999999999999</fb>
    <v>23</v>
  </rv>
  <rv s="1">
    <fb>0.34799999999999998</fb>
    <v>23</v>
  </rv>
  <rv s="1">
    <fb>0.50900000000000001</fb>
    <v>23</v>
  </rv>
  <rv s="1">
    <fb>2.3E-2</fb>
    <v>23</v>
  </rv>
  <rv s="1">
    <fb>5.7000000000000002E-2</fb>
    <v>23</v>
  </rv>
  <rv s="1">
    <fb>9.3000000000000013E-2</fb>
    <v>23</v>
  </rv>
  <rv s="1">
    <fb>0.13500000000000001</fb>
    <v>23</v>
  </rv>
  <rv s="1">
    <fb>0.59620998382568402</fb>
    <v>23</v>
  </rv>
  <rv s="0">
    <v>536870912</v>
    <v>Metro Manila</v>
    <v>e5a6d40a-2913-d8a4-ff60-8a8e01d06a21</v>
    <v>en-GB</v>
    <v>Map</v>
  </rv>
  <rv s="3">
    <v>2</v>
  </rv>
  <rv s="1">
    <fb>0.14047533279066099</fb>
    <v>23</v>
  </rv>
  <rv s="3">
    <v>3</v>
  </rv>
  <rv s="1">
    <fb>0.43099999999999999</fb>
    <v>23</v>
  </rv>
  <rv s="1">
    <fb>2.1500000953674298E-2</fb>
    <v>31</v>
  </rv>
  <rv s="1">
    <fb>50975903</fb>
    <v>24</v>
  </rv>
  <rv s="5">
    <v>#VALUE!</v>
    <v>en-GB</v>
    <v>fe47e182-43d6-4546-8bee-86609d6dd805</v>
    <v>536870912</v>
    <v>1</v>
    <v>16</v>
    <v>17</v>
    <v>Philippines</v>
    <v>19</v>
    <v>20</v>
    <v>Map</v>
    <v>21</v>
    <v>22</v>
    <v>PH</v>
    <v>1</v>
    <v>2</v>
    <v>3</v>
    <v>4</v>
    <v>5</v>
    <v>6</v>
    <v>7</v>
    <v>8</v>
    <v>9</v>
    <v>PHP</v>
    <v>The Philippines, officially the Republic of the Philippines, is an archipelagic country in Southeast Asia. In the western Pacific Ocean, it consists of 7,641 islands, with a total area of roughly 300,000 square kilometers, which are broadly ...</v>
    <v>10</v>
    <v>11</v>
    <v>12</v>
    <v>13</v>
    <v>14</v>
    <v>15</v>
    <v>16</v>
    <v>17</v>
    <v>18</v>
    <v>19</v>
    <v>20</v>
    <v>25</v>
    <v>26</v>
    <v>27</v>
    <v>28</v>
    <v>29</v>
    <v>30</v>
    <v>Philippines</v>
    <v>Lupang Hinirang</v>
    <v>31</v>
    <v>Republic of the Philippines</v>
    <v>32</v>
    <v>33</v>
    <v>34</v>
    <v>35</v>
    <v>36</v>
    <v>37</v>
    <v>38</v>
    <v>39</v>
    <v>40</v>
    <v>41</v>
    <v>42</v>
    <v>44</v>
    <v>45</v>
    <v>46</v>
    <v>47</v>
    <v>48</v>
    <v>Philippines</v>
    <v>49</v>
    <v>mdp/vdpid/201</v>
  </rv>
  <rv s="0">
    <v>536870912</v>
    <v>Armenia</v>
    <v>0cf59763-eb22-66a5-d4c7-65403c07ce91</v>
    <v>en-GB</v>
    <v>Map</v>
  </rv>
  <rv s="1">
    <fb>0.58897086365582407</fb>
    <v>23</v>
  </rv>
  <rv s="1">
    <fb>29743.423459000001</fb>
    <v>24</v>
  </rv>
  <rv s="1">
    <fb>49000</fb>
    <v>24</v>
  </rv>
  <rv s="1">
    <fb>13.987</fb>
    <v>25</v>
  </rv>
  <rv s="1">
    <fb>374</fb>
    <v>26</v>
  </rv>
  <rv s="0">
    <v>536870912</v>
    <v>Yerevan</v>
    <v>91773b72-1da5-803b-5eda-a6d97e07faf8</v>
    <v>en-GB</v>
    <v>Map</v>
  </rv>
  <rv s="1">
    <fb>5155.8019999999997</fb>
    <v>24</v>
  </rv>
  <rv s="1">
    <fb>129.17600732674799</fb>
    <v>27</v>
  </rv>
  <rv s="1">
    <fb>1.4434466077070201E-2</fb>
    <v>23</v>
  </rv>
  <rv s="1">
    <fb>1961.6103952646699</fb>
    <v>24</v>
  </rv>
  <rv s="1">
    <fb>1.7549999999999999</fb>
    <v>25</v>
  </rv>
  <rv s="1">
    <fb>0.11668423330067799</fb>
    <v>23</v>
  </rv>
  <rv s="1">
    <fb>74.5618657137382</fb>
    <v>28</v>
  </rv>
  <rv s="1">
    <fb>0.77</fb>
    <v>29</v>
  </rv>
  <rv s="1">
    <fb>13672802157.832399</fb>
    <v>30</v>
  </rv>
  <rv s="1">
    <fb>0.92715249999999994</fb>
    <v>23</v>
  </rv>
  <rv s="1">
    <fb>0.54570479999999999</fb>
    <v>23</v>
  </rv>
  <rv s="2">
    <v>1</v>
    <v>21</v>
    <v>33</v>
    <v>7</v>
    <v>0</v>
    <v>Image of Armenia</v>
  </rv>
  <rv s="1">
    <fb>11</fb>
    <v>28</v>
  </rv>
  <rv s="0">
    <v>805306368</v>
    <v>Vahagn Khachaturyan (President)</v>
    <v>63add6be-c7d6-4d39-9c0f-b72a005b3974</v>
    <v>en-GB</v>
    <v>Generic</v>
  </rv>
  <rv s="0">
    <v>805306368</v>
    <v>Nikol Pashinyan (Prime minister)</v>
    <v>b733db45-ded3-7f35-1ae5-363d205d5c97</v>
    <v>en-GB</v>
    <v>Generic</v>
  </rv>
  <rv s="3">
    <v>4</v>
  </rv>
  <rv s="4">
    <v>https://www.bing.com/search?q=armenia&amp;form=skydnc</v>
    <v>Learn more on Bing</v>
  </rv>
  <rv s="1">
    <fb>74.944999999999993</fb>
    <v>28</v>
  </rv>
  <rv s="1">
    <fb>26</fb>
    <v>28</v>
  </rv>
  <rv s="1">
    <fb>0.66</fb>
    <v>29</v>
  </rv>
  <rv s="3">
    <v>5</v>
  </rv>
  <rv s="1">
    <fb>0.81629877559999997</fb>
    <v>23</v>
  </rv>
  <rv s="1">
    <fb>4.4023000000000003</fb>
    <v>25</v>
  </rv>
  <rv s="1">
    <fb>2780469</fb>
    <v>24</v>
  </rv>
  <rv s="1">
    <fb>0.20800000000000002</fb>
    <v>23</v>
  </rv>
  <rv s="1">
    <fb>0.29199999999999998</fb>
    <v>23</v>
  </rv>
  <rv s="1">
    <fb>0.43</fb>
    <v>23</v>
  </rv>
  <rv s="1">
    <fb>3.3000000000000002E-2</fb>
    <v>23</v>
  </rv>
  <rv s="1">
    <fb>8.1000000000000003E-2</fb>
    <v>23</v>
  </rv>
  <rv s="1">
    <fb>0.122</fb>
    <v>23</v>
  </rv>
  <rv s="1">
    <fb>0.159</fb>
    <v>23</v>
  </rv>
  <rv s="1">
    <fb>0.55624000549316399</fb>
    <v>23</v>
  </rv>
  <rv s="0">
    <v>536870912</v>
    <v>Aragatsotn Province</v>
    <v>13d52c9d-2b6b-8c7d-8a7f-f1265f2ebc56</v>
    <v>en-GB</v>
    <v>Map</v>
  </rv>
  <rv s="0">
    <v>536870912</v>
    <v>Ararat Province</v>
    <v>385082df-ac6d-777e-c11c-6f57a83687e7</v>
    <v>en-GB</v>
    <v>Map</v>
  </rv>
  <rv s="0">
    <v>536870912</v>
    <v>Armavir Province</v>
    <v>169d68c5-2629-0b06-6c7f-c6858ad06b11</v>
    <v>en-GB</v>
    <v>Map</v>
  </rv>
  <rv s="0">
    <v>536870912</v>
    <v>Gegharkunik Province</v>
    <v>6da95128-b156-99be-2774-0f9ed7a69552</v>
    <v>en-GB</v>
    <v>Map</v>
  </rv>
  <rv s="0">
    <v>536870912</v>
    <v>Kotayk Province</v>
    <v>eb739598-c085-b9da-d0b8-2c56ef5ef41a</v>
    <v>en-GB</v>
    <v>Map</v>
  </rv>
  <rv s="0">
    <v>536870912</v>
    <v>Lori Province</v>
    <v>f21f6f45-bbf8-a510-d821-8296ed7f9f82</v>
    <v>en-GB</v>
    <v>Map</v>
  </rv>
  <rv s="0">
    <v>536870912</v>
    <v>Shirak Province</v>
    <v>e8dba464-cfca-02fe-1abf-e1255ccf30ce</v>
    <v>en-GB</v>
    <v>Map</v>
  </rv>
  <rv s="0">
    <v>536870912</v>
    <v>Syunik Province</v>
    <v>6c9b9354-d6ab-6997-2b2b-b15055429edc</v>
    <v>en-GB</v>
    <v>Map</v>
  </rv>
  <rv s="0">
    <v>536870912</v>
    <v>Tavush Province</v>
    <v>93a795b6-00e6-d19b-4b7c-cac9af924be2</v>
    <v>en-GB</v>
    <v>Map</v>
  </rv>
  <rv s="0">
    <v>536870912</v>
    <v>Vayots Dzor Province</v>
    <v>cfdf0900-9321-fc0f-63db-937fc7a360bc</v>
    <v>en-GB</v>
    <v>Map</v>
  </rv>
  <rv s="3">
    <v>6</v>
  </rv>
  <rv s="1">
    <fb>0.20870103903181397</fb>
    <v>23</v>
  </rv>
  <rv s="3">
    <v>7</v>
  </rv>
  <rv s="1">
    <fb>0.22600000000000001</fb>
    <v>23</v>
  </rv>
  <rv s="1">
    <fb>0.169899997711182</fb>
    <v>31</v>
  </rv>
  <rv s="1">
    <fb>1869848</fb>
    <v>24</v>
  </rv>
  <rv s="6">
    <v>#VALUE!</v>
    <v>en-GB</v>
    <v>0cf59763-eb22-66a5-d4c7-65403c07ce91</v>
    <v>536870912</v>
    <v>1</v>
    <v>36</v>
    <v>37</v>
    <v>Armenia</v>
    <v>19</v>
    <v>20</v>
    <v>Map</v>
    <v>21</v>
    <v>38</v>
    <v>AM</v>
    <v>52</v>
    <v>53</v>
    <v>54</v>
    <v>55</v>
    <v>56</v>
    <v>57</v>
    <v>58</v>
    <v>59</v>
    <v>60</v>
    <v>AMD</v>
    <v>Armenia, officially the Republic of Armenia, is a landlocked country in the Armenian Highlands of West Asia. It is a part of the Caucasus region and is bordered by Turkey to the west, Georgia to the north and Azerbaijan to the east, and Iran and ...</v>
    <v>61</v>
    <v>62</v>
    <v>63</v>
    <v>64</v>
    <v>65</v>
    <v>66</v>
    <v>67</v>
    <v>68</v>
    <v>69</v>
    <v>70</v>
    <v>57</v>
    <v>73</v>
    <v>74</v>
    <v>75</v>
    <v>76</v>
    <v>77</v>
    <v>Armenia</v>
    <v>Mer Hayrenik</v>
    <v>78</v>
    <v>Հայաստան</v>
    <v>79</v>
    <v>80</v>
    <v>81</v>
    <v>82</v>
    <v>83</v>
    <v>84</v>
    <v>85</v>
    <v>86</v>
    <v>87</v>
    <v>88</v>
    <v>89</v>
    <v>100</v>
    <v>101</v>
    <v>102</v>
    <v>103</v>
    <v>104</v>
    <v>Armenia</v>
    <v>105</v>
    <v>mdp/vdpid/7</v>
  </rv>
  <rv s="0">
    <v>536870912</v>
    <v>India</v>
    <v>85fa63d3-9596-adb9-b4eb-502273d84f56</v>
    <v>en-GB</v>
    <v>Map</v>
  </rv>
  <rv s="1">
    <fb>0.60447196445568596</fb>
    <v>23</v>
  </rv>
  <rv s="1">
    <fb>3287263</fb>
    <v>24</v>
  </rv>
  <rv s="1">
    <fb>3031000</fb>
    <v>24</v>
  </rv>
  <rv s="1">
    <fb>17.856999999999999</fb>
    <v>25</v>
  </rv>
  <rv s="1">
    <fb>91</fb>
    <v>26</v>
  </rv>
  <rv s="0">
    <v>536870912</v>
    <v>New Delhi</v>
    <v>b474d3c7-a39a-d5ba-7426-18e00042f03e</v>
    <v>en-GB</v>
    <v>Map</v>
  </rv>
  <rv s="1">
    <fb>2407671.5260000001</fb>
    <v>24</v>
  </rv>
  <rv s="1">
    <fb>180.43581241118</fb>
    <v>27</v>
  </rv>
  <rv s="1">
    <fb>7.6596947427925291E-2</fb>
    <v>23</v>
  </rv>
  <rv s="1">
    <fb>804.51422808927896</fb>
    <v>24</v>
  </rv>
  <rv s="1">
    <fb>2.222</fb>
    <v>25</v>
  </rv>
  <rv s="1">
    <fb>0.23833121474746</fb>
    <v>23</v>
  </rv>
  <rv s="1">
    <fb>73.576979087800794</fb>
    <v>28</v>
  </rv>
  <rv s="1">
    <fb>0.97</fb>
    <v>29</v>
  </rv>
  <rv s="1">
    <fb>2611000000000.0098</fb>
    <v>30</v>
  </rv>
  <rv s="1">
    <fb>1.1295785999999999</fb>
    <v>23</v>
  </rv>
  <rv s="1">
    <fb>0.28060550000000001</fb>
    <v>23</v>
  </rv>
  <rv s="2">
    <v>2</v>
    <v>21</v>
    <v>40</v>
    <v>7</v>
    <v>0</v>
    <v>Image of India</v>
  </rv>
  <rv s="1">
    <fb>29.9</fb>
    <v>28</v>
  </rv>
  <rv s="0">
    <v>536870912</v>
    <v>Mumbai</v>
    <v>fbbc8d69-667a-e1ff-34bf-e524be01025d</v>
    <v>en-GB</v>
    <v>Map</v>
  </rv>
  <rv s="0">
    <v>805306368</v>
    <v>Droupadi Murmu (President)</v>
    <v>adde4ff7-2867-52d2-5cee-2e1eb72876cd</v>
    <v>en-GB</v>
    <v>Generic</v>
  </rv>
  <rv s="0">
    <v>805306368</v>
    <v>Narendra Modi (Prime minister)</v>
    <v>04fee623-e9bd-ee4b-f30d-cad3c29199e4</v>
    <v>en-GB</v>
    <v>Generic</v>
  </rv>
  <rv s="3">
    <v>8</v>
  </rv>
  <rv s="4">
    <v>https://www.bing.com/search?q=india&amp;form=skydnc</v>
    <v>Learn more on Bing</v>
  </rv>
  <rv s="1">
    <fb>69.415999999999997</fb>
    <v>28</v>
  </rv>
  <rv s="1">
    <fb>2179781240000</fb>
    <v>30</v>
  </rv>
  <rv s="1">
    <fb>145</fb>
    <v>28</v>
  </rv>
  <rv s="1">
    <fb>0.3</fb>
    <v>29</v>
  </rv>
  <rv s="3">
    <v>9</v>
  </rv>
  <rv s="1">
    <fb>0.65060906480000003</fb>
    <v>23</v>
  </rv>
  <rv s="1">
    <fb>0.85709999999999997</fb>
    <v>25</v>
  </rv>
  <rv s="1">
    <fb>1417173173</fb>
    <v>24</v>
  </rv>
  <rv s="1">
    <fb>0.20300000000000001</fb>
    <v>23</v>
  </rv>
  <rv s="1">
    <fb>0.317</fb>
    <v>23</v>
  </rv>
  <rv s="1">
    <fb>0.46200000000000002</fb>
    <v>23</v>
  </rv>
  <rv s="1">
    <fb>7.6999999999999999E-2</fb>
    <v>23</v>
  </rv>
  <rv s="1">
    <fb>0.111</fb>
    <v>23</v>
  </rv>
  <rv s="1">
    <fb>0.14699999999999999</fb>
    <v>23</v>
  </rv>
  <rv s="1">
    <fb>0.49292999267578097</fb>
    <v>23</v>
  </rv>
  <rv s="0">
    <v>536870912</v>
    <v>Arunachal Pradesh</v>
    <v>c2da5cc2-b1a0-f17a-707d-e5067136b9e9</v>
    <v>en-GB</v>
    <v>Map</v>
  </rv>
  <rv s="0">
    <v>536870912</v>
    <v>Assam</v>
    <v>a9d4e5df-f559-c28f-dc41-7c72a82dfaf7</v>
    <v>en-GB</v>
    <v>Map</v>
  </rv>
  <rv s="0">
    <v>536870912</v>
    <v>Bihar</v>
    <v>e402c108-ade8-40dd-b6d7-f36882e8e3e3</v>
    <v>en-GB</v>
    <v>Map</v>
  </rv>
  <rv s="0">
    <v>536870912</v>
    <v>Chhattisgarh</v>
    <v>91e8d1d3-b929-8697-13f5-91241ae0d1b6</v>
    <v>en-GB</v>
    <v>Map</v>
  </rv>
  <rv s="0">
    <v>536870912</v>
    <v>Goa</v>
    <v>d9bda1c6-a2c4-994c-5335-195386cef40a</v>
    <v>en-GB</v>
    <v>Map</v>
  </rv>
  <rv s="0">
    <v>536870912</v>
    <v>Gujarat</v>
    <v>c70b768e-21ab-4f53-a356-564e8da2291e</v>
    <v>en-GB</v>
    <v>Map</v>
  </rv>
  <rv s="0">
    <v>536870912</v>
    <v>Haryana</v>
    <v>f50b36c9-0e06-9b0a-b657-100ebb295bb1</v>
    <v>en-GB</v>
    <v>Map</v>
  </rv>
  <rv s="0">
    <v>536870912</v>
    <v>Himachal Pradesh</v>
    <v>0e213229-adc2-378d-f093-949050fffa34</v>
    <v>en-GB</v>
    <v>Map</v>
  </rv>
  <rv s="0">
    <v>536870912</v>
    <v>Jharkhand</v>
    <v>9cf33868-3d76-c243-1cd3-91dda44b77e3</v>
    <v>en-GB</v>
    <v>Map</v>
  </rv>
  <rv s="0">
    <v>536870912</v>
    <v>Karnataka</v>
    <v>216903eb-bbc1-497e-b914-8eb69db6f747</v>
    <v>en-GB</v>
    <v>Map</v>
  </rv>
  <rv s="0">
    <v>536870912</v>
    <v>Kerala</v>
    <v>9d932c0c-d3e6-abbd-5274-6b53036ca764</v>
    <v>en-GB</v>
    <v>Map</v>
  </rv>
  <rv s="0">
    <v>536870912</v>
    <v>Madhya Pradesh</v>
    <v>bcbcd891-852b-6dac-1671-8d00b9eae5ea</v>
    <v>en-GB</v>
    <v>Map</v>
  </rv>
  <rv s="0">
    <v>536870912</v>
    <v>Maharashtra</v>
    <v>8e20e4dc-1423-75a9-a049-5e500370aafa</v>
    <v>en-GB</v>
    <v>Map</v>
  </rv>
  <rv s="0">
    <v>536870912</v>
    <v>Manipur</v>
    <v>774dc6a3-56a4-d8f3-26d2-6e2536af50a5</v>
    <v>en-GB</v>
    <v>Map</v>
  </rv>
  <rv s="0">
    <v>536870912</v>
    <v>Meghalaya</v>
    <v>b317786c-1e28-16cc-03ca-835f315a094d</v>
    <v>en-GB</v>
    <v>Map</v>
  </rv>
  <rv s="0">
    <v>536870912</v>
    <v>Mizoram</v>
    <v>a1dcfd92-e2ab-1111-48a2-8c885ebd1155</v>
    <v>en-GB</v>
    <v>Map</v>
  </rv>
  <rv s="0">
    <v>536870912</v>
    <v>Nagaland</v>
    <v>9097c945-eb0e-f294-cb7f-43ad572c6903</v>
    <v>en-GB</v>
    <v>Map</v>
  </rv>
  <rv s="0">
    <v>536870912</v>
    <v>Odisha</v>
    <v>becca699-9820-c027-8e14-b5840348a600</v>
    <v>en-GB</v>
    <v>Map</v>
  </rv>
  <rv s="0">
    <v>536870912</v>
    <v>Punjab, India</v>
    <v>d98d08e1-818e-a7ba-30a5-4637a11eec3e</v>
    <v>en-GB</v>
    <v>Map</v>
  </rv>
  <rv s="0">
    <v>536870912</v>
    <v>Rajasthan</v>
    <v>58d414c6-9557-d15b-60ff-52f256e32345</v>
    <v>en-GB</v>
    <v>Map</v>
  </rv>
  <rv s="0">
    <v>536870912</v>
    <v>Sikkim</v>
    <v>aa8e9a23-8c5b-d667-7f28-62e9ce93f9bd</v>
    <v>en-GB</v>
    <v>Map</v>
  </rv>
  <rv s="0">
    <v>536870912</v>
    <v>Tamil Nadu</v>
    <v>6e3e5a82-8737-a613-1d99-0b4d68370109</v>
    <v>en-GB</v>
    <v>Map</v>
  </rv>
  <rv s="0">
    <v>536870912</v>
    <v>Tripura</v>
    <v>a7fa8608-5e0d-f0d4-37a2-b87e3fe2b039</v>
    <v>en-GB</v>
    <v>Map</v>
  </rv>
  <rv s="0">
    <v>536870912</v>
    <v>Uttar Pradesh</v>
    <v>f624b656-1585-9836-7a98-128016c67d52</v>
    <v>en-GB</v>
    <v>Map</v>
  </rv>
  <rv s="0">
    <v>536870912</v>
    <v>Uttarakhand</v>
    <v>41a39bbc-6b82-df10-b345-3afffff3985d</v>
    <v>en-GB</v>
    <v>Map</v>
  </rv>
  <rv s="0">
    <v>536870912</v>
    <v>West Bengal</v>
    <v>067d886f-4d7d-8889-c8c7-d54e2dbc1cb8</v>
    <v>en-GB</v>
    <v>Map</v>
  </rv>
  <rv s="0">
    <v>536870912</v>
    <v>Andaman and Nicobar Islands</v>
    <v>0543bce3-574a-8949-ac01-944cd0418886</v>
    <v>en-GB</v>
    <v>Map</v>
  </rv>
  <rv s="0">
    <v>536870912</v>
    <v>Chandigarh</v>
    <v>10beaf9e-bdab-00b9-8037-79ffe16cf357</v>
    <v>en-GB</v>
    <v>Map</v>
  </rv>
  <rv s="0">
    <v>536870912</v>
    <v>Lakshadweep</v>
    <v>90dcf823-b8a7-5ca7-11dd-dcf29ea357f2</v>
    <v>en-GB</v>
    <v>Map</v>
  </rv>
  <rv s="0">
    <v>536870912</v>
    <v>Delhi</v>
    <v>275e8ab8-7bd0-4633-9c89-0133be92e587</v>
    <v>en-GB</v>
    <v>Map</v>
  </rv>
  <rv s="0">
    <v>536870912</v>
    <v>Puducherry</v>
    <v>6e0dc6cc-da9d-7f4a-75a8-85997485edfd</v>
    <v>en-GB</v>
    <v>Map</v>
  </rv>
  <rv s="0">
    <v>536870912</v>
    <v>Telangana</v>
    <v>19abdc7d-29ea-4ed5-99d8-3a1d7bc90b05</v>
    <v>en-GB</v>
    <v>Map</v>
  </rv>
  <rv s="0">
    <v>536870912</v>
    <v>Andhra Pradesh</v>
    <v>9e3a52bb-38ae-c817-5cd2-7a8dd2a4c0e5</v>
    <v>en-GB</v>
    <v>Map</v>
  </rv>
  <rv s="0">
    <v>536870912</v>
    <v>Ladakh</v>
    <v>a7a84d3a-9c83-e85a-7347-73d712e71fe2</v>
    <v>en-GB</v>
    <v>Map</v>
  </rv>
  <rv s="3">
    <v>10</v>
  </rv>
  <rv s="1">
    <fb>0.111799218352875</fb>
    <v>23</v>
  </rv>
  <rv s="3">
    <v>11</v>
  </rv>
  <rv s="1">
    <fb>0.49700000000000005</fb>
    <v>23</v>
  </rv>
  <rv s="1">
    <fb>5.35500001907349E-2</fb>
    <v>31</v>
  </rv>
  <rv s="1">
    <fb>471031528</fb>
    <v>24</v>
  </rv>
  <rv s="5">
    <v>#VALUE!</v>
    <v>en-GB</v>
    <v>85fa63d3-9596-adb9-b4eb-502273d84f56</v>
    <v>536870912</v>
    <v>1</v>
    <v>44</v>
    <v>17</v>
    <v>India</v>
    <v>19</v>
    <v>20</v>
    <v>Map</v>
    <v>21</v>
    <v>45</v>
    <v>IN</v>
    <v>108</v>
    <v>109</v>
    <v>110</v>
    <v>111</v>
    <v>112</v>
    <v>113</v>
    <v>114</v>
    <v>115</v>
    <v>116</v>
    <v>INR</v>
    <v>India, officially the Republic of India, is a country in South Asia. It is the seventh-largest country by area; the most populous country from June 2023 onwards; and since its independence in 1947, the world's most populous democracy. Bounded by ...</v>
    <v>117</v>
    <v>118</v>
    <v>119</v>
    <v>120</v>
    <v>121</v>
    <v>122</v>
    <v>123</v>
    <v>124</v>
    <v>125</v>
    <v>126</v>
    <v>127</v>
    <v>130</v>
    <v>131</v>
    <v>132</v>
    <v>133</v>
    <v>134</v>
    <v>135</v>
    <v>India</v>
    <v>Jana Gana Mana</v>
    <v>136</v>
    <v>भारत गणराज्य</v>
    <v>137</v>
    <v>138</v>
    <v>139</v>
    <v>140</v>
    <v>141</v>
    <v>142</v>
    <v>85</v>
    <v>143</v>
    <v>144</v>
    <v>145</v>
    <v>146</v>
    <v>181</v>
    <v>182</v>
    <v>183</v>
    <v>184</v>
    <v>185</v>
    <v>India</v>
    <v>186</v>
    <v>mdp/vdpid/113</v>
  </rv>
  <rv s="0">
    <v>536870912</v>
    <v>Australia</v>
    <v>06de2191-243d-a83f-6990-2eb1c7f3382a</v>
    <v>en-GB</v>
    <v>Map</v>
  </rv>
  <rv s="1">
    <fb>0.48241944248714902</fb>
    <v>23</v>
  </rv>
  <rv s="1">
    <fb>7692024</fb>
    <v>24</v>
  </rv>
  <rv s="1">
    <fb>58000</fb>
    <v>24</v>
  </rv>
  <rv s="1">
    <fb>12.6</fb>
    <v>25</v>
  </rv>
  <rv s="1">
    <fb>61</fb>
    <v>26</v>
  </rv>
  <rv s="0">
    <v>536870912</v>
    <v>Canberra</v>
    <v>59ab58e3-2f00-9175-e7b8-76d910040855</v>
    <v>en-GB</v>
    <v>Map</v>
  </rv>
  <rv s="1">
    <fb>375907.837</fb>
    <v>24</v>
  </rv>
  <rv s="1">
    <fb>119.797086368366</fb>
    <v>27</v>
  </rv>
  <rv s="1">
    <fb>1.61076787290379E-2</fb>
    <v>23</v>
  </rv>
  <rv s="1">
    <fb>10071.3989785006</fb>
    <v>24</v>
  </rv>
  <rv s="1">
    <fb>1.74</fb>
    <v>25</v>
  </rv>
  <rv s="1">
    <fb>0.16258278059599401</fb>
    <v>23</v>
  </rv>
  <rv s="1">
    <fb>89.625630110237395</fb>
    <v>28</v>
  </rv>
  <rv s="1">
    <fb>0.93</fb>
    <v>29</v>
  </rv>
  <rv s="1">
    <fb>1392680589329.1399</fb>
    <v>30</v>
  </rv>
  <rv s="1">
    <fb>1.0033898000000001</fb>
    <v>23</v>
  </rv>
  <rv s="1">
    <fb>1.1314216000000001</fb>
    <v>23</v>
  </rv>
  <rv s="2">
    <v>3</v>
    <v>21</v>
    <v>47</v>
    <v>7</v>
    <v>0</v>
    <v>Image of Australia</v>
  </rv>
  <rv s="1">
    <fb>3.1</fb>
    <v>28</v>
  </rv>
  <rv s="0">
    <v>536870912</v>
    <v>Sydney</v>
    <v>3ecec2e8-2993-42e7-7299-f693bbe3b9b9</v>
    <v>en-GB</v>
    <v>Map</v>
  </rv>
  <rv s="0">
    <v>805306368</v>
    <v>Charles III (Monarch)</v>
    <v>afc6f6a9-5b55-9178-3e6f-2c8b6d16ee9c</v>
    <v>en-GB</v>
    <v>Generic</v>
  </rv>
  <rv s="0">
    <v>805306368</v>
    <v>Anthony Albanese (Prime minister)</v>
    <v>00f8b947-2f64-9828-df4d-5993583bdbe4</v>
    <v>en-GB</v>
    <v>Generic</v>
  </rv>
  <rv s="3">
    <v>12</v>
  </rv>
  <rv s="4">
    <v>https://www.bing.com/search?q=australia&amp;form=skydnc</v>
    <v>Learn more on Bing</v>
  </rv>
  <rv s="1">
    <fb>82.748780487804893</fb>
    <v>28</v>
  </rv>
  <rv s="1">
    <fb>1487598500000</fb>
    <v>30</v>
  </rv>
  <rv s="1">
    <fb>6</fb>
    <v>28</v>
  </rv>
  <rv s="1">
    <fb>13.59</fb>
    <v>29</v>
  </rv>
  <rv s="3">
    <v>13</v>
  </rv>
  <rv s="1">
    <fb>0.19558295019999999</fb>
    <v>23</v>
  </rv>
  <rv s="1">
    <fb>3.6778</fb>
    <v>25</v>
  </rv>
  <rv s="1">
    <fb>25978935</fb>
    <v>24</v>
  </rv>
  <rv s="1">
    <fb>0.221</fb>
    <v>23</v>
  </rv>
  <rv s="1">
    <fb>0.27</fb>
    <v>23</v>
  </rv>
  <rv s="1">
    <fb>0.42100000000000004</fb>
    <v>23</v>
  </rv>
  <rv s="1">
    <fb>2.7999999999999997E-2</fb>
    <v>23</v>
  </rv>
  <rv s="1">
    <fb>7.400000000000001E-2</fb>
    <v>23</v>
  </rv>
  <rv s="1">
    <fb>0.161</fb>
    <v>23</v>
  </rv>
  <rv s="1">
    <fb>0.65517997741699208</fb>
    <v>23</v>
  </rv>
  <rv s="0">
    <v>536870912</v>
    <v>Australian Capital Territory</v>
    <v>c296eb2e-2c1a-16bf-bc37-164541ce7365</v>
    <v>en-GB</v>
    <v>Map</v>
  </rv>
  <rv s="0">
    <v>536870912</v>
    <v>New South Wales</v>
    <v>9143b1e4-782f-52c3-0f4a-cea5eaf6f36a</v>
    <v>en-GB</v>
    <v>Map</v>
  </rv>
  <rv s="0">
    <v>536870912</v>
    <v>Northern Territory</v>
    <v>20947ace-4dd4-0516-21df-2af8da517b06</v>
    <v>en-GB</v>
    <v>Map</v>
  </rv>
  <rv s="0">
    <v>536870912</v>
    <v>Queensland</v>
    <v>d8d1c6ea-bc68-82f2-5bb3-ae7aa11442b4</v>
    <v>en-GB</v>
    <v>Map</v>
  </rv>
  <rv s="0">
    <v>536870912</v>
    <v>South Australia</v>
    <v>202994ba-49c2-98c5-91fa-e0b05ffcf2da</v>
    <v>en-GB</v>
    <v>Map</v>
  </rv>
  <rv s="0">
    <v>536870912</v>
    <v>Tasmania</v>
    <v>8327961c-5e1c-9007-38cc-b90bc76e7bc3</v>
    <v>en-GB</v>
    <v>Map</v>
  </rv>
  <rv s="0">
    <v>536870912</v>
    <v>Victoria</v>
    <v>afad25fd-4cbc-2e30-7764-19bd8a1cb1bc</v>
    <v>en-GB</v>
    <v>Map</v>
  </rv>
  <rv s="0">
    <v>536870912</v>
    <v>Western Australia</v>
    <v>bf87c7cd-72cb-99af-809b-eb7577149dcd</v>
    <v>en-GB</v>
    <v>Map</v>
  </rv>
  <rv s="0">
    <v>536870912</v>
    <v>Christmas Island</v>
    <v>66788ba9-2bf3-1a5c-abea-c2feb1989f85</v>
    <v>en-GB</v>
    <v>Map</v>
  </rv>
  <rv s="0">
    <v>536870912</v>
    <v>Ashmore and Cartier Islands</v>
    <v>0cf3b96d-0c52-2057-50e3-f4d0baacc740</v>
    <v>en-GB</v>
    <v>Map</v>
  </rv>
  <rv s="0">
    <v>536870912</v>
    <v>Cocos (Keeling) Islands</v>
    <v>02bce610-1981-8169-049c-5f416771ad7e</v>
    <v>en-GB</v>
    <v>Map</v>
  </rv>
  <rv s="0">
    <v>536870912</v>
    <v>Coral Sea Islands</v>
    <v>12fcab3d-6815-b0bc-3cf7-b1396ef5cd47</v>
    <v>en-GB</v>
    <v>Map</v>
  </rv>
  <rv s="0">
    <v>536870912</v>
    <v>Heard Island and McDonald Islands</v>
    <v>fb1ed011-1cc6-3fa2-760a-a9290a0bfc5d</v>
    <v>en-GB</v>
    <v>Map</v>
  </rv>
  <rv s="0">
    <v>536870912</v>
    <v>Jervis Bay Territory</v>
    <v>e59341af-b7a6-b4f4-6a5d-590c58c94b7c</v>
    <v>en-GB</v>
    <v>Map</v>
  </rv>
  <rv s="0">
    <v>536870912</v>
    <v>Norfolk Island</v>
    <v>edf78bdd-d272-9969-118f-522fd065d490</v>
    <v>en-GB</v>
    <v>Map</v>
  </rv>
  <rv s="3">
    <v>14</v>
  </rv>
  <rv s="1">
    <fb>0.22985815296127299</fb>
    <v>23</v>
  </rv>
  <rv s="3">
    <v>15</v>
  </rv>
  <rv s="1">
    <fb>0.47399999999999998</fb>
    <v>23</v>
  </rv>
  <rv s="1">
    <fb>5.2680001258850098E-2</fb>
    <v>31</v>
  </rv>
  <rv s="1">
    <fb>21844756</fb>
    <v>24</v>
  </rv>
  <rv s="5">
    <v>#VALUE!</v>
    <v>en-GB</v>
    <v>06de2191-243d-a83f-6990-2eb1c7f3382a</v>
    <v>536870912</v>
    <v>1</v>
    <v>50</v>
    <v>17</v>
    <v>Australia</v>
    <v>19</v>
    <v>20</v>
    <v>Map</v>
    <v>21</v>
    <v>51</v>
    <v>AU</v>
    <v>189</v>
    <v>190</v>
    <v>191</v>
    <v>192</v>
    <v>193</v>
    <v>194</v>
    <v>195</v>
    <v>196</v>
    <v>197</v>
    <v>AUD</v>
    <v>Australia, officially the Commonwealth of Australia, is a country comprising the mainland of the Australian continent, the island of Tasmania and numerous smaller islands. It has a total area of 7,688,287 km², making it the sixth-largest country ...</v>
    <v>198</v>
    <v>199</v>
    <v>200</v>
    <v>201</v>
    <v>202</v>
    <v>203</v>
    <v>204</v>
    <v>205</v>
    <v>206</v>
    <v>207</v>
    <v>208</v>
    <v>211</v>
    <v>212</v>
    <v>213</v>
    <v>214</v>
    <v>215</v>
    <v>216</v>
    <v>Australia</v>
    <v>Advance Australia Fair</v>
    <v>217</v>
    <v>Commonwealth of Australia</v>
    <v>218</v>
    <v>219</v>
    <v>220</v>
    <v>221</v>
    <v>222</v>
    <v>223</v>
    <v>224</v>
    <v>225</v>
    <v>87</v>
    <v>226</v>
    <v>227</v>
    <v>243</v>
    <v>244</v>
    <v>245</v>
    <v>246</v>
    <v>247</v>
    <v>Australia</v>
    <v>248</v>
    <v>mdp/vdpid/12</v>
  </rv>
  <rv s="0">
    <v>536870912</v>
    <v>Pakistan</v>
    <v>69cd8ccc-adba-8eeb-a48e-3e7229e9666c</v>
    <v>en-GB</v>
    <v>Map</v>
  </rv>
  <rv s="1">
    <fb>0.47794728102947304</fb>
    <v>23</v>
  </rv>
  <rv s="1">
    <fb>881913</fb>
    <v>24</v>
  </rv>
  <rv s="1">
    <fb>936000</fb>
    <v>24</v>
  </rv>
  <rv s="1">
    <fb>28.25</fb>
    <v>25</v>
  </rv>
  <rv s="1">
    <fb>92</fb>
    <v>26</v>
  </rv>
  <rv s="0">
    <v>536870912</v>
    <v>Islamabad</v>
    <v>7d6db4a7-d08a-aa85-d6ce-6cb15b346bdf</v>
    <v>en-GB</v>
    <v>Map</v>
  </rv>
  <rv s="1">
    <fb>201149.61799999999</fb>
    <v>24</v>
  </rv>
  <rv s="1">
    <fb>182.32038637269201</fb>
    <v>27</v>
  </rv>
  <rv s="1">
    <fb>0.105780304680861</fb>
    <v>23</v>
  </rv>
  <rv s="1">
    <fb>447.50100258913102</fb>
    <v>24</v>
  </rv>
  <rv s="1">
    <fb>3.51</fb>
    <v>25</v>
  </rv>
  <rv s="1">
    <fb>1.8537256122872599E-2</fb>
    <v>23</v>
  </rv>
  <rv s="1">
    <fb>61.585361451111801</fb>
    <v>28</v>
  </rv>
  <rv s="1">
    <fb>0.79</fb>
    <v>29</v>
  </rv>
  <rv s="1">
    <fb>304400000000</fb>
    <v>30</v>
  </rv>
  <rv s="1">
    <fb>0.94328199999999995</fb>
    <v>23</v>
  </rv>
  <rv s="1">
    <fb>8.9584200000000003E-2</fb>
    <v>23</v>
  </rv>
  <rv s="2">
    <v>4</v>
    <v>21</v>
    <v>53</v>
    <v>7</v>
    <v>0</v>
    <v>Image of Pakistan</v>
  </rv>
  <rv s="1">
    <fb>57.2</fb>
    <v>28</v>
  </rv>
  <rv s="0">
    <v>536870912</v>
    <v>Karachi</v>
    <v>8868147b-7b38-6de8-cdbe-567b934b7f8f</v>
    <v>en-GB</v>
    <v>Map</v>
  </rv>
  <rv s="0">
    <v>805306368</v>
    <v>Asif Ali Zardari (President)</v>
    <v>df329bc3-92e8-3cf5-5f08-1607a3fed39a</v>
    <v>en-GB</v>
    <v>Generic</v>
  </rv>
  <rv s="0">
    <v>805306368</v>
    <v>Shehbaz Sharif (Prime minister)</v>
    <v>ff9ce646-2a0f-edb8-dc17-d145d13164e5</v>
    <v>en-GB</v>
    <v>Generic</v>
  </rv>
  <rv s="0">
    <v>805306368</v>
    <v>Yahya Afridi (Chief justice)</v>
    <v>d5886313-5abd-18db-8e8a-44abf5b09ff5</v>
    <v>en-GB</v>
    <v>Generic</v>
  </rv>
  <rv s="3">
    <v>16</v>
  </rv>
  <rv s="4">
    <v>https://www.bing.com/search?q=pakistan&amp;form=skydnc</v>
    <v>Learn more on Bing</v>
  </rv>
  <rv s="1">
    <fb>67.114000000000004</fb>
    <v>28</v>
  </rv>
  <rv s="1">
    <fb>91863740000</fb>
    <v>30</v>
  </rv>
  <rv s="1">
    <fb>140</fb>
    <v>28</v>
  </rv>
  <rv s="1">
    <fb>0.69</fb>
    <v>29</v>
  </rv>
  <rv s="3">
    <v>17</v>
  </rv>
  <rv s="1">
    <fb>0.66485154850000006</fb>
    <v>23</v>
  </rv>
  <rv s="1">
    <fb>0.98009999999999997</fb>
    <v>25</v>
  </rv>
  <rv s="1">
    <fb>235824862</fb>
    <v>24</v>
  </rv>
  <rv s="1">
    <fb>0.20499999999999999</fb>
    <v>23</v>
  </rv>
  <rv s="1">
    <fb>0.28899999999999998</fb>
    <v>23</v>
  </rv>
  <rv s="1">
    <fb>0.42799999999999999</fb>
    <v>23</v>
  </rv>
  <rv s="1">
    <fb>3.9E-2</fb>
    <v>23</v>
  </rv>
  <rv s="1">
    <fb>8.900000000000001E-2</fb>
    <v>23</v>
  </rv>
  <rv s="1">
    <fb>0.156</fb>
    <v>23</v>
  </rv>
  <rv s="1">
    <fb>0.52573001861572299</fb>
    <v>23</v>
  </rv>
  <rv s="0">
    <v>536870912</v>
    <v>Balochistan, Pakistan</v>
    <v>733099a6-8f86-3bae-4e33-98665caeb458</v>
    <v>en-GB</v>
    <v>Map</v>
  </rv>
  <rv s="0">
    <v>536870912</v>
    <v>Khyber Pakhtunkhwa</v>
    <v>2dd079f9-a4d7-b9c3-14aa-dabebc56c591</v>
    <v>en-GB</v>
    <v>Map</v>
  </rv>
  <rv s="0">
    <v>536870912</v>
    <v>Punjab, Pakistan</v>
    <v>eaa769c5-d61b-fc82-0dfe-db1696c1a676</v>
    <v>en-GB</v>
    <v>Map</v>
  </rv>
  <rv s="0">
    <v>536870912</v>
    <v>Sindh</v>
    <v>bf0a27ee-81c5-5e2b-6404-af7d886475be</v>
    <v>en-GB</v>
    <v>Map</v>
  </rv>
  <rv s="0">
    <v>536870912</v>
    <v>Islamabad Capital Territory</v>
    <v>70c2750b-d15b-bbdc-9a7c-b361fbe14a63</v>
    <v>en-GB</v>
    <v>Map</v>
  </rv>
  <rv s="0">
    <v>536870912</v>
    <v>Gilgit-Baltistan</v>
    <v>3eb3f6b8-31d3-1e23-5d0f-a767a6a8102a</v>
    <v>en-GB</v>
    <v>Map</v>
  </rv>
  <rv s="0">
    <v>536870912</v>
    <v>Azad Kashmir</v>
    <v>5eb14a38-253f-8bea-4327-9023007fb366</v>
    <v>en-GB</v>
    <v>Map</v>
  </rv>
  <rv s="3">
    <v>18</v>
  </rv>
  <rv s="1">
    <fb>9.1886767882585402E-2</fb>
    <v>23</v>
  </rv>
  <rv s="3">
    <v>19</v>
  </rv>
  <rv s="1">
    <fb>0.33899999999999997</fb>
    <v>23</v>
  </rv>
  <rv s="1">
    <fb>4.4530000686645498E-2</fb>
    <v>31</v>
  </rv>
  <rv s="1">
    <fb>79927762</fb>
    <v>24</v>
  </rv>
  <rv s="5">
    <v>#VALUE!</v>
    <v>en-GB</v>
    <v>69cd8ccc-adba-8eeb-a48e-3e7229e9666c</v>
    <v>536870912</v>
    <v>1</v>
    <v>57</v>
    <v>17</v>
    <v>Pakistan</v>
    <v>19</v>
    <v>20</v>
    <v>Map</v>
    <v>21</v>
    <v>58</v>
    <v>PK</v>
    <v>251</v>
    <v>252</v>
    <v>253</v>
    <v>254</v>
    <v>255</v>
    <v>256</v>
    <v>257</v>
    <v>258</v>
    <v>259</v>
    <v>PKR</v>
    <v>Pakistan, officially the Islamic Republic of Pakistan, is a country in South Asia. It is the fifth-most populous country, with a population of over 241.5 million, having the second-largest Muslim population as of 2023. Islamabad is the nation's ...</v>
    <v>260</v>
    <v>261</v>
    <v>262</v>
    <v>263</v>
    <v>264</v>
    <v>265</v>
    <v>266</v>
    <v>267</v>
    <v>268</v>
    <v>269</v>
    <v>270</v>
    <v>274</v>
    <v>275</v>
    <v>276</v>
    <v>277</v>
    <v>278</v>
    <v>279</v>
    <v>Pakistan</v>
    <v>Qaumi Taranah</v>
    <v>280</v>
    <v>اسلامی جمہوریہ پاكستان</v>
    <v>281</v>
    <v>282</v>
    <v>283</v>
    <v>284</v>
    <v>285</v>
    <v>286</v>
    <v>287</v>
    <v>288</v>
    <v>87</v>
    <v>289</v>
    <v>290</v>
    <v>298</v>
    <v>299</v>
    <v>300</v>
    <v>301</v>
    <v>302</v>
    <v>Pakistan</v>
    <v>303</v>
    <v>mdp/vdpid/190</v>
  </rv>
  <rv s="0">
    <v>536870912</v>
    <v>Belarus</v>
    <v>70f0e4f4-4cfb-8ee3-cfe6-041ba6b221bc</v>
    <v>en-GB</v>
    <v>Map</v>
  </rv>
  <rv s="1">
    <fb>0.42035489126993902</fb>
    <v>23</v>
  </rv>
  <rv s="1">
    <fb>207595</fb>
    <v>24</v>
  </rv>
  <rv s="1">
    <fb>155000</fb>
    <v>24</v>
  </rv>
  <rv s="1">
    <fb>9.9</fb>
    <v>25</v>
  </rv>
  <rv s="1">
    <fb>375</fb>
    <v>26</v>
  </rv>
  <rv s="0">
    <v>536870912</v>
    <v>Minsk</v>
    <v>7d5fe25b-a082-1bd8-278a-66d1e889c777</v>
    <v>en-GB</v>
    <v>Map</v>
  </rv>
  <rv s="1">
    <fb>58279.631000000001</fb>
    <v>24</v>
  </rv>
  <rv s="1">
    <fb>5.5981559503985298E-2</fb>
    <v>23</v>
  </rv>
  <rv s="1">
    <fb>3679.9788400688999</fb>
    <v>24</v>
  </rv>
  <rv s="1">
    <fb>1.448</fb>
    <v>25</v>
  </rv>
  <rv s="1">
    <fb>0.426301064968239</fb>
    <v>23</v>
  </rv>
  <rv s="1">
    <fb>92.440375016529202</fb>
    <v>28</v>
  </rv>
  <rv s="1">
    <fb>0.6</fb>
    <v>29</v>
  </rv>
  <rv s="1">
    <fb>63080457022.659897</fb>
    <v>30</v>
  </rv>
  <rv s="1">
    <fb>1.0050021</fb>
    <v>23</v>
  </rv>
  <rv s="1">
    <fb>0.87429089999999998</fb>
    <v>23</v>
  </rv>
  <rv s="2">
    <v>5</v>
    <v>21</v>
    <v>60</v>
    <v>7</v>
    <v>0</v>
    <v>Image of Belarus</v>
  </rv>
  <rv s="1">
    <fb>2.6</fb>
    <v>28</v>
  </rv>
  <rv s="0">
    <v>805306368</v>
    <v>Alexander Lukashenko (President)</v>
    <v>f1271f40-73e7-294e-b707-41d58d186567</v>
    <v>en-GB</v>
    <v>Generic</v>
  </rv>
  <rv s="0">
    <v>805306368</v>
    <v>Roman Golovchenko (Prime minister)</v>
    <v>f89a4639-2085-75fc-b82e-1c5fef33b78e</v>
    <v>en-GB</v>
    <v>Generic</v>
  </rv>
  <rv s="3">
    <v>20</v>
  </rv>
  <rv s="4">
    <v>https://www.bing.com/search?q=belarus&amp;form=skydnc</v>
    <v>Learn more on Bing</v>
  </rv>
  <rv s="1">
    <fb>74.1756097560976</fb>
    <v>28</v>
  </rv>
  <rv s="1">
    <fb>0</fb>
    <v>30</v>
  </rv>
  <rv s="1">
    <fb>2</fb>
    <v>28</v>
  </rv>
  <rv s="1">
    <fb>1.49</fb>
    <v>29</v>
  </rv>
  <rv s="3">
    <v>21</v>
  </rv>
  <rv s="1">
    <fb>0.34543326620000003</fb>
    <v>23</v>
  </rv>
  <rv s="1">
    <fb>5.1905000000000001</fb>
    <v>25</v>
  </rv>
  <rv s="1">
    <fb>9208701</fb>
    <v>24</v>
  </rv>
  <rv s="1">
    <fb>0.223</fb>
    <v>23</v>
  </rv>
  <rv s="1">
    <fb>0.214</fb>
    <v>23</v>
  </rv>
  <rv s="1">
    <fb>0.35499999999999998</fb>
    <v>23</v>
  </rv>
  <rv s="1">
    <fb>4.2999999999999997E-2</fb>
    <v>23</v>
  </rv>
  <rv s="1">
    <fb>0.10099999999999999</fb>
    <v>23</v>
  </rv>
  <rv s="1">
    <fb>0.14400000000000002</fb>
    <v>23</v>
  </rv>
  <rv s="1">
    <fb>0.17800000000000002</fb>
    <v>23</v>
  </rv>
  <rv s="1">
    <fb>0.64130996704101606</fb>
    <v>23</v>
  </rv>
  <rv s="0">
    <v>536870912</v>
    <v>Brest region</v>
    <v>6c3c6abd-ba6c-bc21-19c7-ffa8180a1ebb</v>
    <v>en-GB</v>
    <v>Map</v>
  </rv>
  <rv s="0">
    <v>536870912</v>
    <v>Gomel region</v>
    <v>fc2c550e-f347-af1e-a7dd-2fe62699a809</v>
    <v>en-GB</v>
    <v>Map</v>
  </rv>
  <rv s="0">
    <v>536870912</v>
    <v>Grodno region</v>
    <v>f0c3d29f-07a8-efbf-d4a0-27f6b7cb3db7</v>
    <v>en-GB</v>
    <v>Map</v>
  </rv>
  <rv s="0">
    <v>536870912</v>
    <v>Mogilev region</v>
    <v>3f19e5be-9876-46bf-46d4-862f70521fbb</v>
    <v>en-GB</v>
    <v>Map</v>
  </rv>
  <rv s="0">
    <v>536870912</v>
    <v>Minsk region</v>
    <v>ffb2e5af-d28b-f746-5de3-97cae92a9146</v>
    <v>en-GB</v>
    <v>Map</v>
  </rv>
  <rv s="0">
    <v>536870912</v>
    <v>Vitebsk region</v>
    <v>6de767f2-c556-bb0e-4e0d-d574e233a67e</v>
    <v>en-GB</v>
    <v>Map</v>
  </rv>
  <rv s="3">
    <v>22</v>
  </rv>
  <rv s="1">
    <fb>0.14672568969838901</fb>
    <v>23</v>
  </rv>
  <rv s="3">
    <v>23</v>
  </rv>
  <rv s="1">
    <fb>0.53299999999999992</fb>
    <v>23</v>
  </rv>
  <rv s="1">
    <fb>4.5949997901916506E-2</fb>
    <v>31</v>
  </rv>
  <rv s="1">
    <fb>7482982</fb>
    <v>24</v>
  </rv>
  <rv s="7">
    <v>#VALUE!</v>
    <v>en-GB</v>
    <v>70f0e4f4-4cfb-8ee3-cfe6-041ba6b221bc</v>
    <v>536870912</v>
    <v>1</v>
    <v>63</v>
    <v>64</v>
    <v>Belarus</v>
    <v>19</v>
    <v>20</v>
    <v>Map</v>
    <v>21</v>
    <v>65</v>
    <v>BY</v>
    <v>306</v>
    <v>307</v>
    <v>308</v>
    <v>309</v>
    <v>310</v>
    <v>311</v>
    <v>312</v>
    <v>313</v>
    <v>BYN</v>
    <v>Belarus, officially the Republic of Belarus, is a landlocked country in Eastern Europe. It is bordered by Russia to the east and northeast, Ukraine to the south, Poland to the west, and Lithuania and Latvia to the northwest. Belarus spans an ...</v>
    <v>314</v>
    <v>315</v>
    <v>316</v>
    <v>317</v>
    <v>318</v>
    <v>319</v>
    <v>320</v>
    <v>321</v>
    <v>322</v>
    <v>323</v>
    <v>311</v>
    <v>326</v>
    <v>327</v>
    <v>328</v>
    <v>329</v>
    <v>330</v>
    <v>331</v>
    <v>Belarus</v>
    <v>My Belarusy</v>
    <v>332</v>
    <v>Беларусь</v>
    <v>333</v>
    <v>334</v>
    <v>335</v>
    <v>336</v>
    <v>337</v>
    <v>338</v>
    <v>339</v>
    <v>340</v>
    <v>341</v>
    <v>342</v>
    <v>343</v>
    <v>350</v>
    <v>351</v>
    <v>352</v>
    <v>353</v>
    <v>354</v>
    <v>Belarus</v>
    <v>355</v>
    <v>mdp/vdpid/29</v>
  </rv>
  <rv s="0">
    <v>536870912</v>
    <v>Greece</v>
    <v>9066947b-ad82-49f5-93ff-b3c4cbc4e36a</v>
    <v>en-GB</v>
    <v>Map</v>
  </rv>
  <rv s="1">
    <fb>0.47602792862684301</fb>
    <v>23</v>
  </rv>
  <rv s="1">
    <fb>131957</fb>
    <v>24</v>
  </rv>
  <rv s="1">
    <fb>146000</fb>
    <v>24</v>
  </rv>
  <rv s="1">
    <fb>8.1</fb>
    <v>25</v>
  </rv>
  <rv s="1">
    <fb>30</fb>
    <v>26</v>
  </rv>
  <rv s="0">
    <v>536870912</v>
    <v>Athens</v>
    <v>b6d809e2-f1da-2d70-de81-8e8c16391ded</v>
    <v>en-GB</v>
    <v>Map</v>
  </rv>
  <rv s="1">
    <fb>62434.341999999997</fb>
    <v>24</v>
  </rv>
  <rv s="1">
    <fb>101.869515066502</fb>
    <v>27</v>
  </rv>
  <rv s="1">
    <fb>1.7443010681330101E-3</fb>
    <v>23</v>
  </rv>
  <rv s="1">
    <fb>5062.6064215523202</fb>
    <v>24</v>
  </rv>
  <rv s="1">
    <fb>1.35</fb>
    <v>25</v>
  </rv>
  <rv s="1">
    <fb>0.31685026774025399</fb>
    <v>23</v>
  </rv>
  <rv s="1">
    <fb>82.574635133688304</fb>
    <v>28</v>
  </rv>
  <rv s="1">
    <fb>1.54</fb>
    <v>29</v>
  </rv>
  <rv s="1">
    <fb>209852761468.681</fb>
    <v>30</v>
  </rv>
  <rv s="1">
    <fb>0.99553479999999994</fb>
    <v>23</v>
  </rv>
  <rv s="1">
    <fb>1.3660256999999998</fb>
    <v>23</v>
  </rv>
  <rv s="2">
    <v>6</v>
    <v>21</v>
    <v>67</v>
    <v>7</v>
    <v>0</v>
    <v>Image of Greece</v>
  </rv>
  <rv s="1">
    <fb>3.6</fb>
    <v>28</v>
  </rv>
  <rv s="0">
    <v>805306368</v>
    <v>Katerina Sakellaropoulou (President)</v>
    <v>462ce5ac-144c-7783-9c94-5cea4311427e</v>
    <v>en-GB</v>
    <v>Generic</v>
  </rv>
  <rv s="0">
    <v>805306368</v>
    <v>Kyriakos Mitsotakis (Prime minister)</v>
    <v>eea69f27-2379-cfc9-ae98-bda50d609c7e</v>
    <v>en-GB</v>
    <v>Generic</v>
  </rv>
  <rv s="3">
    <v>24</v>
  </rv>
  <rv s="4">
    <v>https://www.bing.com/search?q=greece&amp;form=skydnc</v>
    <v>Learn more on Bing</v>
  </rv>
  <rv s="1">
    <fb>81.287804878048803</fb>
    <v>28</v>
  </rv>
  <rv s="1">
    <fb>53653980000</fb>
    <v>30</v>
  </rv>
  <rv s="1">
    <fb>3</fb>
    <v>28</v>
  </rv>
  <rv s="1">
    <fb>4.46</fb>
    <v>29</v>
  </rv>
  <rv s="3">
    <v>25</v>
  </rv>
  <rv s="1">
    <fb>0.35461187979999997</fb>
    <v>23</v>
  </rv>
  <rv s="1">
    <fb>5.4789000000000003</fb>
    <v>25</v>
  </rv>
  <rv s="1">
    <fb>10566531</fb>
    <v>24</v>
  </rv>
  <rv s="1">
    <fb>0.23</fb>
    <v>23</v>
  </rv>
  <rv s="1">
    <fb>0.25900000000000001</fb>
    <v>23</v>
  </rv>
  <rv s="1">
    <fb>0.41100000000000003</fb>
    <v>23</v>
  </rv>
  <rv s="1">
    <fb>2.4E-2</fb>
    <v>23</v>
  </rv>
  <rv s="1">
    <fb>6.6000000000000003E-2</fb>
    <v>23</v>
  </rv>
  <rv s="1">
    <fb>0.12300000000000001</fb>
    <v>23</v>
  </rv>
  <rv s="1">
    <fb>0.17100000000000001</fb>
    <v>23</v>
  </rv>
  <rv s="1">
    <fb>0.51766998291015598</fb>
    <v>23</v>
  </rv>
  <rv s="0">
    <v>536870912</v>
    <v>Eastern Macedonia and Thrace</v>
    <v>45283058-6358-c831-aa68-dcc775d99be8</v>
    <v>en-GB</v>
    <v>Map</v>
  </rv>
  <rv s="0">
    <v>536870912</v>
    <v>Central Macedonia</v>
    <v>6d44fc7c-bcb9-9915-acb9-64532e18830b</v>
    <v>en-GB</v>
    <v>Map</v>
  </rv>
  <rv s="0">
    <v>536870912</v>
    <v>Western Macedonia</v>
    <v>27249c7e-b5d4-18d3-d8d5-a1d976b45cfa</v>
    <v>en-GB</v>
    <v>Map</v>
  </rv>
  <rv s="0">
    <v>536870912</v>
    <v>Epirus</v>
    <v>0dd74b21-c5ee-b5c0-d0df-2449b32c4a88</v>
    <v>en-GB</v>
    <v>Map</v>
  </rv>
  <rv s="0">
    <v>536870912</v>
    <v>Thessaly Region</v>
    <v>187a74ea-75fb-4b8a-2fe7-2a4b94490eaa</v>
    <v>en-GB</v>
    <v>Map</v>
  </rv>
  <rv s="0">
    <v>536870912</v>
    <v>Central Greece</v>
    <v>e9e82b37-aaf6-3955-754d-29b23a35a921</v>
    <v>en-GB</v>
    <v>Map</v>
  </rv>
  <rv s="0">
    <v>536870912</v>
    <v>Ionian Islands</v>
    <v>147f3b34-7c58-e675-3c33-6ec3b9e7e362</v>
    <v>en-GB</v>
    <v>Map</v>
  </rv>
  <rv s="0">
    <v>536870912</v>
    <v>Western Greece</v>
    <v>8ac2f879-2ecd-0569-886c-528f24c7fe28</v>
    <v>en-GB</v>
    <v>Map</v>
  </rv>
  <rv s="0">
    <v>536870912</v>
    <v>Peloponnese</v>
    <v>4465f45a-df6e-47fa-833e-fa82fd661725</v>
    <v>en-GB</v>
    <v>Map</v>
  </rv>
  <rv s="0">
    <v>536870912</v>
    <v>Attica</v>
    <v>b95eb20f-b5be-999d-2b74-7984b1607486</v>
    <v>en-GB</v>
    <v>Map</v>
  </rv>
  <rv s="0">
    <v>536870912</v>
    <v>North Aegean</v>
    <v>b512e4ba-99a2-717b-c03b-1ab792cd2e37</v>
    <v>en-GB</v>
    <v>Map</v>
  </rv>
  <rv s="0">
    <v>536870912</v>
    <v>South Aegean</v>
    <v>65bfe017-d8f1-997e-81d9-4b05e35ff5d4</v>
    <v>en-GB</v>
    <v>Map</v>
  </rv>
  <rv s="3">
    <v>26</v>
  </rv>
  <rv s="1">
    <fb>0.26193522357891597</fb>
    <v>23</v>
  </rv>
  <rv s="3">
    <v>27</v>
  </rv>
  <rv s="1">
    <fb>0.51900000000000002</fb>
    <v>23</v>
  </rv>
  <rv s="1">
    <fb>0.17238000869751002</fb>
    <v>31</v>
  </rv>
  <rv s="1">
    <fb>8507474</fb>
    <v>24</v>
  </rv>
  <rv s="5">
    <v>#VALUE!</v>
    <v>en-GB</v>
    <v>9066947b-ad82-49f5-93ff-b3c4cbc4e36a</v>
    <v>536870912</v>
    <v>1</v>
    <v>70</v>
    <v>17</v>
    <v>Greece</v>
    <v>19</v>
    <v>20</v>
    <v>Map</v>
    <v>21</v>
    <v>71</v>
    <v>GR</v>
    <v>358</v>
    <v>359</v>
    <v>360</v>
    <v>361</v>
    <v>362</v>
    <v>363</v>
    <v>364</v>
    <v>365</v>
    <v>366</v>
    <v>EUR</v>
    <v>Greece, officially the Hellenic Republic, is a country in Southeast Europe. Located on the southern tip of the Balkan peninsula, Greece shares land borders with Albania to the northwest, North Macedonia and Bulgaria to the north, and Turkey to ...</v>
    <v>367</v>
    <v>368</v>
    <v>369</v>
    <v>370</v>
    <v>371</v>
    <v>372</v>
    <v>373</v>
    <v>374</v>
    <v>375</v>
    <v>376</v>
    <v>363</v>
    <v>379</v>
    <v>380</v>
    <v>381</v>
    <v>382</v>
    <v>383</v>
    <v>384</v>
    <v>Greece</v>
    <v>Hymn to Liberty</v>
    <v>385</v>
    <v>Ελληνική Δημοκρατία</v>
    <v>386</v>
    <v>387</v>
    <v>388</v>
    <v>389</v>
    <v>390</v>
    <v>391</v>
    <v>392</v>
    <v>393</v>
    <v>394</v>
    <v>395</v>
    <v>396</v>
    <v>409</v>
    <v>410</v>
    <v>411</v>
    <v>412</v>
    <v>413</v>
    <v>Greece</v>
    <v>414</v>
    <v>mdp/vdpid/98</v>
  </rv>
  <rv s="0">
    <v>536870912</v>
    <v>Canada</v>
    <v>370ed614-32e1-4326-a356-dc0a7dd56aaa</v>
    <v>en-GB</v>
    <v>Map</v>
  </rv>
  <rv s="1">
    <fb>6.8918382450780802E-2</fb>
    <v>23</v>
  </rv>
  <rv s="1">
    <fb>9984670</fb>
    <v>24</v>
  </rv>
  <rv s="1">
    <fb>72000</fb>
    <v>24</v>
  </rv>
  <rv s="1">
    <fb>10.1</fb>
    <v>25</v>
  </rv>
  <rv s="1">
    <fb>1</fb>
    <v>26</v>
  </rv>
  <rv s="0">
    <v>536870912</v>
    <v>Ottawa</v>
    <v>3f2544d2-4937-9101-2f53-621199e253e5</v>
    <v>en-GB</v>
    <v>Map</v>
  </rv>
  <rv s="1">
    <fb>544894.19799999997</fb>
    <v>24</v>
  </rv>
  <rv s="1">
    <fb>116.75729822552999</fb>
    <v>27</v>
  </rv>
  <rv s="1">
    <fb>1.9492690241159599E-2</fb>
    <v>23</v>
  </rv>
  <rv s="1">
    <fb>15588.4871464315</fb>
    <v>24</v>
  </rv>
  <rv s="1">
    <fb>1.4987999999999999</fb>
    <v>25</v>
  </rv>
  <rv s="1">
    <fb>0.38161546668997998</fb>
    <v>23</v>
  </rv>
  <rv s="1">
    <fb>74.089062024805997</fb>
    <v>28</v>
  </rv>
  <rv s="1">
    <fb>0.81</fb>
    <v>29</v>
  </rv>
  <rv s="1">
    <fb>1736425629519.96</fb>
    <v>30</v>
  </rv>
  <rv s="1">
    <fb>1.0094368</fb>
    <v>23</v>
  </rv>
  <rv s="1">
    <fb>0.68922510000000003</fb>
    <v>23</v>
  </rv>
  <rv s="2">
    <v>7</v>
    <v>21</v>
    <v>73</v>
    <v>7</v>
    <v>0</v>
    <v>Image of Canada</v>
  </rv>
  <rv s="1">
    <fb>4.3</fb>
    <v>28</v>
  </rv>
  <rv s="0">
    <v>536870912</v>
    <v>Toronto</v>
    <v>e9c1d78f-effd-4cbf-af56-ce709763b200</v>
    <v>en-GB</v>
    <v>Map</v>
  </rv>
  <rv s="0">
    <v>805306368</v>
    <v>Justin Trudeau (Prime minister)</v>
    <v>d37aba31-28d1-b943-f0c6-dbddeb460528</v>
    <v>en-GB</v>
    <v>Generic</v>
  </rv>
  <rv s="3">
    <v>28</v>
  </rv>
  <rv s="4">
    <v>https://www.bing.com/search?q=canada+country&amp;form=skydnc</v>
    <v>Learn more on Bing</v>
  </rv>
  <rv s="1">
    <fb>81.948780487804896</fb>
    <v>28</v>
  </rv>
  <rv s="1">
    <fb>1937902710000</fb>
    <v>30</v>
  </rv>
  <rv s="1">
    <fb>10</fb>
    <v>28</v>
  </rv>
  <rv s="1">
    <fb>9.51</fb>
    <v>29</v>
  </rv>
  <rv s="3">
    <v>29</v>
  </rv>
  <rv s="1">
    <fb>0.1458492763</fb>
    <v>23</v>
  </rv>
  <rv s="1">
    <fb>2.6101999999999999</fb>
    <v>25</v>
  </rv>
  <rv s="1">
    <fb>38929902</fb>
    <v>24</v>
  </rv>
  <rv s="1">
    <fb>0.23300000000000001</fb>
    <v>23</v>
  </rv>
  <rv s="1">
    <fb>0.251</fb>
    <v>23</v>
  </rv>
  <rv s="1">
    <fb>0.40600000000000003</fb>
    <v>23</v>
  </rv>
  <rv s="1">
    <fb>6.7000000000000004E-2</fb>
    <v>23</v>
  </rv>
  <rv s="1">
    <fb>0.124</fb>
    <v>23</v>
  </rv>
  <rv s="1">
    <fb>0.17</fb>
    <v>23</v>
  </rv>
  <rv s="1">
    <fb>0.65070999145507802</fb>
    <v>23</v>
  </rv>
  <rv s="0">
    <v>536870912</v>
    <v>Ontario</v>
    <v>070ad921-224a-9ed5-6fe1-8eab57b4b2e7</v>
    <v>en-GB</v>
    <v>Map</v>
  </rv>
  <rv s="0">
    <v>536870912</v>
    <v>Quebec</v>
    <v>32da1fe8-6bb5-f40e-e008-82becf7ef390</v>
    <v>en-GB</v>
    <v>Map</v>
  </rv>
  <rv s="0">
    <v>536870912</v>
    <v>Nova Scotia</v>
    <v>baa4aedd-bbb6-989e-cba4-ec2c9bdd906a</v>
    <v>en-GB</v>
    <v>Map</v>
  </rv>
  <rv s="0">
    <v>536870912</v>
    <v>New Brunswick</v>
    <v>ed967bed-da27-9206-2407-d4e698015192</v>
    <v>en-GB</v>
    <v>Map</v>
  </rv>
  <rv s="0">
    <v>536870912</v>
    <v>Manitoba</v>
    <v>21c9c883-dcc4-1490-a815-79c6eb525369</v>
    <v>en-GB</v>
    <v>Map</v>
  </rv>
  <rv s="0">
    <v>536870912</v>
    <v>Newfoundland and Labrador</v>
    <v>895215e2-2c65-6494-fa6a-1f441a39ac4f</v>
    <v>en-GB</v>
    <v>Map</v>
  </rv>
  <rv s="0">
    <v>536870912</v>
    <v>Prince Edward Island</v>
    <v>4e4aadcb-4928-0762-e307-bc01ba8f3dfb</v>
    <v>en-GB</v>
    <v>Map</v>
  </rv>
  <rv s="0">
    <v>536870912</v>
    <v>Saskatchewan</v>
    <v>ec7108bb-bd34-c969-f3f2-2a9eed70102e</v>
    <v>en-GB</v>
    <v>Map</v>
  </rv>
  <rv s="0">
    <v>536870912</v>
    <v>Alberta</v>
    <v>ac4b7d59-c4be-889f-9a45-7e7c524794ec</v>
    <v>en-GB</v>
    <v>Map</v>
  </rv>
  <rv s="0">
    <v>536870912</v>
    <v>Yukon</v>
    <v>68d0a1b9-92a8-857c-53f4-9150cd050ece</v>
    <v>en-GB</v>
    <v>Map</v>
  </rv>
  <rv s="0">
    <v>536870912</v>
    <v>Northwest Territories</v>
    <v>2e2284ce-2cc1-0b16-10e6-0783ada7c95b</v>
    <v>en-GB</v>
    <v>Map</v>
  </rv>
  <rv s="0">
    <v>536870912</v>
    <v>Nunavut</v>
    <v>5220a5b2-1244-23fe-9851-d4b0373ac92e</v>
    <v>en-GB</v>
    <v>Map</v>
  </rv>
  <rv s="0">
    <v>536870912</v>
    <v>British Columbia</v>
    <v>32a8fd1c-cd9d-0da9-35fb-f952ed824d4f</v>
    <v>en-GB</v>
    <v>Map</v>
  </rv>
  <rv s="3">
    <v>30</v>
  </rv>
  <rv s="1">
    <fb>0.12844017475747799</fb>
    <v>23</v>
  </rv>
  <rv s="3">
    <v>31</v>
  </rv>
  <rv s="1">
    <fb>0.245</fb>
    <v>23</v>
  </rv>
  <rv s="1">
    <fb>5.5640001296997095E-2</fb>
    <v>31</v>
  </rv>
  <rv s="1">
    <fb>30628482</fb>
    <v>24</v>
  </rv>
  <rv s="5">
    <v>#VALUE!</v>
    <v>en-GB</v>
    <v>370ed614-32e1-4326-a356-dc0a7dd56aaa</v>
    <v>536870912</v>
    <v>1</v>
    <v>76</v>
    <v>17</v>
    <v>Canada</v>
    <v>19</v>
    <v>20</v>
    <v>Map</v>
    <v>21</v>
    <v>77</v>
    <v>CA</v>
    <v>417</v>
    <v>418</v>
    <v>419</v>
    <v>420</v>
    <v>421</v>
    <v>422</v>
    <v>423</v>
    <v>424</v>
    <v>425</v>
    <v>CAD</v>
    <v>Canada is a country in North America. Its ten provinces and three territories extend from the Atlantic Ocean to the Pacific Ocean and northward into the Arctic Ocean, making it the world's second-largest country by total area, with the world's ...</v>
    <v>426</v>
    <v>427</v>
    <v>428</v>
    <v>429</v>
    <v>430</v>
    <v>431</v>
    <v>432</v>
    <v>433</v>
    <v>434</v>
    <v>435</v>
    <v>436</v>
    <v>438</v>
    <v>439</v>
    <v>440</v>
    <v>441</v>
    <v>442</v>
    <v>443</v>
    <v>Canada</v>
    <v>O Canada</v>
    <v>444</v>
    <v>Canada</v>
    <v>445</v>
    <v>446</v>
    <v>447</v>
    <v>448</v>
    <v>449</v>
    <v>450</v>
    <v>392</v>
    <v>451</v>
    <v>452</v>
    <v>453</v>
    <v>454</v>
    <v>468</v>
    <v>469</v>
    <v>470</v>
    <v>471</v>
    <v>472</v>
    <v>Canada</v>
    <v>473</v>
    <v>mdp/vdpid/39</v>
  </rv>
  <rv s="0">
    <v>536870912</v>
    <v>France</v>
    <v>c7bfe2de-4f82-e23c-ae42-8544b5b5c0ea</v>
    <v>en-GB</v>
    <v>Map</v>
  </rv>
  <rv s="1">
    <fb>0.524475441661716</fb>
    <v>23</v>
  </rv>
  <rv s="1">
    <fb>643801</fb>
    <v>24</v>
  </rv>
  <rv s="1">
    <fb>307000</fb>
    <v>24</v>
  </rv>
  <rv s="1">
    <fb>11.3</fb>
    <v>25</v>
  </rv>
  <rv s="1">
    <fb>33</fb>
    <v>26</v>
  </rv>
  <rv s="0">
    <v>536870912</v>
    <v>Paris</v>
    <v>85584d24-2116-5b98-89f9-5714db931ac6</v>
    <v>en-GB</v>
    <v>Map</v>
  </rv>
  <rv s="1">
    <fb>303275.56800000003</fb>
    <v>24</v>
  </rv>
  <rv s="1">
    <fb>110.04856675289</fb>
    <v>27</v>
  </rv>
  <rv s="1">
    <fb>1.1082549228829199E-2</fb>
    <v>23</v>
  </rv>
  <rv s="1">
    <fb>6939.5214736692897</fb>
    <v>24</v>
  </rv>
  <rv s="1">
    <fb>1.88</fb>
    <v>25</v>
  </rv>
  <rv s="1">
    <fb>0.31233278442262596</fb>
    <v>23</v>
  </rv>
  <rv s="1">
    <fb>46.487970872236403</fb>
    <v>28</v>
  </rv>
  <rv s="1">
    <fb>1.39</fb>
    <v>29</v>
  </rv>
  <rv s="1">
    <fb>2715518274227.4502</fb>
    <v>30</v>
  </rv>
  <rv s="1">
    <fb>1.0251076000000001</fb>
    <v>23</v>
  </rv>
  <rv s="1">
    <fb>0.65629000000000004</fb>
    <v>23</v>
  </rv>
  <rv s="2">
    <v>8</v>
    <v>21</v>
    <v>79</v>
    <v>7</v>
    <v>0</v>
    <v>Image of France</v>
  </rv>
  <rv s="1">
    <fb>3.4</fb>
    <v>28</v>
  </rv>
  <rv s="0">
    <v>805306368</v>
    <v>Emmanuel Macron (President)</v>
    <v>35be5a56-7a78-6352-b158-60da8f84c858</v>
    <v>en-GB</v>
    <v>Generic</v>
  </rv>
  <rv s="0">
    <v>805306368</v>
    <v>François Bayrou (Prime minister)</v>
    <v>901a2dc7-aad0-c6da-f219-c2d7def8acba</v>
    <v>en-GB</v>
    <v>Generic</v>
  </rv>
  <rv s="3">
    <v>32</v>
  </rv>
  <rv s="4">
    <v>https://www.bing.com/search?q=france&amp;form=skydnc</v>
    <v>Learn more on Bing</v>
  </rv>
  <rv s="1">
    <fb>82.526829268292701</fb>
    <v>28</v>
  </rv>
  <rv s="1">
    <fb>2365950236659.3599</fb>
    <v>30</v>
  </rv>
  <rv s="1">
    <fb>8</fb>
    <v>28</v>
  </rv>
  <rv s="1">
    <fb>11.16</fb>
    <v>29</v>
  </rv>
  <rv s="3">
    <v>33</v>
  </rv>
  <rv s="1">
    <fb>6.7968269799999995E-2</fb>
    <v>23</v>
  </rv>
  <rv s="1">
    <fb>3.2671999999999999</fb>
    <v>25</v>
  </rv>
  <rv s="1">
    <fb>67749632</fb>
    <v>24</v>
  </rv>
  <rv s="1">
    <fb>0.21899999999999997</fb>
    <v>23</v>
  </rv>
  <rv s="1">
    <fb>0.25800000000000001</fb>
    <v>23</v>
  </rv>
  <rv s="1">
    <fb>0.4</fb>
    <v>23</v>
  </rv>
  <rv s="1">
    <fb>3.2000000000000001E-2</fb>
    <v>23</v>
  </rv>
  <rv s="1">
    <fb>0.13</fb>
    <v>23</v>
  </rv>
  <rv s="1">
    <fb>0.16899999999999998</fb>
    <v>23</v>
  </rv>
  <rv s="1">
    <fb>0.55125999450683605</fb>
    <v>23</v>
  </rv>
  <rv s="0">
    <v>536870912</v>
    <v>Brittany</v>
    <v>809fb739-638d-2499-95bd-c8e5b10153ee</v>
    <v>en-GB</v>
    <v>Map</v>
  </rv>
  <rv s="0">
    <v>536870912</v>
    <v>Centre-Val de Loire</v>
    <v>6aafd8c4-aba3-0388-62a3-d302e77f40c4</v>
    <v>en-GB</v>
    <v>Map</v>
  </rv>
  <rv s="0">
    <v>536870912</v>
    <v>Corsica</v>
    <v>7dae6ff4-03ba-2162-da4b-d4cf544ad43f</v>
    <v>en-GB</v>
    <v>Map</v>
  </rv>
  <rv s="0">
    <v>536870912</v>
    <v>Île-de-France</v>
    <v>ba200862-fc37-6d22-3434-c6e709faa507</v>
    <v>en-GB</v>
    <v>Map</v>
  </rv>
  <rv s="0">
    <v>536870912</v>
    <v>Pays de la Loire</v>
    <v>a6129a88-a4cd-2b75-1a35-f5d0639f17ae</v>
    <v>en-GB</v>
    <v>Map</v>
  </rv>
  <rv s="0">
    <v>536870912</v>
    <v>Provence-Alpes-Côte d'Azur</v>
    <v>66cd1ae3-f633-45f9-93bd-73ca67bffb25</v>
    <v>en-GB</v>
    <v>Map</v>
  </rv>
  <rv s="0">
    <v>536870912</v>
    <v>Guadeloupe</v>
    <v>56b80aaa-d840-1a73-13ba-70eb9b61a642</v>
    <v>en-GB</v>
    <v>Map</v>
  </rv>
  <rv s="0">
    <v>536870912</v>
    <v>French Guiana</v>
    <v>328feb88-20d1-8674-1574-3ce8cc0bc9e9</v>
    <v>en-GB</v>
    <v>Map</v>
  </rv>
  <rv s="0">
    <v>536870912</v>
    <v>Martinique</v>
    <v>f245adef-ee09-9352-e265-2a287e5eadbe</v>
    <v>en-GB</v>
    <v>Map</v>
  </rv>
  <rv s="0">
    <v>536870912</v>
    <v>Mayotte</v>
    <v>545cc8bc-c211-076d-ee26-d2ff955eb394</v>
    <v>en-GB</v>
    <v>Map</v>
  </rv>
  <rv s="0">
    <v>536870912</v>
    <v>Réunion</v>
    <v>7d1fa0b0-e3d7-d903-d64d-489c03fd0a75</v>
    <v>en-GB</v>
    <v>Map</v>
  </rv>
  <rv s="0">
    <v>536870912</v>
    <v>French Polynesia</v>
    <v>340e15d5-6b74-8497-bbfa-4c1f323f5483</v>
    <v>en-GB</v>
    <v>Map</v>
  </rv>
  <rv s="0">
    <v>536870912</v>
    <v>French Southern and Antarctic Lands</v>
    <v>b9d52319-44ee-bf16-d95f-72397f26ce4a</v>
    <v>en-GB</v>
    <v>Map</v>
  </rv>
  <rv s="0">
    <v>536870912</v>
    <v>New Caledonia</v>
    <v>25b2aeab-b390-d01e-1f7f-90be767bd899</v>
    <v>en-GB</v>
    <v>Map</v>
  </rv>
  <rv s="0">
    <v>536870912</v>
    <v>Saint Barthélemy</v>
    <v>5c5081a9-306e-4f05-73a2-32b95a4b8600</v>
    <v>en-GB</v>
    <v>Map</v>
  </rv>
  <rv s="0">
    <v>536870912</v>
    <v>Collectivity of Saint Martin</v>
    <v>281a8fb2-1b63-4320-5d31-8f0fb46c4f1a</v>
    <v>en-GB</v>
    <v>Map</v>
  </rv>
  <rv s="0">
    <v>536870912</v>
    <v>Saint Pierre and Miquelon</v>
    <v>aa096cf4-a54e-cd44-7204-c28310ca40f4</v>
    <v>en-GB</v>
    <v>Map</v>
  </rv>
  <rv s="0">
    <v>536870912</v>
    <v>Wallis and Futuna</v>
    <v>db8aa235-58e4-9e3d-8799-6839f3d35025</v>
    <v>en-GB</v>
    <v>Map</v>
  </rv>
  <rv s="0">
    <v>536870912</v>
    <v>Grand Est</v>
    <v>e2f60e84-1701-6d84-e960-ba87138e3631</v>
    <v>en-GB</v>
    <v>Map</v>
  </rv>
  <rv s="0">
    <v>536870912</v>
    <v>Nouvelle-Aquitaine</v>
    <v>7955f423-af31-d2e0-f045-b14668178865</v>
    <v>en-GB</v>
    <v>Map</v>
  </rv>
  <rv s="0">
    <v>536870912</v>
    <v>Auvergne-Rhône-Alpes</v>
    <v>b53940d0-b739-faf5-78d1-93f189f878c9</v>
    <v>en-GB</v>
    <v>Map</v>
  </rv>
  <rv s="0">
    <v>536870912</v>
    <v>Bourgogne-Franche-Comté</v>
    <v>4bc8dff1-8d72-5341-f405-63c7be8c6672</v>
    <v>en-GB</v>
    <v>Map</v>
  </rv>
  <rv s="0">
    <v>536870912</v>
    <v>Occitania</v>
    <v>5105d172-dc70-689f-09ab-4163a747508a</v>
    <v>en-GB</v>
    <v>Map</v>
  </rv>
  <rv s="0">
    <v>536870912</v>
    <v>Hauts-de-France</v>
    <v>4eb2d0b0-8845-48d0-9343-9ba3e7fe81a0</v>
    <v>en-GB</v>
    <v>Map</v>
  </rv>
  <rv s="0">
    <v>536870912</v>
    <v>Clipperton Island</v>
    <v>15fb63fc-f501-7360-7d44-f26d1501209e</v>
    <v>en-GB</v>
    <v>Map</v>
  </rv>
  <rv s="3">
    <v>34</v>
  </rv>
  <rv s="1">
    <fb>0.24229980509910898</fb>
    <v>23</v>
  </rv>
  <rv s="3">
    <v>35</v>
  </rv>
  <rv s="1">
    <fb>0.60699999999999998</fb>
    <v>23</v>
  </rv>
  <rv s="1">
    <fb>8.4270000457763714E-2</fb>
    <v>31</v>
  </rv>
  <rv s="1">
    <fb>54123364</fb>
    <v>24</v>
  </rv>
  <rv s="5">
    <v>#VALUE!</v>
    <v>en-GB</v>
    <v>c7bfe2de-4f82-e23c-ae42-8544b5b5c0ea</v>
    <v>536870912</v>
    <v>1</v>
    <v>82</v>
    <v>17</v>
    <v>France</v>
    <v>19</v>
    <v>20</v>
    <v>Map</v>
    <v>21</v>
    <v>83</v>
    <v>FR</v>
    <v>476</v>
    <v>477</v>
    <v>478</v>
    <v>479</v>
    <v>480</v>
    <v>481</v>
    <v>482</v>
    <v>483</v>
    <v>484</v>
    <v>EUR</v>
    <v>France, officially the French Republic, is a country located primarily in Western Europe. Its overseas regions and territories include French Guiana in South America, Saint Pierre and Miquelon in the North Atlantic, the French West Indies, and ...</v>
    <v>485</v>
    <v>486</v>
    <v>487</v>
    <v>488</v>
    <v>489</v>
    <v>490</v>
    <v>491</v>
    <v>492</v>
    <v>493</v>
    <v>494</v>
    <v>481</v>
    <v>497</v>
    <v>498</v>
    <v>499</v>
    <v>500</v>
    <v>501</v>
    <v>502</v>
    <v>France</v>
    <v>La Marseillaise</v>
    <v>503</v>
    <v>République française</v>
    <v>504</v>
    <v>505</v>
    <v>506</v>
    <v>507</v>
    <v>508</v>
    <v>509</v>
    <v>510</v>
    <v>86</v>
    <v>511</v>
    <v>512</v>
    <v>513</v>
    <v>539</v>
    <v>540</v>
    <v>541</v>
    <v>542</v>
    <v>543</v>
    <v>France</v>
    <v>544</v>
    <v>mdp/vdpid/84</v>
  </rv>
  <rv s="0">
    <v>536870912</v>
    <v>China</v>
    <v>5fcc3d97-0cf2-94e5-6dad-cd70e387bd69</v>
    <v>en-GB</v>
    <v>Map</v>
  </rv>
  <rv s="1">
    <fb>0.56212313103349798</fb>
    <v>23</v>
  </rv>
  <rv s="1">
    <fb>9596961</fb>
    <v>24</v>
  </rv>
  <rv s="1">
    <fb>2695000</fb>
    <v>24</v>
  </rv>
  <rv s="1">
    <fb>10.9</fb>
    <v>25</v>
  </rv>
  <rv s="1">
    <fb>86</fb>
    <v>26</v>
  </rv>
  <rv s="0">
    <v>536870912</v>
    <v>Beijing</v>
    <v>e43bc499-902a-5deb-aced-aa4a247e6822</v>
    <v>en-GB</v>
    <v>Map</v>
  </rv>
  <rv s="1">
    <fb>9893037.9519999996</fb>
    <v>24</v>
  </rv>
  <rv s="1">
    <fb>125.083155733959</fb>
    <v>27</v>
  </rv>
  <rv s="1">
    <fb>2.8992357992594101E-2</fb>
    <v>23</v>
  </rv>
  <rv s="1">
    <fb>3927.0444999890101</fb>
    <v>24</v>
  </rv>
  <rv s="1">
    <fb>1.69</fb>
    <v>25</v>
  </rv>
  <rv s="1">
    <fb>0.22353941805732902</fb>
    <v>23</v>
  </rv>
  <rv s="1">
    <fb>87.670430768185398</fb>
    <v>28</v>
  </rv>
  <rv s="1">
    <fb>0.96</fb>
    <v>29</v>
  </rv>
  <rv s="1">
    <fb>19910000000000</fb>
    <v>30</v>
  </rv>
  <rv s="1">
    <fb>1.0022275</fb>
    <v>23</v>
  </rv>
  <rv s="1">
    <fb>0.50604439999999995</fb>
    <v>23</v>
  </rv>
  <rv s="2">
    <v>9</v>
    <v>21</v>
    <v>85</v>
    <v>7</v>
    <v>0</v>
    <v>Image of China</v>
  </rv>
  <rv s="1">
    <fb>7.4</fb>
    <v>28</v>
  </rv>
  <rv s="0">
    <v>536870912</v>
    <v>Chongqing</v>
    <v>69bf0da4-4c0f-d795-e3d4-f2087fc9101e</v>
    <v>en-GB</v>
    <v>Map</v>
  </rv>
  <rv s="0">
    <v>805306368</v>
    <v>Xi Jinping (Secretary)</v>
    <v>cd954b68-481c-b388-8b3d-6c0081dc9adf</v>
    <v>en-GB</v>
    <v>Generic</v>
  </rv>
  <rv s="0">
    <v>805306368</v>
    <v>Xi Jinping (President)</v>
    <v>cd954b68-481c-b388-8b3d-6c0081dc9adf</v>
    <v>en-GB</v>
    <v>Generic</v>
  </rv>
  <rv s="0">
    <v>805306368</v>
    <v>Li Qiang (Premier)</v>
    <v>f0d727f0-3735-908f-e9a5-a6e2264d2e8e</v>
    <v>en-GB</v>
    <v>Generic</v>
  </rv>
  <rv s="0">
    <v>805306368</v>
    <v>Han Zheng (Vice president)</v>
    <v>e9aab0c7-cc9c-fc04-646c-f65aabe8bd9a</v>
    <v>en-GB</v>
    <v>Generic</v>
  </rv>
  <rv s="3">
    <v>36</v>
  </rv>
  <rv s="4">
    <v>https://www.bing.com/search?q=china&amp;form=skydnc</v>
    <v>Learn more on Bing</v>
  </rv>
  <rv s="1">
    <fb>76.959999999999994</fb>
    <v>28</v>
  </rv>
  <rv s="1">
    <fb>8515504380000</fb>
    <v>30</v>
  </rv>
  <rv s="1">
    <fb>29</fb>
    <v>28</v>
  </rv>
  <rv s="1">
    <fb>0.87</fb>
    <v>29</v>
  </rv>
  <rv s="3">
    <v>37</v>
  </rv>
  <rv s="1">
    <fb>0.32386296240000001</fb>
    <v>23</v>
  </rv>
  <rv s="1">
    <fb>1.9798</fb>
    <v>25</v>
  </rv>
  <rv s="1">
    <fb>1412175000</fb>
    <v>24</v>
  </rv>
  <rv s="1">
    <fb>0.222</fb>
    <v>23</v>
  </rv>
  <rv s="1">
    <fb>0.29299999999999998</fb>
    <v>23</v>
  </rv>
  <rv s="1">
    <fb>0.45299999999999996</fb>
    <v>23</v>
  </rv>
  <rv s="1">
    <fb>2.7000000000000003E-2</fb>
    <v>23</v>
  </rv>
  <rv s="1">
    <fb>6.5000000000000002E-2</fb>
    <v>23</v>
  </rv>
  <rv s="1">
    <fb>0.107</fb>
    <v>23</v>
  </rv>
  <rv s="1">
    <fb>0.153</fb>
    <v>23</v>
  </rv>
  <rv s="1">
    <fb>0.67986999511718804</fb>
    <v>23</v>
  </rv>
  <rv s="0">
    <v>536870912</v>
    <v>Tianjin</v>
    <v>45fdbb85-8f7d-7f8b-dc59-7cb26189ef7d</v>
    <v>en-GB</v>
    <v>Map</v>
  </rv>
  <rv s="0">
    <v>536870912</v>
    <v>Hebei</v>
    <v>268021ac-4731-f143-328a-f385a6b2f343</v>
    <v>en-GB</v>
    <v>Map</v>
  </rv>
  <rv s="0">
    <v>536870912</v>
    <v>Shanxi</v>
    <v>075dd860-13e3-fb9e-dab0-6f2a22a59c5d</v>
    <v>en-GB</v>
    <v>Map</v>
  </rv>
  <rv s="0">
    <v>536870912</v>
    <v>Inner Mongolia</v>
    <v>2c74fdb2-19bf-0f2d-f20d-13b21d6103e6</v>
    <v>en-GB</v>
    <v>Map</v>
  </rv>
  <rv s="0">
    <v>536870912</v>
    <v>Liaoning</v>
    <v>50b9b45b-7555-8f4e-500a-81f90d66f392</v>
    <v>en-GB</v>
    <v>Map</v>
  </rv>
  <rv s="0">
    <v>536870912</v>
    <v>Jilin</v>
    <v>20bba38c-89a4-7448-c64a-9ec85a4ba341</v>
    <v>en-GB</v>
    <v>Map</v>
  </rv>
  <rv s="0">
    <v>536870912</v>
    <v>Heilongjiang</v>
    <v>a7c2e681-f80e-cae6-2ae7-fccb47f12008</v>
    <v>en-GB</v>
    <v>Map</v>
  </rv>
  <rv s="0">
    <v>536870912</v>
    <v>Shanghai</v>
    <v>29ece984-463e-6074-60e1-83f8c012ef70</v>
    <v>en-GB</v>
    <v>Map</v>
  </rv>
  <rv s="0">
    <v>536870912</v>
    <v>Jiangsu</v>
    <v>c979b1db-2e4e-7b88-511f-1cd5a525053c</v>
    <v>en-GB</v>
    <v>Map</v>
  </rv>
  <rv s="0">
    <v>536870912</v>
    <v>Zhejiang</v>
    <v>5464490d-3361-4945-967e-d8879b9c8415</v>
    <v>en-GB</v>
    <v>Map</v>
  </rv>
  <rv s="0">
    <v>536870912</v>
    <v>Anhui</v>
    <v>7a26b7d2-0ec9-86cd-351a-a9f347c4b9cd</v>
    <v>en-GB</v>
    <v>Map</v>
  </rv>
  <rv s="0">
    <v>536870912</v>
    <v>Fujian</v>
    <v>f7e228b4-20f3-6c06-f9d2-0e381cb472db</v>
    <v>en-GB</v>
    <v>Map</v>
  </rv>
  <rv s="0">
    <v>536870912</v>
    <v>Jiangxi</v>
    <v>60bbd587-912f-cf97-4a3b-4e9236f59153</v>
    <v>en-GB</v>
    <v>Map</v>
  </rv>
  <rv s="0">
    <v>536870912</v>
    <v>Shandong</v>
    <v>311c787d-5f0d-3960-4647-a0b3ee6bb863</v>
    <v>en-GB</v>
    <v>Map</v>
  </rv>
  <rv s="0">
    <v>536870912</v>
    <v>Henan</v>
    <v>e1b3708c-e5d8-671a-5b9c-e74cf7d11971</v>
    <v>en-GB</v>
    <v>Map</v>
  </rv>
  <rv s="0">
    <v>536870912</v>
    <v>Hubei</v>
    <v>03c5c53c-6c11-7737-b58a-31b9b73bce20</v>
    <v>en-GB</v>
    <v>Map</v>
  </rv>
  <rv s="0">
    <v>536870912</v>
    <v>Hunan</v>
    <v>84852e67-826c-7232-5aec-3bd5a776c21b</v>
    <v>en-GB</v>
    <v>Map</v>
  </rv>
  <rv s="0">
    <v>536870912</v>
    <v>Guangdong</v>
    <v>533d187e-5296-4200-eed8-55f3257c948f</v>
    <v>en-GB</v>
    <v>Map</v>
  </rv>
  <rv s="0">
    <v>536870912</v>
    <v>Guangxi</v>
    <v>b2e2f034-494c-f814-7555-fa5d56071d6f</v>
    <v>en-GB</v>
    <v>Map</v>
  </rv>
  <rv s="0">
    <v>536870912</v>
    <v>Hainan</v>
    <v>85cb11dd-f8f0-f5e0-35d3-42ce64c34e9e</v>
    <v>en-GB</v>
    <v>Map</v>
  </rv>
  <rv s="0">
    <v>536870912</v>
    <v>Sichuan</v>
    <v>49bf1471-e0d6-011f-bb5b-edd67fea0a6f</v>
    <v>en-GB</v>
    <v>Map</v>
  </rv>
  <rv s="0">
    <v>536870912</v>
    <v>Guizhou</v>
    <v>3025ec8b-299d-6131-4293-401f8dd1701e</v>
    <v>en-GB</v>
    <v>Map</v>
  </rv>
  <rv s="0">
    <v>536870912</v>
    <v>Yunnan</v>
    <v>62345ab8-b0e6-d4c5-87b4-0e7a5b39c7dc</v>
    <v>en-GB</v>
    <v>Map</v>
  </rv>
  <rv s="0">
    <v>536870912</v>
    <v>Hong Kong</v>
    <v>304df1d5-38ee-e835-eb2a-554caba5c30e</v>
    <v>en-GB</v>
    <v>Map</v>
  </rv>
  <rv s="0">
    <v>536870912</v>
    <v>Tibet Autonomous Region</v>
    <v>47172d29-ddc9-3139-5851-4a08c8219822</v>
    <v>en-GB</v>
    <v>Map</v>
  </rv>
  <rv s="0">
    <v>536870912</v>
    <v>Shaanxi</v>
    <v>2c52cd90-c486-5a30-6fdf-b777d9331efd</v>
    <v>en-GB</v>
    <v>Map</v>
  </rv>
  <rv s="0">
    <v>536870912</v>
    <v>Gansu</v>
    <v>2bf7e5b1-3ba4-5943-77aa-7ac1cb9a0535</v>
    <v>en-GB</v>
    <v>Map</v>
  </rv>
  <rv s="0">
    <v>536870912</v>
    <v>Qinghai</v>
    <v>c8ddeac2-af7f-8ee9-dbac-33f9f697d88c</v>
    <v>en-GB</v>
    <v>Map</v>
  </rv>
  <rv s="0">
    <v>536870912</v>
    <v>Ningxia</v>
    <v>b9d307c1-70f4-a27f-6800-d624b3030236</v>
    <v>en-GB</v>
    <v>Map</v>
  </rv>
  <rv s="0">
    <v>536870912</v>
    <v>Xinjiang</v>
    <v>8e7874f1-5a52-a168-5737-ced81488dfca</v>
    <v>en-GB</v>
    <v>Map</v>
  </rv>
  <rv s="0">
    <v>536870912</v>
    <v>Macau</v>
    <v>d7203e23-120a-c7fd-485a-3fbcf88a3288</v>
    <v>en-GB</v>
    <v>Map</v>
  </rv>
  <rv s="3">
    <v>38</v>
  </rv>
  <rv s="1">
    <fb>9.4193182022714303E-2</fb>
    <v>23</v>
  </rv>
  <rv s="3">
    <v>39</v>
  </rv>
  <rv s="1">
    <fb>0.59200000000000008</fb>
    <v>23</v>
  </rv>
  <rv s="1">
    <fb>4.3200001716613798E-2</fb>
    <v>31</v>
  </rv>
  <rv s="1">
    <fb>842933962</fb>
    <v>24</v>
  </rv>
  <rv s="5">
    <v>#VALUE!</v>
    <v>en-GB</v>
    <v>5fcc3d97-0cf2-94e5-6dad-cd70e387bd69</v>
    <v>536870912</v>
    <v>1</v>
    <v>89</v>
    <v>17</v>
    <v>China</v>
    <v>19</v>
    <v>20</v>
    <v>Map</v>
    <v>21</v>
    <v>90</v>
    <v>CN</v>
    <v>547</v>
    <v>548</v>
    <v>549</v>
    <v>550</v>
    <v>551</v>
    <v>552</v>
    <v>553</v>
    <v>554</v>
    <v>555</v>
    <v>CNY</v>
    <v>China, officially the People's Republic of China, is a country in East Asia. With a population exceeding 1.4 billion, it is the second-most populous country after India, representing 17.4% of the world population. China spans the equivalent of ...</v>
    <v>556</v>
    <v>557</v>
    <v>558</v>
    <v>559</v>
    <v>560</v>
    <v>561</v>
    <v>562</v>
    <v>563</v>
    <v>564</v>
    <v>565</v>
    <v>566</v>
    <v>571</v>
    <v>572</v>
    <v>573</v>
    <v>574</v>
    <v>575</v>
    <v>576</v>
    <v>China</v>
    <v>March of the Volunteers</v>
    <v>577</v>
    <v>中华人民共和国</v>
    <v>578</v>
    <v>579</v>
    <v>580</v>
    <v>581</v>
    <v>582</v>
    <v>583</v>
    <v>584</v>
    <v>585</v>
    <v>586</v>
    <v>587</v>
    <v>588</v>
    <v>620</v>
    <v>621</v>
    <v>622</v>
    <v>623</v>
    <v>624</v>
    <v>China</v>
    <v>625</v>
    <v>mdp/vdpid/45</v>
  </rv>
  <rv s="0">
    <v>536870912</v>
    <v>Egypt</v>
    <v>7af820a7-1c8d-f12a-0ca9-87e192e82cee</v>
    <v>en-GB</v>
    <v>Map</v>
  </rv>
  <rv s="1">
    <fb>3.75083632480913E-2</fb>
    <v>23</v>
  </rv>
  <rv s="1">
    <fb>1010407.87</fb>
    <v>24</v>
  </rv>
  <rv s="1">
    <fb>836000</fb>
    <v>24</v>
  </rv>
  <rv s="1">
    <fb>26.379000000000001</fb>
    <v>25</v>
  </rv>
  <rv s="1">
    <fb>20</fb>
    <v>26</v>
  </rv>
  <rv s="0">
    <v>536870912</v>
    <v>Cairo</v>
    <v>f339e71b-dff6-f428-3624-c707f5baa04c</v>
    <v>en-GB</v>
    <v>Map</v>
  </rv>
  <rv s="1">
    <fb>238560.35200000001</fb>
    <v>24</v>
  </rv>
  <rv s="1">
    <fb>288.56670071116298</fb>
    <v>27</v>
  </rv>
  <rv s="1">
    <fb>9.1505022263158792E-2</fb>
    <v>23</v>
  </rv>
  <rv s="1">
    <fb>1683.2135182955701</fb>
    <v>24</v>
  </rv>
  <rv s="1">
    <fb>3.3260000000000001</fb>
    <v>25</v>
  </rv>
  <rv s="1">
    <fb>7.3936409135688501E-4</fb>
    <v>23</v>
  </rv>
  <rv s="1">
    <fb>97.928929787843501</fb>
    <v>28</v>
  </rv>
  <rv s="1">
    <fb>0.4</fb>
    <v>29</v>
  </rv>
  <rv s="1">
    <fb>303175127597.521</fb>
    <v>30</v>
  </rv>
  <rv s="1">
    <fb>1.0628493000000001</fb>
    <v>23</v>
  </rv>
  <rv s="1">
    <fb>0.35164520000000005</fb>
    <v>23</v>
  </rv>
  <rv s="2">
    <v>10</v>
    <v>21</v>
    <v>92</v>
    <v>7</v>
    <v>0</v>
    <v>Image of Egypt</v>
  </rv>
  <rv s="1">
    <fb>18.100000000000001</fb>
    <v>28</v>
  </rv>
  <rv s="0">
    <v>805306368</v>
    <v>Abdel Fattah el-Sisi (President)</v>
    <v>bd682cfc-4153-2740-55a8-5092e9ac12e6</v>
    <v>en-GB</v>
    <v>Generic</v>
  </rv>
  <rv s="0">
    <v>805306368</v>
    <v>Mostafa Madbouly (Prime minister)</v>
    <v>20dec001-59cb-3582-f4b1-c36057f3c8dd</v>
    <v>en-GB</v>
    <v>Generic</v>
  </rv>
  <rv s="3">
    <v>40</v>
  </rv>
  <rv s="4">
    <v>https://www.bing.com/search?q=egypt&amp;form=skydnc</v>
    <v>Learn more on Bing</v>
  </rv>
  <rv s="1">
    <fb>71.825000000000003</fb>
    <v>28</v>
  </rv>
  <rv s="1">
    <fb>44199850000</fb>
    <v>30</v>
  </rv>
  <rv s="1">
    <fb>37</fb>
    <v>28</v>
  </rv>
  <rv s="3">
    <v>41</v>
  </rv>
  <rv s="1">
    <fb>0.61958965460000004</fb>
    <v>23</v>
  </rv>
  <rv s="1">
    <fb>0.4521</fb>
    <v>25</v>
  </rv>
  <rv s="1">
    <fb>110990103</fb>
    <v>24</v>
  </rv>
  <rv s="1">
    <fb>0.21</fb>
    <v>23</v>
  </rv>
  <rv s="1">
    <fb>0.26899999999999996</fb>
    <v>23</v>
  </rv>
  <rv s="1">
    <fb>0.41</fb>
    <v>23</v>
  </rv>
  <rv s="1">
    <fb>3.7999999999999999E-2</fb>
    <v>23</v>
  </rv>
  <rv s="1">
    <fb>0.09</fb>
    <v>23</v>
  </rv>
  <rv s="1">
    <fb>0.128</fb>
    <v>23</v>
  </rv>
  <rv s="1">
    <fb>0.16200000000000001</fb>
    <v>23</v>
  </rv>
  <rv s="1">
    <fb>0.46412998199462896</fb>
    <v>23</v>
  </rv>
  <rv s="0">
    <v>536870912</v>
    <v>Alexandria Governorate</v>
    <v>8003181b-e7bf-ddf4-a199-71a05b6ade79</v>
    <v>en-GB</v>
    <v>Map</v>
  </rv>
  <rv s="0">
    <v>536870912</v>
    <v>Aswan Governorate</v>
    <v>511db9d8-aac1-9ab1-13bb-6138eb5616c4</v>
    <v>en-GB</v>
    <v>Map</v>
  </rv>
  <rv s="0">
    <v>536870912</v>
    <v>Asyut Governorate</v>
    <v>38276c64-ea7a-410d-24b7-64beb756024c</v>
    <v>en-GB</v>
    <v>Map</v>
  </rv>
  <rv s="0">
    <v>536870912</v>
    <v>Beheira Governorate</v>
    <v>cb4090bf-d2f8-2204-d585-476d3df37a8f</v>
    <v>en-GB</v>
    <v>Map</v>
  </rv>
  <rv s="0">
    <v>536870912</v>
    <v>Beni Suef Governorate</v>
    <v>badcf7b4-a9e2-5517-1bdd-c780c2f26c72</v>
    <v>en-GB</v>
    <v>Map</v>
  </rv>
  <rv s="0">
    <v>536870912</v>
    <v>Cairo Governorate</v>
    <v>40d749c0-d713-814e-ef3c-7915083a10e8</v>
    <v>en-GB</v>
    <v>Map</v>
  </rv>
  <rv s="0">
    <v>536870912</v>
    <v>Dakahlia Governorate</v>
    <v>fdeeb0b3-047e-b574-74e0-f88c2d7a040c</v>
    <v>en-GB</v>
    <v>Map</v>
  </rv>
  <rv s="0">
    <v>536870912</v>
    <v>Damietta Governorate</v>
    <v>752a9b04-16cc-3931-5ca2-fb0e1925be23</v>
    <v>en-GB</v>
    <v>Map</v>
  </rv>
  <rv s="0">
    <v>536870912</v>
    <v>Faiyum Governorate</v>
    <v>eb26f94e-2766-c3d3-35f4-50cb2eb0ce55</v>
    <v>en-GB</v>
    <v>Map</v>
  </rv>
  <rv s="0">
    <v>536870912</v>
    <v>Gharbia Governorate</v>
    <v>539d1f2a-e56b-981b-b68c-d4ff7d3279a2</v>
    <v>en-GB</v>
    <v>Map</v>
  </rv>
  <rv s="0">
    <v>536870912</v>
    <v>Giza Governorate</v>
    <v>23a0d5e0-99dd-b522-e54d-b11659fab6ca</v>
    <v>en-GB</v>
    <v>Map</v>
  </rv>
  <rv s="0">
    <v>536870912</v>
    <v>Ismailia Governorate</v>
    <v>cdc25da2-596e-d166-dd41-c8036a65ade5</v>
    <v>en-GB</v>
    <v>Map</v>
  </rv>
  <rv s="0">
    <v>536870912</v>
    <v>Kafr El Sheikh Governorate</v>
    <v>308b3991-f02f-c6c6-b267-441ab51f1699</v>
    <v>en-GB</v>
    <v>Map</v>
  </rv>
  <rv s="0">
    <v>536870912</v>
    <v>Matrouh Governorate</v>
    <v>f74dd9b0-23df-6191-1303-3b2ba17dc003</v>
    <v>en-GB</v>
    <v>Map</v>
  </rv>
  <rv s="0">
    <v>536870912</v>
    <v>Minya Governorate</v>
    <v>e95f5f87-062b-7638-1248-4a3562370238</v>
    <v>en-GB</v>
    <v>Map</v>
  </rv>
  <rv s="0">
    <v>536870912</v>
    <v>Monufia Governorate</v>
    <v>3708df96-eaa0-3c11-f327-c95a8d7a76d1</v>
    <v>en-GB</v>
    <v>Map</v>
  </rv>
  <rv s="0">
    <v>536870912</v>
    <v>New Valley Governorate</v>
    <v>37340c74-0dd0-16d1-be47-975ac31f8ea1</v>
    <v>en-GB</v>
    <v>Map</v>
  </rv>
  <rv s="0">
    <v>536870912</v>
    <v>North Sinai Governorate</v>
    <v>094f5c93-c38c-43cc-3c97-af2da0fb59d5</v>
    <v>en-GB</v>
    <v>Map</v>
  </rv>
  <rv s="0">
    <v>536870912</v>
    <v>Port Said Governorate</v>
    <v>103ea99c-5f99-dc51-ef52-6b804e4d5070</v>
    <v>en-GB</v>
    <v>Map</v>
  </rv>
  <rv s="0">
    <v>536870912</v>
    <v>Qalyubiyya Governorate</v>
    <v>5da2d5de-8ce0-0ea6-1d83-c5eba8c9ec46</v>
    <v>en-GB</v>
    <v>Map</v>
  </rv>
  <rv s="0">
    <v>536870912</v>
    <v>Qena Governorate</v>
    <v>13bc95f2-9ce1-a4be-cde3-26eb1e242951</v>
    <v>en-GB</v>
    <v>Map</v>
  </rv>
  <rv s="0">
    <v>536870912</v>
    <v>Red Sea Governorate</v>
    <v>e9f5f47b-c7d2-72b7-9cdd-3b8e16d774b4</v>
    <v>en-GB</v>
    <v>Map</v>
  </rv>
  <rv s="0">
    <v>536870912</v>
    <v>Sharqia Governorate</v>
    <v>1bccb0aa-521d-f0af-c496-d67e43635dba</v>
    <v>en-GB</v>
    <v>Map</v>
  </rv>
  <rv s="0">
    <v>536870912</v>
    <v>Sohag Governorate</v>
    <v>d302a61c-56d1-2127-6b4b-811b992d8f35</v>
    <v>en-GB</v>
    <v>Map</v>
  </rv>
  <rv s="0">
    <v>536870912</v>
    <v>South Sinai Governorate</v>
    <v>efb866ef-8727-ced5-9a50-36d860c1201e</v>
    <v>en-GB</v>
    <v>Map</v>
  </rv>
  <rv s="0">
    <v>536870912</v>
    <v>Suez Governorate</v>
    <v>c4378354-0b78-e7be-8a8b-ebee69155c12</v>
    <v>en-GB</v>
    <v>Map</v>
  </rv>
  <rv s="0">
    <v>536870912</v>
    <v>Luxor Governorate</v>
    <v>94700196-ca2a-7d87-d77b-cc43f44dfc99</v>
    <v>en-GB</v>
    <v>Map</v>
  </rv>
  <rv s="0">
    <v>536870912</v>
    <v>Helwan Governorate</v>
    <v>620896cd-1897-57e1-4303-f871d3044d3b</v>
    <v>en-GB</v>
    <v>Map</v>
  </rv>
  <rv s="3">
    <v>42</v>
  </rv>
  <rv s="1">
    <fb>0.12519211097017099</fb>
    <v>23</v>
  </rv>
  <rv s="3">
    <v>43</v>
  </rv>
  <rv s="1">
    <fb>0.44400000000000001</fb>
    <v>23</v>
  </rv>
  <rv s="1">
    <fb>0.107600002288818</fb>
    <v>31</v>
  </rv>
  <rv s="1">
    <fb>42895824</fb>
    <v>24</v>
  </rv>
  <rv s="8">
    <v>#VALUE!</v>
    <v>en-GB</v>
    <v>7af820a7-1c8d-f12a-0ca9-87e192e82cee</v>
    <v>536870912</v>
    <v>1</v>
    <v>95</v>
    <v>96</v>
    <v>Egypt</v>
    <v>19</v>
    <v>20</v>
    <v>Map</v>
    <v>21</v>
    <v>97</v>
    <v>EG</v>
    <v>628</v>
    <v>629</v>
    <v>630</v>
    <v>631</v>
    <v>632</v>
    <v>633</v>
    <v>634</v>
    <v>635</v>
    <v>636</v>
    <v>EGP</v>
    <v>Egypt, officially the Arab Republic of Egypt, is a country spanning the northeast corner of Africa and southwest corner of Asia via the Sinai Peninsula. It is bordered by the Mediterranean Sea to the north, the Gaza Strip of Palestine and Israel ...</v>
    <v>637</v>
    <v>638</v>
    <v>639</v>
    <v>640</v>
    <v>641</v>
    <v>642</v>
    <v>643</v>
    <v>644</v>
    <v>645</v>
    <v>646</v>
    <v>633</v>
    <v>649</v>
    <v>650</v>
    <v>651</v>
    <v>652</v>
    <v>653</v>
    <v>Egypt</v>
    <v>Bilady, Bilady, Bilady</v>
    <v>654</v>
    <v>جُمهورِيّةُ مِصرَ العَرَبيّةِ</v>
    <v>655</v>
    <v>656</v>
    <v>657</v>
    <v>658</v>
    <v>659</v>
    <v>660</v>
    <v>661</v>
    <v>662</v>
    <v>663</v>
    <v>664</v>
    <v>665</v>
    <v>694</v>
    <v>695</v>
    <v>696</v>
    <v>697</v>
    <v>698</v>
    <v>Egypt</v>
    <v>699</v>
    <v>mdp/vdpid/67</v>
  </rv>
  <rv s="0">
    <v>536870912</v>
    <v>Colombia</v>
    <v>c396e3d8-2a85-d230-f691-7850536d840e</v>
    <v>en-GB</v>
    <v>Map</v>
  </rv>
  <rv s="1">
    <fb>0.40257414657503404</fb>
    <v>23</v>
  </rv>
  <rv s="1">
    <fb>1141748</fb>
    <v>24</v>
  </rv>
  <rv s="1">
    <fb>481000</fb>
    <v>24</v>
  </rv>
  <rv s="1">
    <fb>14.882</fb>
    <v>25</v>
  </rv>
  <rv s="1">
    <fb>57</fb>
    <v>26</v>
  </rv>
  <rv s="0">
    <v>536870912</v>
    <v>Bogotá</v>
    <v>66b24d5c-468c-2dd6-e6ce-34504b6f6cb4</v>
    <v>en-GB</v>
    <v>Map</v>
  </rv>
  <rv s="1">
    <fb>97813.558000000005</fb>
    <v>24</v>
  </rv>
  <rv s="1">
    <fb>140.95037394202501</fb>
    <v>27</v>
  </rv>
  <rv s="1">
    <fb>3.52549273618952E-2</fb>
    <v>23</v>
  </rv>
  <rv s="1">
    <fb>1312.1575030143699</fb>
    <v>24</v>
  </rv>
  <rv s="1">
    <fb>1.8069999999999999</fb>
    <v>25</v>
  </rv>
  <rv s="1">
    <fb>0.52703938288643504</fb>
    <v>23</v>
  </rv>
  <rv s="1">
    <fb>76.685692626893996</fb>
    <v>28</v>
  </rv>
  <rv s="1">
    <fb>0.68</fb>
    <v>29</v>
  </rv>
  <rv s="1">
    <fb>323802808108.24597</fb>
    <v>30</v>
  </rv>
  <rv s="1">
    <fb>1.1452666</fb>
    <v>23</v>
  </rv>
  <rv s="1">
    <fb>0.55327490000000001</fb>
    <v>23</v>
  </rv>
  <rv s="2">
    <v>11</v>
    <v>21</v>
    <v>99</v>
    <v>7</v>
    <v>0</v>
    <v>Image of Colombia</v>
  </rv>
  <rv s="1">
    <fb>12.2</fb>
    <v>28</v>
  </rv>
  <rv s="0">
    <v>805306368</v>
    <v>Gustavo Petro (President)</v>
    <v>6d82a058-5246-ec8e-cc68-4ec9b7022623</v>
    <v>en-GB</v>
    <v>Generic</v>
  </rv>
  <rv s="0">
    <v>805306368</v>
    <v>Francia Márquez (Vice president)</v>
    <v>31dbe672-1593-31cc-dd43-199002188cba</v>
    <v>en-GB</v>
    <v>Generic</v>
  </rv>
  <rv s="3">
    <v>44</v>
  </rv>
  <rv s="4">
    <v>https://www.bing.com/search?q=colombia&amp;form=skydnc</v>
    <v>Learn more on Bing</v>
  </rv>
  <rv s="1">
    <fb>77.108999999999995</fb>
    <v>28</v>
  </rv>
  <rv s="1">
    <fb>132040280000</fb>
    <v>30</v>
  </rv>
  <rv s="1">
    <fb>83</fb>
    <v>28</v>
  </rv>
  <rv s="1">
    <fb>1.23</fb>
    <v>29</v>
  </rv>
  <rv s="3">
    <v>45</v>
  </rv>
  <rv s="1">
    <fb>0.1829434999</fb>
    <v>23</v>
  </rv>
  <rv s="1">
    <fb>2.1848000000000001</fb>
    <v>25</v>
  </rv>
  <rv s="1">
    <fb>51874024</fb>
    <v>24</v>
  </rv>
  <rv s="1">
    <fb>0.19899999999999998</fb>
    <v>23</v>
  </rv>
  <rv s="1">
    <fb>0.39700000000000002</fb>
    <v>23</v>
  </rv>
  <rv s="1">
    <fb>0.55399999999999994</fb>
    <v>23</v>
  </rv>
  <rv s="1">
    <fb>1.3999999999999999E-2</fb>
    <v>23</v>
  </rv>
  <rv s="1">
    <fb>0.04</fb>
    <v>23</v>
  </rv>
  <rv s="1">
    <fb>0.126</fb>
    <v>23</v>
  </rv>
  <rv s="1">
    <fb>0.68771003723144508</fb>
    <v>23</v>
  </rv>
  <rv s="0">
    <v>536870912</v>
    <v>Amazonas</v>
    <v>b1142dfe-c0da-0b16-7b5b-40e1812fc5b5</v>
    <v>en-GB</v>
    <v>Map</v>
  </rv>
  <rv s="0">
    <v>536870912</v>
    <v>Antioquia Department</v>
    <v>d3614470-a93c-5d64-a636-9da2dff33c3d</v>
    <v>en-GB</v>
    <v>Map</v>
  </rv>
  <rv s="0">
    <v>536870912</v>
    <v>Arauca Department</v>
    <v>39038b52-0399-9385-24de-5d0c69b46eba</v>
    <v>en-GB</v>
    <v>Map</v>
  </rv>
  <rv s="0">
    <v>536870912</v>
    <v>Atlántico Department</v>
    <v>060406d2-f65b-ee44-bba7-291bad263612</v>
    <v>en-GB</v>
    <v>Map</v>
  </rv>
  <rv s="0">
    <v>536870912</v>
    <v>Bolívar Department</v>
    <v>38fa99f2-3e47-af72-2f25-81f620fe1128</v>
    <v>en-GB</v>
    <v>Map</v>
  </rv>
  <rv s="0">
    <v>536870912</v>
    <v>Boyacá Department</v>
    <v>951b3076-f33d-486b-9b35-d6d83aad8b98</v>
    <v>en-GB</v>
    <v>Map</v>
  </rv>
  <rv s="0">
    <v>536870912</v>
    <v>Caldas Department</v>
    <v>85871477-49bf-4c76-2b8d-3f2500f444d8</v>
    <v>en-GB</v>
    <v>Map</v>
  </rv>
  <rv s="0">
    <v>536870912</v>
    <v>Caquetá Department</v>
    <v>52c6ce36-10f4-7316-b10a-41d0eb67ac75</v>
    <v>en-GB</v>
    <v>Map</v>
  </rv>
  <rv s="0">
    <v>536870912</v>
    <v>Casanare Department</v>
    <v>e7b3ed4f-03e8-7516-f976-b525e8a0b565</v>
    <v>en-GB</v>
    <v>Map</v>
  </rv>
  <rv s="0">
    <v>536870912</v>
    <v>Cauca Department</v>
    <v>7b3864e4-af68-447f-d9bc-075dd9085ef8</v>
    <v>en-GB</v>
    <v>Map</v>
  </rv>
  <rv s="0">
    <v>536870912</v>
    <v>Cesar Department</v>
    <v>acf0353b-c9e7-bf27-fe4d-0e199bc80085</v>
    <v>en-GB</v>
    <v>Map</v>
  </rv>
  <rv s="0">
    <v>536870912</v>
    <v>Chocó Department</v>
    <v>a03f5bb0-fdf4-7ba6-1aa2-98634d5ec680</v>
    <v>en-GB</v>
    <v>Map</v>
  </rv>
  <rv s="0">
    <v>536870912</v>
    <v>Córdoba Department</v>
    <v>351fe87f-ca62-b128-b52c-3edd6fa6b80f</v>
    <v>en-GB</v>
    <v>Map</v>
  </rv>
  <rv s="0">
    <v>536870912</v>
    <v>Cundinamarca Department</v>
    <v>26fc374f-923b-d32c-4651-e3e8c06fc3ed</v>
    <v>en-GB</v>
    <v>Map</v>
  </rv>
  <rv s="0">
    <v>536870912</v>
    <v>Guainía Department</v>
    <v>8651c982-77dc-b5af-4197-627d13648685</v>
    <v>en-GB</v>
    <v>Map</v>
  </rv>
  <rv s="0">
    <v>536870912</v>
    <v>Guaviare Department</v>
    <v>fe72a3d7-3b52-1552-6e5d-28dca99e051b</v>
    <v>en-GB</v>
    <v>Map</v>
  </rv>
  <rv s="0">
    <v>536870912</v>
    <v>Huila Department</v>
    <v>2752ef70-1772-e264-2348-e4146224c108</v>
    <v>en-GB</v>
    <v>Map</v>
  </rv>
  <rv s="0">
    <v>536870912</v>
    <v>La Guajira Department</v>
    <v>5dadb66e-c4f1-8556-c08f-671a606edf84</v>
    <v>en-GB</v>
    <v>Map</v>
  </rv>
  <rv s="0">
    <v>536870912</v>
    <v>Magdalena Department</v>
    <v>dcdd93f1-b99c-7653-25fe-53654ad52fa2</v>
    <v>en-GB</v>
    <v>Map</v>
  </rv>
  <rv s="0">
    <v>536870912</v>
    <v>Meta Department</v>
    <v>30c3c263-a281-f2d2-6787-511d37d41ddf</v>
    <v>en-GB</v>
    <v>Map</v>
  </rv>
  <rv s="0">
    <v>536870912</v>
    <v>Nariño Department</v>
    <v>1b9faaa5-ba49-9e9a-6edd-39ceed297f8f</v>
    <v>en-GB</v>
    <v>Map</v>
  </rv>
  <rv s="0">
    <v>536870912</v>
    <v>Norte de Santander Department</v>
    <v>d44c8def-e6be-c3f1-ab4e-e27af99a2e0b</v>
    <v>en-GB</v>
    <v>Map</v>
  </rv>
  <rv s="0">
    <v>536870912</v>
    <v>Putumayo Department</v>
    <v>45f7bd51-6a99-6e2e-3095-604393add4b0</v>
    <v>en-GB</v>
    <v>Map</v>
  </rv>
  <rv s="0">
    <v>536870912</v>
    <v>Quindío Department</v>
    <v>0bb62acd-b714-a5dd-dc49-6f69ddaba02c</v>
    <v>en-GB</v>
    <v>Map</v>
  </rv>
  <rv s="0">
    <v>536870912</v>
    <v>Risaralda Department</v>
    <v>12859881-10e7-a44f-aa52-ed6ecbc80e7c</v>
    <v>en-GB</v>
    <v>Map</v>
  </rv>
  <rv s="0">
    <v>536870912</v>
    <v>Archipelago of San Andrés, Providencia and Santa Catalina</v>
    <v>188ba911-2335-579f-505a-e6bde1ce992c</v>
    <v>en-GB</v>
    <v>Map</v>
  </rv>
  <rv s="0">
    <v>536870912</v>
    <v>Santander Department</v>
    <v>98fbfaa3-063d-4261-a806-2b84a0339e05</v>
    <v>en-GB</v>
    <v>Map</v>
  </rv>
  <rv s="0">
    <v>536870912</v>
    <v>Sucre Department</v>
    <v>771a5a65-ef7a-6112-a7e0-0a670038add2</v>
    <v>en-GB</v>
    <v>Map</v>
  </rv>
  <rv s="0">
    <v>536870912</v>
    <v>Tolima Department</v>
    <v>9f5d3f6f-e4de-1042-2cb7-b84911d028d4</v>
    <v>en-GB</v>
    <v>Map</v>
  </rv>
  <rv s="0">
    <v>536870912</v>
    <v>Valle del Cauca Department</v>
    <v>ce6e3742-88ee-970c-b7e9-de685afbebe8</v>
    <v>en-GB</v>
    <v>Map</v>
  </rv>
  <rv s="0">
    <v>536870912</v>
    <v>Vaupés Department</v>
    <v>54afacd5-8118-0ece-5ab8-dbab67c52f56</v>
    <v>en-GB</v>
    <v>Map</v>
  </rv>
  <rv s="0">
    <v>536870912</v>
    <v>Vichada Department</v>
    <v>17e2497e-dacc-256d-298c-9eb5d2977e40</v>
    <v>en-GB</v>
    <v>Map</v>
  </rv>
  <rv s="3">
    <v>46</v>
  </rv>
  <rv s="1">
    <fb>0.144026436439844</fb>
    <v>23</v>
  </rv>
  <rv s="3">
    <v>47</v>
  </rv>
  <rv s="1">
    <fb>0.71200000000000008</fb>
    <v>23</v>
  </rv>
  <rv s="1">
    <fb>9.7069997787475604E-2</fb>
    <v>31</v>
  </rv>
  <rv s="1">
    <fb>40827302</fb>
    <v>24</v>
  </rv>
  <rv s="5">
    <v>#VALUE!</v>
    <v>en-GB</v>
    <v>c396e3d8-2a85-d230-f691-7850536d840e</v>
    <v>536870912</v>
    <v>1</v>
    <v>102</v>
    <v>17</v>
    <v>Colombia</v>
    <v>19</v>
    <v>20</v>
    <v>Map</v>
    <v>21</v>
    <v>103</v>
    <v>CO</v>
    <v>702</v>
    <v>703</v>
    <v>704</v>
    <v>705</v>
    <v>706</v>
    <v>707</v>
    <v>708</v>
    <v>709</v>
    <v>710</v>
    <v>COP</v>
    <v>Colombia, officially the Republic of Colombia, is a country primarily located in South America with insular regions in North America. The Colombian mainland is bordered by the Caribbean Sea to the north, Venezuela to the east and northeast, ...</v>
    <v>711</v>
    <v>712</v>
    <v>713</v>
    <v>714</v>
    <v>715</v>
    <v>716</v>
    <v>717</v>
    <v>718</v>
    <v>719</v>
    <v>720</v>
    <v>707</v>
    <v>723</v>
    <v>724</v>
    <v>725</v>
    <v>726</v>
    <v>727</v>
    <v>728</v>
    <v>Colombia</v>
    <v>National Anthem of Colombia</v>
    <v>729</v>
    <v>República de Colombia</v>
    <v>730</v>
    <v>731</v>
    <v>732</v>
    <v>733</v>
    <v>734</v>
    <v>735</v>
    <v>736</v>
    <v>737</v>
    <v>86</v>
    <v>738</v>
    <v>739</v>
    <v>772</v>
    <v>773</v>
    <v>774</v>
    <v>775</v>
    <v>776</v>
    <v>Colombia</v>
    <v>777</v>
    <v>mdp/vdpid/51</v>
  </rv>
  <rv s="0">
    <v>536870912</v>
    <v>Spain</v>
    <v>1baf9d59-f443-e9f4-6e49-de048a073e3f</v>
    <v>en-GB</v>
    <v>Map</v>
  </rv>
  <rv s="1">
    <fb>0.52577247440306896</fb>
    <v>23</v>
  </rv>
  <rv s="1">
    <fb>505990</fb>
    <v>24</v>
  </rv>
  <rv s="1">
    <fb>196000</fb>
    <v>24</v>
  </rv>
  <rv s="1">
    <fb>7.9</fb>
    <v>25</v>
  </rv>
  <rv s="1">
    <fb>34</fb>
    <v>26</v>
  </rv>
  <rv s="0">
    <v>536870912</v>
    <v>Madrid</v>
    <v>a497c067-c4c6-4bf4-9a5d-34fd30589bda</v>
    <v>en-GB</v>
    <v>Map</v>
  </rv>
  <rv s="1">
    <fb>244002.18</fb>
    <v>24</v>
  </rv>
  <rv s="1">
    <fb>110.96151904206</fb>
    <v>27</v>
  </rv>
  <rv s="1">
    <fb>6.9953624171701497E-3</fb>
    <v>23</v>
  </rv>
  <rv s="1">
    <fb>5355.9870055822103</fb>
    <v>24</v>
  </rv>
  <rv s="1">
    <fb>1.26</fb>
    <v>25</v>
  </rv>
  <rv s="1">
    <fb>0.36936209528965797</fb>
    <v>23</v>
  </rv>
  <rv s="1">
    <fb>72.955546118337793</fb>
    <v>28</v>
  </rv>
  <rv s="1">
    <fb>1.26</fb>
    <v>29</v>
  </rv>
  <rv s="1">
    <fb>1394116310768.6299</fb>
    <v>30</v>
  </rv>
  <rv s="1">
    <fb>1.0271029</fb>
    <v>23</v>
  </rv>
  <rv s="1">
    <fb>0.88853009999999999</fb>
    <v>23</v>
  </rv>
  <rv s="2">
    <v>12</v>
    <v>21</v>
    <v>105</v>
    <v>7</v>
    <v>0</v>
    <v>Image of Spain</v>
  </rv>
  <rv s="1">
    <fb>2.5</fb>
    <v>28</v>
  </rv>
  <rv s="0">
    <v>805306368</v>
    <v>Felipe VI (Monarch)</v>
    <v>ec86fb82-ddbc-286a-d1a7-3644682c1efc</v>
    <v>en-GB</v>
    <v>Generic</v>
  </rv>
  <rv s="0">
    <v>805306368</v>
    <v>Pedro Sánchez (Prime minister)</v>
    <v>9e0d6cf3-f466-7b6f-0a92-aa23020fc120</v>
    <v>en-GB</v>
    <v>Generic</v>
  </rv>
  <rv s="3">
    <v>48</v>
  </rv>
  <rv s="4">
    <v>https://www.bing.com/search?q=spain&amp;form=skydnc</v>
    <v>Learn more on Bing</v>
  </rv>
  <rv s="1">
    <fb>83.334146341463395</fb>
    <v>28</v>
  </rv>
  <rv s="1">
    <fb>797285840000</fb>
    <v>30</v>
  </rv>
  <rv s="1">
    <fb>4</fb>
    <v>28</v>
  </rv>
  <rv s="1">
    <fb>5.6</fb>
    <v>29</v>
  </rv>
  <rv s="3">
    <v>49</v>
  </rv>
  <rv s="1">
    <fb>0.24229018520000001</fb>
    <v>23</v>
  </rv>
  <rv s="1">
    <fb>3.8723000000000001</fb>
    <v>25</v>
  </rv>
  <rv s="1">
    <fb>47615034</fb>
    <v>24</v>
  </rv>
  <rv s="1">
    <fb>0.23399999999999999</fb>
    <v>23</v>
  </rv>
  <rv s="1">
    <fb>0.254</fb>
    <v>23</v>
  </rv>
  <rv s="1">
    <fb>2.1000000000000001E-2</fb>
    <v>23</v>
  </rv>
  <rv s="1">
    <fb>6.2E-2</fb>
    <v>23</v>
  </rv>
  <rv s="1">
    <fb>0.17199999999999999</fb>
    <v>23</v>
  </rv>
  <rv s="1">
    <fb>0.57492000579834002</fb>
    <v>23</v>
  </rv>
  <rv s="0">
    <v>536870912</v>
    <v>Andalusia</v>
    <v>b009454b-b921-1477-fbf3-ea4c66d409b5</v>
    <v>en-GB</v>
    <v>Map</v>
  </rv>
  <rv s="0">
    <v>536870912</v>
    <v>Catalonia</v>
    <v>54afd4ed-d6c4-c6c9-2f8d-10440795b196</v>
    <v>en-GB</v>
    <v>Map</v>
  </rv>
  <rv s="0">
    <v>536870912</v>
    <v>Community of Madrid</v>
    <v>854c08ed-f6d7-c812-1a3f-46928ae0597e</v>
    <v>en-GB</v>
    <v>Map</v>
  </rv>
  <rv s="0">
    <v>536870912</v>
    <v>Valencian Community</v>
    <v>d1a45f13-aca9-6854-cb23-92573a279216</v>
    <v>en-GB</v>
    <v>Map</v>
  </rv>
  <rv s="0">
    <v>536870912</v>
    <v>Galicia</v>
    <v>70c91f08-f55c-f98a-047e-aa9228ed4253</v>
    <v>en-GB</v>
    <v>Map</v>
  </rv>
  <rv s="0">
    <v>536870912</v>
    <v>Castile and León</v>
    <v>7fc8f34d-7f31-b8c6-34d4-545cb3920adf</v>
    <v>en-GB</v>
    <v>Map</v>
  </rv>
  <rv s="0">
    <v>536870912</v>
    <v>Basque Country</v>
    <v>27cbb013-d521-0f66-7c87-67bad92e92f5</v>
    <v>en-GB</v>
    <v>Map</v>
  </rv>
  <rv s="0">
    <v>536870912</v>
    <v>Canary Islands</v>
    <v>e5f4f633-d27e-9012-be27-a85d7ed21999</v>
    <v>en-GB</v>
    <v>Map</v>
  </rv>
  <rv s="0">
    <v>536870912</v>
    <v>Castilla–La Mancha</v>
    <v>1e79c598-5619-e707-75d9-40410db3c0b2</v>
    <v>en-GB</v>
    <v>Map</v>
  </rv>
  <rv s="0">
    <v>536870912</v>
    <v>Region of Murcia</v>
    <v>e697a468-5c9d-9a42-68ac-b04781a55abd</v>
    <v>en-GB</v>
    <v>Map</v>
  </rv>
  <rv s="0">
    <v>536870912</v>
    <v>Aragon</v>
    <v>66482df7-7a8d-eb53-1b74-7702eb8f6ab7</v>
    <v>en-GB</v>
    <v>Map</v>
  </rv>
  <rv s="0">
    <v>536870912</v>
    <v>Asturias</v>
    <v>6880b28a-27ed-46a3-3b3f-93553df34103</v>
    <v>en-GB</v>
    <v>Map</v>
  </rv>
  <rv s="0">
    <v>536870912</v>
    <v>Extremadura</v>
    <v>60c245e4-f9c9-d637-1ff7-50148c20166f</v>
    <v>en-GB</v>
    <v>Map</v>
  </rv>
  <rv s="0">
    <v>536870912</v>
    <v>Navarre</v>
    <v>bd2c46e0-0dec-2a95-cf06-e23728a2a0ed</v>
    <v>en-GB</v>
    <v>Map</v>
  </rv>
  <rv s="0">
    <v>536870912</v>
    <v>Cantabria</v>
    <v>ff0ffbe3-172a-ecd8-17cd-6f2f89c9d0dd</v>
    <v>en-GB</v>
    <v>Map</v>
  </rv>
  <rv s="0">
    <v>536870912</v>
    <v>La Rioja</v>
    <v>c27fd34e-d1ab-5145-cc6e-9d85b07f919e</v>
    <v>en-GB</v>
    <v>Map</v>
  </rv>
  <rv s="0">
    <v>536870912</v>
    <v>Ceuta</v>
    <v>4575b2d9-4933-9d93-b84d-3080054b3dda</v>
    <v>en-GB</v>
    <v>Map</v>
  </rv>
  <rv s="0">
    <v>536870912</v>
    <v>Melilla</v>
    <v>a67b3afb-47dd-d884-afd6-0794c4de12ba</v>
    <v>en-GB</v>
    <v>Map</v>
  </rv>
  <rv s="3">
    <v>50</v>
  </rv>
  <rv s="1">
    <fb>0.14248211393678101</fb>
    <v>23</v>
  </rv>
  <rv s="3">
    <v>51</v>
  </rv>
  <rv s="1">
    <fb>0.47</fb>
    <v>23</v>
  </rv>
  <rv s="1">
    <fb>0.13958999633789099</fb>
    <v>31</v>
  </rv>
  <rv s="1">
    <fb>37927409</fb>
    <v>24</v>
  </rv>
  <rv s="5">
    <v>#VALUE!</v>
    <v>en-GB</v>
    <v>1baf9d59-f443-e9f4-6e49-de048a073e3f</v>
    <v>536870912</v>
    <v>1</v>
    <v>108</v>
    <v>17</v>
    <v>Spain</v>
    <v>19</v>
    <v>20</v>
    <v>Map</v>
    <v>21</v>
    <v>71</v>
    <v>ES</v>
    <v>780</v>
    <v>781</v>
    <v>782</v>
    <v>783</v>
    <v>784</v>
    <v>785</v>
    <v>786</v>
    <v>787</v>
    <v>788</v>
    <v>EUR</v>
    <v>Spain, officially the Kingdom of Spain, is a country in Southwestern Europe with territories in North Africa. Featuring the southernmost point of continental Europe, it is the largest country in Southern Europe and the fourth-most populous ...</v>
    <v>789</v>
    <v>790</v>
    <v>791</v>
    <v>792</v>
    <v>793</v>
    <v>794</v>
    <v>795</v>
    <v>796</v>
    <v>797</v>
    <v>798</v>
    <v>785</v>
    <v>801</v>
    <v>802</v>
    <v>803</v>
    <v>804</v>
    <v>805</v>
    <v>806</v>
    <v>Spain</v>
    <v>Marcha Real</v>
    <v>807</v>
    <v>Reino de España</v>
    <v>808</v>
    <v>809</v>
    <v>810</v>
    <v>811</v>
    <v>812</v>
    <v>660</v>
    <v>813</v>
    <v>814</v>
    <v>87</v>
    <v>815</v>
    <v>816</v>
    <v>835</v>
    <v>836</v>
    <v>837</v>
    <v>838</v>
    <v>839</v>
    <v>Spain</v>
    <v>840</v>
    <v>mdp/vdpid/217</v>
  </rv>
  <rv s="0">
    <v>536870912</v>
    <v>United Kingdom</v>
    <v>b1a5155a-6bb2-4646-8f7c-3e6b3a53c831</v>
    <v>en-GB</v>
    <v>Map</v>
  </rv>
  <rv s="1">
    <fb>0.71714878141404492</fb>
    <v>23</v>
  </rv>
  <rv s="1">
    <fb>242495</fb>
    <v>24</v>
  </rv>
  <rv s="1">
    <fb>148000</fb>
    <v>24</v>
  </rv>
  <rv s="1">
    <fb>11</fb>
    <v>25</v>
  </rv>
  <rv s="1">
    <fb>44</fb>
    <v>26</v>
  </rv>
  <rv s="0">
    <v>536870912</v>
    <v>London</v>
    <v>8e0ba7b6-4225-fa8a-6369-1b5294e602a5</v>
    <v>en-GB</v>
    <v>Map</v>
  </rv>
  <rv s="1">
    <fb>379024.78700000001</fb>
    <v>24</v>
  </rv>
  <rv s="1">
    <fb>119.622711300166</fb>
    <v>27</v>
  </rv>
  <rv s="1">
    <fb>1.7381046008651101E-2</fb>
    <v>23</v>
  </rv>
  <rv s="1">
    <fb>5129.5277927901998</fb>
    <v>24</v>
  </rv>
  <rv s="1">
    <fb>1.68</fb>
    <v>25</v>
  </rv>
  <rv s="1">
    <fb>0.130657628239573</fb>
    <v>23</v>
  </rv>
  <rv s="1">
    <fb>80.351771267255202</fb>
    <v>28</v>
  </rv>
  <rv s="1">
    <fb>1.46</fb>
    <v>29</v>
  </rv>
  <rv s="1">
    <fb>2827113184695.5801</fb>
    <v>30</v>
  </rv>
  <rv s="1">
    <fb>1.0115456</fb>
    <v>23</v>
  </rv>
  <rv s="1">
    <fb>0.59995569999999998</fb>
    <v>23</v>
  </rv>
  <rv s="2">
    <v>13</v>
    <v>21</v>
    <v>110</v>
    <v>7</v>
    <v>0</v>
    <v>Image of United Kingdom</v>
  </rv>
  <rv s="0">
    <v>805306368</v>
    <v>Keir Starmer (Prime minister)</v>
    <v>63a6ef59-71fd-db08-08c6-d47d973d47fb</v>
    <v>en-GB</v>
    <v>Generic</v>
  </rv>
  <rv s="3">
    <v>52</v>
  </rv>
  <rv s="4">
    <v>https://www.bing.com/search?q=united+kingdom&amp;form=skydnc</v>
    <v>Learn more on Bing</v>
  </rv>
  <rv s="1">
    <fb>81.256097560975604</fb>
    <v>28</v>
  </rv>
  <rv s="1">
    <fb>1868152970000</fb>
    <v>30</v>
  </rv>
  <rv s="1">
    <fb>7</fb>
    <v>28</v>
  </rv>
  <rv s="1">
    <fb>10.130000000000001</fb>
    <v>29</v>
  </rv>
  <rv s="3">
    <v>53</v>
  </rv>
  <rv s="1">
    <fb>0.14794489889999998</fb>
    <v>23</v>
  </rv>
  <rv s="1">
    <fb>2.8117000000000001</fb>
    <v>25</v>
  </rv>
  <rv s="1">
    <fb>66971411</fb>
    <v>24</v>
  </rv>
  <rv s="1">
    <fb>0.22500000000000001</fb>
    <v>23</v>
  </rv>
  <rv s="1">
    <fb>0.26800000000000002</fb>
    <v>23</v>
  </rv>
  <rv s="1">
    <fb>7.0999999999999994E-2</fb>
    <v>23</v>
  </rv>
  <rv s="1">
    <fb>0.11900000000000001</fb>
    <v>23</v>
  </rv>
  <rv s="1">
    <fb>0.16399999999999998</fb>
    <v>23</v>
  </rv>
  <rv s="1">
    <fb>0.62773998260497998</fb>
    <v>23</v>
  </rv>
  <rv s="0">
    <v>536870912</v>
    <v>England</v>
    <v>280d39e8-7217-6863-6980-a8c20c211c89</v>
    <v>en-GB</v>
    <v>Map</v>
  </rv>
  <rv s="0">
    <v>536870912</v>
    <v>Wales</v>
    <v>b51b24e1-6afb-d525-d360-f2eb5bf3410b</v>
    <v>en-GB</v>
    <v>Map</v>
  </rv>
  <rv s="0">
    <v>536870912</v>
    <v>Scotland</v>
    <v>a0377d96-1a18-f843-65ad-adcbc4acdc69</v>
    <v>en-GB</v>
    <v>Map</v>
  </rv>
  <rv s="0">
    <v>536870912</v>
    <v>Northern Ireland</v>
    <v>e4b8bc44-385c-e87b-bb7d-b32328f53502</v>
    <v>en-GB</v>
    <v>Map</v>
  </rv>
  <rv s="3">
    <v>54</v>
  </rv>
  <rv s="1">
    <fb>0.255052921600669</fb>
    <v>23</v>
  </rv>
  <rv s="3">
    <v>55</v>
  </rv>
  <rv s="1">
    <fb>0.30599999999999999</fb>
    <v>23</v>
  </rv>
  <rv s="1">
    <fb>3.8510000705719E-2</fb>
    <v>31</v>
  </rv>
  <rv s="1">
    <fb>55908316</fb>
    <v>24</v>
  </rv>
  <rv s="5">
    <v>#VALUE!</v>
    <v>en-GB</v>
    <v>b1a5155a-6bb2-4646-8f7c-3e6b3a53c831</v>
    <v>536870912</v>
    <v>1</v>
    <v>113</v>
    <v>17</v>
    <v>United Kingdom</v>
    <v>19</v>
    <v>20</v>
    <v>Map</v>
    <v>21</v>
    <v>114</v>
    <v>GB</v>
    <v>843</v>
    <v>844</v>
    <v>845</v>
    <v>846</v>
    <v>847</v>
    <v>848</v>
    <v>849</v>
    <v>850</v>
    <v>851</v>
    <v>GBP</v>
    <v>The United Kingdom of Great Britain and Northern Ireland, commonly known as the United Kingdom or Britain, is a country in Northwestern Europe, off the coast of the continental mainland. It comprises England, Scotland, Wales, and Northern ...</v>
    <v>852</v>
    <v>853</v>
    <v>854</v>
    <v>855</v>
    <v>856</v>
    <v>857</v>
    <v>858</v>
    <v>859</v>
    <v>860</v>
    <v>376</v>
    <v>848</v>
    <v>862</v>
    <v>863</v>
    <v>864</v>
    <v>865</v>
    <v>866</v>
    <v>867</v>
    <v>United Kingdom</v>
    <v>God Save the King</v>
    <v>868</v>
    <v>United Kingdom of Great Britain and Northern Ireland</v>
    <v>869</v>
    <v>870</v>
    <v>871</v>
    <v>872</v>
    <v>873</v>
    <v>223</v>
    <v>224</v>
    <v>874</v>
    <v>875</v>
    <v>876</v>
    <v>877</v>
    <v>882</v>
    <v>883</v>
    <v>884</v>
    <v>885</v>
    <v>886</v>
    <v>United Kingdom</v>
    <v>887</v>
    <v>mdp/vdpid/242</v>
  </rv>
  <rv s="0">
    <v>536870912</v>
    <v>Estonia</v>
    <v>f0376b26-dffc-a05d-34b7-ffeabc3bf31b</v>
    <v>en-GB</v>
    <v>Map</v>
  </rv>
  <rv s="1">
    <fb>0.23073383942949199</fb>
    <v>23</v>
  </rv>
  <rv s="1">
    <fb>45335</fb>
    <v>24</v>
  </rv>
  <rv s="1">
    <fb>6000</fb>
    <v>24</v>
  </rv>
  <rv s="1">
    <fb>372</fb>
    <v>26</v>
  </rv>
  <rv s="0">
    <v>536870912</v>
    <v>Tallinn</v>
    <v>1448d438-3d52-297f-67c5-9331c9a18778</v>
    <v>en-GB</v>
    <v>Map</v>
  </rv>
  <rv s="1">
    <fb>16589.508000000002</fb>
    <v>24</v>
  </rv>
  <rv s="1">
    <fb>122.14231282148999</fb>
    <v>27</v>
  </rv>
  <rv s="1">
    <fb>2.27725931243518E-2</fb>
    <v>23</v>
  </rv>
  <rv s="1">
    <fb>6732.3674731561096</fb>
    <v>24</v>
  </rv>
  <rv s="1">
    <fb>1.59</fb>
    <v>25</v>
  </rv>
  <rv s="1">
    <fb>0.513365561917702</fb>
    <v>23</v>
  </rv>
  <rv s="1">
    <fb>13.0562153357344</fb>
    <v>28</v>
  </rv>
  <rv s="1">
    <fb>1.1399999999999999</fb>
    <v>29</v>
  </rv>
  <rv s="1">
    <fb>31386949981.236</fb>
    <v>30</v>
  </rv>
  <rv s="1">
    <fb>0.97230170000000005</fb>
    <v>23</v>
  </rv>
  <rv s="1">
    <fb>0.69635029999999998</fb>
    <v>23</v>
  </rv>
  <rv s="2">
    <v>14</v>
    <v>21</v>
    <v>116</v>
    <v>7</v>
    <v>0</v>
    <v>Image of Estonia</v>
  </rv>
  <rv s="1">
    <fb>2.1</fb>
    <v>28</v>
  </rv>
  <rv s="0">
    <v>805306368</v>
    <v>Alar Karis (President)</v>
    <v>251674b1-460d-4f40-d85e-31a525f034fa</v>
    <v>en-GB</v>
    <v>Generic</v>
  </rv>
  <rv s="0">
    <v>805306368</v>
    <v>Kristen Michal (Prime minister)</v>
    <v>2086a69f-680b-40af-9ba8-e15a7ecd6d72</v>
    <v>en-GB</v>
    <v>Generic</v>
  </rv>
  <rv s="3">
    <v>56</v>
  </rv>
  <rv s="4">
    <v>https://www.bing.com/search?q=estonia&amp;form=skydnc</v>
    <v>Learn more on Bing</v>
  </rv>
  <rv s="1">
    <fb>78.243902439024396</fb>
    <v>28</v>
  </rv>
  <rv s="1">
    <fb>9</fb>
    <v>28</v>
  </rv>
  <rv s="1">
    <fb>3.14</fb>
    <v>29</v>
  </rv>
  <rv s="3">
    <v>57</v>
  </rv>
  <rv s="1">
    <fb>0.22772006980000001</fb>
    <v>23</v>
  </rv>
  <rv s="1">
    <fb>4.4832999999999998</fb>
    <v>25</v>
  </rv>
  <rv s="1">
    <fb>1344768</fb>
    <v>24</v>
  </rv>
  <rv s="1">
    <fb>0.23699999999999999</fb>
    <v>23</v>
  </rv>
  <rv s="1">
    <fb>0.38400000000000001</fb>
    <v>23</v>
  </rv>
  <rv s="1">
    <fb>0.03</fb>
    <v>23</v>
  </rv>
  <rv s="1">
    <fb>0.63560001373290997</fb>
    <v>23</v>
  </rv>
  <rv s="0">
    <v>536870912</v>
    <v>Ida-Viru County</v>
    <v>f8750387-e5f1-ce49-0018-9e85739082a1</v>
    <v>en-GB</v>
    <v>Map</v>
  </rv>
  <rv s="0">
    <v>536870912</v>
    <v>Jõgeva County</v>
    <v>b993b493-5f0b-e4b2-a04c-744fa8db72fd</v>
    <v>en-GB</v>
    <v>Map</v>
  </rv>
  <rv s="0">
    <v>536870912</v>
    <v>Järva County</v>
    <v>e0f572f5-55d7-7ad7-0c19-7f07a1550540</v>
    <v>en-GB</v>
    <v>Map</v>
  </rv>
  <rv s="0">
    <v>536870912</v>
    <v>Lääne-Viru County</v>
    <v>10d22dab-77a4-3f43-cc0f-f83d19e135a1</v>
    <v>en-GB</v>
    <v>Map</v>
  </rv>
  <rv s="0">
    <v>536870912</v>
    <v>Pärnu County</v>
    <v>1a253dbb-6c2c-1b47-b861-898d0c9f2eab</v>
    <v>en-GB</v>
    <v>Map</v>
  </rv>
  <rv s="0">
    <v>536870912</v>
    <v>Rapla County</v>
    <v>5558401d-0270-4148-76a2-427cc456e7a6</v>
    <v>en-GB</v>
    <v>Map</v>
  </rv>
  <rv s="0">
    <v>536870912</v>
    <v>Saare County</v>
    <v>c392c03e-8580-f106-7afd-cbd448ed8908</v>
    <v>en-GB</v>
    <v>Map</v>
  </rv>
  <rv s="0">
    <v>536870912</v>
    <v>Tartu County</v>
    <v>dbbb421a-7ad6-3849-ad40-56c296bf0934</v>
    <v>en-GB</v>
    <v>Map</v>
  </rv>
  <rv s="0">
    <v>536870912</v>
    <v>Valga County</v>
    <v>047260a8-5172-08c2-e79b-c1e7a3af92f5</v>
    <v>en-GB</v>
    <v>Map</v>
  </rv>
  <rv s="0">
    <v>536870912</v>
    <v>Viljandi County</v>
    <v>311e5af3-3de1-11b4-f8c4-a831bbb9981f</v>
    <v>en-GB</v>
    <v>Map</v>
  </rv>
  <rv s="0">
    <v>536870912</v>
    <v>Võru County</v>
    <v>45ee177e-bcdf-d7f7-5bb0-50650c8501cd</v>
    <v>en-GB</v>
    <v>Map</v>
  </rv>
  <rv s="0">
    <v>536870912</v>
    <v>Harju County</v>
    <v>2a1d336d-1b4c-4335-a392-b90039c6c8fa</v>
    <v>en-GB</v>
    <v>Map</v>
  </rv>
  <rv s="0">
    <v>536870912</v>
    <v>Hiiu County</v>
    <v>a63657c7-4c2f-dc2c-682c-a06b44680e7d</v>
    <v>en-GB</v>
    <v>Map</v>
  </rv>
  <rv s="3">
    <v>58</v>
  </rv>
  <rv s="1">
    <fb>0.20875750801183598</fb>
    <v>23</v>
  </rv>
  <rv s="1">
    <fb>0.47799999999999998</fb>
    <v>23</v>
  </rv>
  <rv s="1">
    <fb>5.1149997711181595E-2</fb>
    <v>31</v>
  </rv>
  <rv s="1">
    <fb>916024</fb>
    <v>24</v>
  </rv>
  <rv s="6">
    <v>#VALUE!</v>
    <v>en-GB</v>
    <v>f0376b26-dffc-a05d-34b7-ffeabc3bf31b</v>
    <v>536870912</v>
    <v>1</v>
    <v>119</v>
    <v>37</v>
    <v>Estonia</v>
    <v>19</v>
    <v>20</v>
    <v>Map</v>
    <v>21</v>
    <v>120</v>
    <v>EE</v>
    <v>890</v>
    <v>891</v>
    <v>892</v>
    <v>550</v>
    <v>893</v>
    <v>894</v>
    <v>895</v>
    <v>896</v>
    <v>897</v>
    <v>EUR</v>
    <v>Estonia, officially the Republic of Estonia, is a country by the Baltic Sea in Northern Europe. It is bordered to the north by the Gulf of Finland across from Finland, to the west by the sea across from Sweden, to the south by Latvia, and to the ...</v>
    <v>898</v>
    <v>899</v>
    <v>900</v>
    <v>901</v>
    <v>902</v>
    <v>903</v>
    <v>904</v>
    <v>905</v>
    <v>906</v>
    <v>907</v>
    <v>894</v>
    <v>910</v>
    <v>911</v>
    <v>912</v>
    <v>913</v>
    <v>914</v>
    <v>Estonia</v>
    <v>Mu isamaa, mu õnn ja rõõm</v>
    <v>915</v>
    <v>Eesti Vabariik</v>
    <v>916</v>
    <v>917</v>
    <v>918</v>
    <v>919</v>
    <v>872</v>
    <v>920</v>
    <v>921</v>
    <v>86</v>
    <v>663</v>
    <v>453</v>
    <v>922</v>
    <v>936</v>
    <v>937</v>
    <v>411</v>
    <v>938</v>
    <v>939</v>
    <v>Estonia</v>
    <v>940</v>
    <v>mdp/vdpid/70</v>
  </rv>
  <rv s="0">
    <v>536870912</v>
    <v>Russia</v>
    <v>ed4fce79-8ad4-352b-205b-e4db36c49bbe</v>
    <v>en-GB</v>
    <v>Map</v>
  </rv>
  <rv s="1">
    <fb>0.13294470341402198</fb>
    <v>23</v>
  </rv>
  <rv s="1">
    <fb>17075400</fb>
    <v>24</v>
  </rv>
  <rv s="1">
    <fb>1454000</fb>
    <v>24</v>
  </rv>
  <rv s="1">
    <fb>11.5</fb>
    <v>25</v>
  </rv>
  <rv s="1">
    <fb>7</fb>
    <v>26</v>
  </rv>
  <rv s="0">
    <v>536870912</v>
    <v>Moscow</v>
    <v>6bb559e5-6af9-adf8-d8bc-7f999aba8a3a</v>
    <v>en-GB</v>
    <v>Map</v>
  </rv>
  <rv s="1">
    <fb>1732026.7760000001</fb>
    <v>24</v>
  </rv>
  <rv s="1">
    <fb>180.74643865422601</fb>
    <v>27</v>
  </rv>
  <rv s="1">
    <fb>4.4703597689969995E-2</fb>
    <v>23</v>
  </rv>
  <rv s="1">
    <fb>6602.6575252928196</fb>
    <v>24</v>
  </rv>
  <rv s="1">
    <fb>1.57</fb>
    <v>25</v>
  </rv>
  <rv s="1">
    <fb>0.49758561923004796</fb>
    <v>23</v>
  </rv>
  <rv s="1">
    <fb>92.142875817828696</fb>
    <v>28</v>
  </rv>
  <rv s="1">
    <fb>0.59</fb>
    <v>29</v>
  </rv>
  <rv s="1">
    <fb>1699876578871.3501</fb>
    <v>30</v>
  </rv>
  <rv s="1">
    <fb>1.0258246</fb>
    <v>23</v>
  </rv>
  <rv s="1">
    <fb>0.81909310000000002</fb>
    <v>23</v>
  </rv>
  <rv s="2">
    <v>15</v>
    <v>21</v>
    <v>122</v>
    <v>7</v>
    <v>0</v>
    <v>Image of Russia</v>
  </rv>
  <rv s="1">
    <fb>6.1</fb>
    <v>28</v>
  </rv>
  <rv s="0">
    <v>805306368</v>
    <v>Vladimir Putin (President)</v>
    <v>60d41b9e-06ae-967b-bcc5-97ad4a13d29c</v>
    <v>en-GB</v>
    <v>Generic</v>
  </rv>
  <rv s="0">
    <v>805306368</v>
    <v>Mikhail Mishustin (Prime minister)</v>
    <v>8176b935-a6dc-cfbe-2565-cfb891845a4a</v>
    <v>en-GB</v>
    <v>Generic</v>
  </rv>
  <rv s="3">
    <v>59</v>
  </rv>
  <rv s="4">
    <v>https://www.bing.com/search?q=russia&amp;form=skydnc</v>
    <v>Learn more on Bing</v>
  </rv>
  <rv s="1">
    <fb>72.657317073170702</fb>
    <v>28</v>
  </rv>
  <rv s="1">
    <fb>576116340000</fb>
    <v>30</v>
  </rv>
  <rv s="1">
    <fb>17</fb>
    <v>28</v>
  </rv>
  <rv s="1">
    <fb>0.53</fb>
    <v>29</v>
  </rv>
  <rv s="3">
    <v>60</v>
  </rv>
  <rv s="1">
    <fb>0.36436404289999996</fb>
    <v>23</v>
  </rv>
  <rv s="1">
    <fb>4.0138999999999996</fb>
    <v>25</v>
  </rv>
  <rv s="1">
    <fb>143555736</fb>
    <v>24</v>
  </rv>
  <rv s="1">
    <fb>0.29899999999999999</fb>
    <v>23</v>
  </rv>
  <rv s="1">
    <fb>0.45100000000000001</fb>
    <v>23</v>
  </rv>
  <rv s="1">
    <fb>2.8999999999999998E-2</fb>
    <v>23</v>
  </rv>
  <rv s="1">
    <fb>0.11199999999999999</fb>
    <v>23</v>
  </rv>
  <rv s="1">
    <fb>0.152</fb>
    <v>23</v>
  </rv>
  <rv s="1">
    <fb>0.61800998687744102</fb>
    <v>23</v>
  </rv>
  <rv s="0">
    <v>536870912</v>
    <v>Adygea</v>
    <v>22b5ba45-672e-34b8-e6f1-db4a112d6473</v>
    <v>en-GB</v>
    <v>Map</v>
  </rv>
  <rv s="0">
    <v>536870912</v>
    <v>Altai Republic</v>
    <v>bc671e26-2d75-8823-293a-5af58859f724</v>
    <v>en-GB</v>
    <v>Map</v>
  </rv>
  <rv s="0">
    <v>536870912</v>
    <v>Bashkortostan</v>
    <v>fc6eab09-3383-820f-1442-4f6dde32cbf9</v>
    <v>en-GB</v>
    <v>Map</v>
  </rv>
  <rv s="0">
    <v>536870912</v>
    <v>Buryatia</v>
    <v>559aae54-84df-2df7-b208-d0e2975a541f</v>
    <v>en-GB</v>
    <v>Map</v>
  </rv>
  <rv s="0">
    <v>536870912</v>
    <v>Dagestan</v>
    <v>7be0631e-08a6-71a2-bd8f-1be3fab541d4</v>
    <v>en-GB</v>
    <v>Map</v>
  </rv>
  <rv s="0">
    <v>536870912</v>
    <v>Ingushetia</v>
    <v>d71ef53a-a58c-2149-fc5b-7f305c67d703</v>
    <v>en-GB</v>
    <v>Map</v>
  </rv>
  <rv s="0">
    <v>536870912</v>
    <v>Kabardino-Balkaria</v>
    <v>3c3eefab-1013-5556-2903-4a792d0de818</v>
    <v>en-GB</v>
    <v>Map</v>
  </rv>
  <rv s="0">
    <v>536870912</v>
    <v>Kalmykia</v>
    <v>aa5d46bb-1a45-ccab-629e-32a57e11433b</v>
    <v>en-GB</v>
    <v>Map</v>
  </rv>
  <rv s="0">
    <v>536870912</v>
    <v>Karachay-Cherkessia</v>
    <v>427be6f6-6a91-8144-0b4b-023b249fb86c</v>
    <v>en-GB</v>
    <v>Map</v>
  </rv>
  <rv s="0">
    <v>536870912</v>
    <v>Komi Republic</v>
    <v>7ef61531-763c-4148-8cc5-3804e7ea0b0f</v>
    <v>en-GB</v>
    <v>Map</v>
  </rv>
  <rv s="0">
    <v>536870912</v>
    <v>Stavropol Krai</v>
    <v>cea31d3e-370c-d7b9-8aa9-739d9a55a85a</v>
    <v>en-GB</v>
    <v>Map</v>
  </rv>
  <rv s="0">
    <v>536870912</v>
    <v>Mari El</v>
    <v>b89c03bf-1661-bc0b-45ea-52497ba4afaf</v>
    <v>en-GB</v>
    <v>Map</v>
  </rv>
  <rv s="0">
    <v>536870912</v>
    <v>Mordovia</v>
    <v>f239c732-02c7-4a65-ceef-e3e0f395c4ad</v>
    <v>en-GB</v>
    <v>Map</v>
  </rv>
  <rv s="0">
    <v>536870912</v>
    <v>Sakha Republic</v>
    <v>ea625ee4-93bc-476d-b81d-2daeb4e75cc9</v>
    <v>en-GB</v>
    <v>Map</v>
  </rv>
  <rv s="0">
    <v>536870912</v>
    <v>North Ossetia–Alania</v>
    <v>d769211e-6a13-19e2-34f9-58681d88ee0e</v>
    <v>en-GB</v>
    <v>Map</v>
  </rv>
  <rv s="0">
    <v>536870912</v>
    <v>Tatarstan</v>
    <v>7e36bead-7c24-03eb-3164-2a047e5b7eb1</v>
    <v>en-GB</v>
    <v>Map</v>
  </rv>
  <rv s="0">
    <v>536870912</v>
    <v>Tuva</v>
    <v>ab07bfe8-07ff-28f8-5b60-d4cd5e7f48f8</v>
    <v>en-GB</v>
    <v>Map</v>
  </rv>
  <rv s="0">
    <v>536870912</v>
    <v>Udmurtia</v>
    <v>9650b146-7f52-f62d-cc53-c0f71081c647</v>
    <v>en-GB</v>
    <v>Map</v>
  </rv>
  <rv s="0">
    <v>536870912</v>
    <v>Khakassia</v>
    <v>f1e1928b-1461-ec9b-f1f0-d161dfb0ded0</v>
    <v>en-GB</v>
    <v>Map</v>
  </rv>
  <rv s="0">
    <v>536870912</v>
    <v>Chechnya</v>
    <v>380a5b31-8fbf-1061-698e-34d4218fc514</v>
    <v>en-GB</v>
    <v>Map</v>
  </rv>
  <rv s="0">
    <v>536870912</v>
    <v>Chuvashia</v>
    <v>52dde999-303c-705c-0053-8cd4a44ea3bc</v>
    <v>en-GB</v>
    <v>Map</v>
  </rv>
  <rv s="0">
    <v>536870912</v>
    <v>Altai Krai</v>
    <v>5e9c8636-bfc7-6ace-eac3-4751db61d1cd</v>
    <v>en-GB</v>
    <v>Map</v>
  </rv>
  <rv s="0">
    <v>536870912</v>
    <v>Krasnodar Krai</v>
    <v>9a429c3b-d4ba-835f-1b73-b43e11683d61</v>
    <v>en-GB</v>
    <v>Map</v>
  </rv>
  <rv s="0">
    <v>536870912</v>
    <v>Krasnoyarsk Krai</v>
    <v>1266f13e-65bc-fc05-ccd0-3c7a17af0597</v>
    <v>en-GB</v>
    <v>Map</v>
  </rv>
  <rv s="0">
    <v>536870912</v>
    <v>Primorsky Krai</v>
    <v>c162694d-0600-3d2a-14ab-bd32888d7c8d</v>
    <v>en-GB</v>
    <v>Map</v>
  </rv>
  <rv s="0">
    <v>536870912</v>
    <v>Khabarovsk Krai</v>
    <v>02068939-5788-e619-fddd-7743d37b74b3</v>
    <v>en-GB</v>
    <v>Map</v>
  </rv>
  <rv s="0">
    <v>536870912</v>
    <v>Amur Oblast</v>
    <v>706fd605-8507-bdd1-46b4-ee14136bf6f2</v>
    <v>en-GB</v>
    <v>Map</v>
  </rv>
  <rv s="0">
    <v>536870912</v>
    <v>Astrakhan Oblast</v>
    <v>06c7a94b-2d3b-41f7-ad05-8d46bb820ade</v>
    <v>en-GB</v>
    <v>Map</v>
  </rv>
  <rv s="0">
    <v>536870912</v>
    <v>Arkhangelsk Oblast</v>
    <v>a26f0229-f4b7-1b73-1448-9522bf6b8a00</v>
    <v>en-GB</v>
    <v>Map</v>
  </rv>
  <rv s="0">
    <v>536870912</v>
    <v>Belgorod Oblast</v>
    <v>c8940f0f-9335-1cda-1a75-5dd0ab1960ff</v>
    <v>en-GB</v>
    <v>Map</v>
  </rv>
  <rv s="0">
    <v>536870912</v>
    <v>Bryansk Oblast</v>
    <v>0ea1957d-9d7f-b8a7-f59b-31b5d6b1bd4a</v>
    <v>en-GB</v>
    <v>Map</v>
  </rv>
  <rv s="0">
    <v>536870912</v>
    <v>Vladimir Oblast</v>
    <v>2d317c56-15fe-4a06-56e0-02319a666d05</v>
    <v>en-GB</v>
    <v>Map</v>
  </rv>
  <rv s="0">
    <v>536870912</v>
    <v>Volgograd Oblast</v>
    <v>8b9d97f0-f2de-ac3e-5891-976a9a8b1e60</v>
    <v>en-GB</v>
    <v>Map</v>
  </rv>
  <rv s="0">
    <v>536870912</v>
    <v>Vologda Oblast</v>
    <v>e52cd8ce-a2fe-316d-8b57-f4e3b77333a5</v>
    <v>en-GB</v>
    <v>Map</v>
  </rv>
  <rv s="0">
    <v>536870912</v>
    <v>Voronezh Oblast</v>
    <v>9b7449fa-9d99-9753-8580-fc09a3e938a1</v>
    <v>en-GB</v>
    <v>Map</v>
  </rv>
  <rv s="0">
    <v>536870912</v>
    <v>Ivanovo Oblast</v>
    <v>fdcd3a68-b12f-1397-beb5-b43095d4606b</v>
    <v>en-GB</v>
    <v>Map</v>
  </rv>
  <rv s="0">
    <v>536870912</v>
    <v>Irkutsk Oblast</v>
    <v>d1d27863-f692-cd79-ec4a-a224cb9b6b50</v>
    <v>en-GB</v>
    <v>Map</v>
  </rv>
  <rv s="0">
    <v>536870912</v>
    <v>Kaliningrad Oblast</v>
    <v>7898a7d2-2c53-4ac9-fd66-da04a64ed92e</v>
    <v>en-GB</v>
    <v>Map</v>
  </rv>
  <rv s="0">
    <v>536870912</v>
    <v>Kaluga Oblast</v>
    <v>97df7123-82c1-1ae8-dc29-631fa213b57f</v>
    <v>en-GB</v>
    <v>Map</v>
  </rv>
  <rv s="0">
    <v>536870912</v>
    <v>Kamchatka Krai</v>
    <v>aa601ace-14aa-0457-d7e0-cc6046c92351</v>
    <v>en-GB</v>
    <v>Map</v>
  </rv>
  <rv s="0">
    <v>536870912</v>
    <v>Kemerovo Oblast</v>
    <v>1e6a003a-be48-9fa5-55bd-e117a8409e45</v>
    <v>en-GB</v>
    <v>Map</v>
  </rv>
  <rv s="0">
    <v>536870912</v>
    <v>Kirov Oblast</v>
    <v>d59795b1-20b4-27f8-b756-5227d25439ae</v>
    <v>en-GB</v>
    <v>Map</v>
  </rv>
  <rv s="0">
    <v>536870912</v>
    <v>Kostroma Oblast</v>
    <v>48255075-9db6-a984-2d1d-fcf0441e427b</v>
    <v>en-GB</v>
    <v>Map</v>
  </rv>
  <rv s="0">
    <v>536870912</v>
    <v>Kurgan Oblast</v>
    <v>903834e8-fe8c-1307-487f-0fb6d8993461</v>
    <v>en-GB</v>
    <v>Map</v>
  </rv>
  <rv s="0">
    <v>536870912</v>
    <v>Kursk Oblast</v>
    <v>567e1124-acb2-49af-175b-c71b4a0ba198</v>
    <v>en-GB</v>
    <v>Map</v>
  </rv>
  <rv s="0">
    <v>536870912</v>
    <v>Leningrad Oblast</v>
    <v>5c4a620f-878c-b7a4-a401-7f5115731d25</v>
    <v>en-GB</v>
    <v>Map</v>
  </rv>
  <rv s="0">
    <v>536870912</v>
    <v>Lipetsk Oblast</v>
    <v>f35c04f7-4cb7-0802-ca04-755f7af52074</v>
    <v>en-GB</v>
    <v>Map</v>
  </rv>
  <rv s="0">
    <v>536870912</v>
    <v>Magadan Oblast</v>
    <v>41a617f0-e934-53ad-bb6c-2cac390b18ba</v>
    <v>en-GB</v>
    <v>Map</v>
  </rv>
  <rv s="0">
    <v>536870912</v>
    <v>Moscow Oblast</v>
    <v>dd63de90-3429-69f1-11c7-7129ec818a44</v>
    <v>en-GB</v>
    <v>Map</v>
  </rv>
  <rv s="0">
    <v>536870912</v>
    <v>Murmansk Oblast</v>
    <v>07a783e3-274d-ec11-cee4-83081096a87f</v>
    <v>en-GB</v>
    <v>Map</v>
  </rv>
  <rv s="0">
    <v>536870912</v>
    <v>Nizhny Novgorod Oblast</v>
    <v>691cbf3e-b13a-27a2-730d-d3a89a54588c</v>
    <v>en-GB</v>
    <v>Map</v>
  </rv>
  <rv s="0">
    <v>536870912</v>
    <v>Novgorod Oblast</v>
    <v>5c6f11f1-917e-4dd9-5f0f-bca854810e3e</v>
    <v>en-GB</v>
    <v>Map</v>
  </rv>
  <rv s="0">
    <v>536870912</v>
    <v>Novosibirsk Oblast</v>
    <v>e05e3666-c6d4-b98c-cf0b-3f8fbdcca509</v>
    <v>en-GB</v>
    <v>Map</v>
  </rv>
  <rv s="0">
    <v>536870912</v>
    <v>Omsk Oblast</v>
    <v>ca626861-e115-9a15-2bb4-9047d7b785cd</v>
    <v>en-GB</v>
    <v>Map</v>
  </rv>
  <rv s="0">
    <v>536870912</v>
    <v>Orenburg Oblast</v>
    <v>e416ef3d-74dd-73c7-82c5-e10e02791bfb</v>
    <v>en-GB</v>
    <v>Map</v>
  </rv>
  <rv s="0">
    <v>536870912</v>
    <v>Oryol Oblast</v>
    <v>30918ef9-6129-11eb-d922-92a0eda65b46</v>
    <v>en-GB</v>
    <v>Map</v>
  </rv>
  <rv s="0">
    <v>536870912</v>
    <v>Penza Oblast</v>
    <v>6037735b-86a2-89e3-37b1-b7b82ed427b8</v>
    <v>en-GB</v>
    <v>Map</v>
  </rv>
  <rv s="0">
    <v>536870912</v>
    <v>Perm Krai</v>
    <v>e3254562-12b4-8af6-5efc-c33e6b4cc2fd</v>
    <v>en-GB</v>
    <v>Map</v>
  </rv>
  <rv s="0">
    <v>536870912</v>
    <v>Pskov Oblast</v>
    <v>c4c338de-2857-ea26-c274-85903024dee2</v>
    <v>en-GB</v>
    <v>Map</v>
  </rv>
  <rv s="0">
    <v>536870912</v>
    <v>Rostov Oblast</v>
    <v>05c23ef3-37da-92dc-0d82-db4e339caaa8</v>
    <v>en-GB</v>
    <v>Map</v>
  </rv>
  <rv s="0">
    <v>536870912</v>
    <v>Ryazan Oblast</v>
    <v>6c69b62c-3503-7ba4-5d89-faeb0fc23ab3</v>
    <v>en-GB</v>
    <v>Map</v>
  </rv>
  <rv s="0">
    <v>536870912</v>
    <v>Samara Oblast</v>
    <v>13d9bea7-a7c1-1b2c-7fb1-e678ddcd7a71</v>
    <v>en-GB</v>
    <v>Map</v>
  </rv>
  <rv s="0">
    <v>536870912</v>
    <v>Saratov Oblast</v>
    <v>a391453d-4362-449f-bbe1-00b8176ec2f8</v>
    <v>en-GB</v>
    <v>Map</v>
  </rv>
  <rv s="0">
    <v>536870912</v>
    <v>Sakhalin Oblast</v>
    <v>a0ca8508-79a7-09d7-1e4f-84e80916d921</v>
    <v>en-GB</v>
    <v>Map</v>
  </rv>
  <rv s="0">
    <v>536870912</v>
    <v>Sverdlovsk Oblast</v>
    <v>32643100-03ea-0c14-f58e-a7d70c8c1468</v>
    <v>en-GB</v>
    <v>Map</v>
  </rv>
  <rv s="0">
    <v>536870912</v>
    <v>Smolensk Oblast</v>
    <v>d2bbaf83-1065-8b46-d8df-55a0e9dd6b3a</v>
    <v>en-GB</v>
    <v>Map</v>
  </rv>
  <rv s="0">
    <v>536870912</v>
    <v>Tambov Oblast</v>
    <v>c8c484f3-ed59-31b5-c134-bc324e7837a7</v>
    <v>en-GB</v>
    <v>Map</v>
  </rv>
  <rv s="0">
    <v>536870912</v>
    <v>Tver Oblast</v>
    <v>43dbfe25-b444-4ee4-6a06-4a0c84faf831</v>
    <v>en-GB</v>
    <v>Map</v>
  </rv>
  <rv s="0">
    <v>536870912</v>
    <v>Tomsk Oblast</v>
    <v>4833e982-a51c-b27a-99ba-c7aa39fdbfc5</v>
    <v>en-GB</v>
    <v>Map</v>
  </rv>
  <rv s="0">
    <v>536870912</v>
    <v>Tula Oblast</v>
    <v>06958213-9024-c72f-be1d-870a43124549</v>
    <v>en-GB</v>
    <v>Map</v>
  </rv>
  <rv s="0">
    <v>536870912</v>
    <v>Tyumen Oblast</v>
    <v>f7074e1e-5809-6c44-a836-391d78cc63b0</v>
    <v>en-GB</v>
    <v>Map</v>
  </rv>
  <rv s="0">
    <v>536870912</v>
    <v>Ulyanovsk Oblast</v>
    <v>285ad0e8-dfc5-6c4f-f919-783c565347c2</v>
    <v>en-GB</v>
    <v>Map</v>
  </rv>
  <rv s="0">
    <v>536870912</v>
    <v>Chelyabinsk Oblast</v>
    <v>e8506c94-c78a-be96-22a5-f42d90ce4d85</v>
    <v>en-GB</v>
    <v>Map</v>
  </rv>
  <rv s="0">
    <v>536870912</v>
    <v>Zabaykalsky Krai</v>
    <v>4eec5a15-6252-a5ba-a675-32f7c3941986</v>
    <v>en-GB</v>
    <v>Map</v>
  </rv>
  <rv s="0">
    <v>536870912</v>
    <v>Yaroslavl Oblast</v>
    <v>78a787d0-5bd7-369e-abec-20334f55f284</v>
    <v>en-GB</v>
    <v>Map</v>
  </rv>
  <rv s="0">
    <v>536870912</v>
    <v>Saint Petersburg</v>
    <v>e3ed1086-8cd2-4813-dfa1-22d6666852c7</v>
    <v>en-GB</v>
    <v>Map</v>
  </rv>
  <rv s="0">
    <v>536870912</v>
    <v>Sevastopol</v>
    <v>1d4e43aa-65a2-a88a-3324-a9ac6e098708</v>
    <v>en-GB</v>
    <v>Map</v>
  </rv>
  <rv s="0">
    <v>536870912</v>
    <v>Jewish Autonomous Oblast</v>
    <v>f238d267-34ac-88dc-5e18-ecd8a1d9f1bd</v>
    <v>en-GB</v>
    <v>Map</v>
  </rv>
  <rv s="0">
    <v>536870912</v>
    <v>Nenets Autonomous Okrug</v>
    <v>0bfd44fb-94fd-9862-0994-343325ef0e56</v>
    <v>en-GB</v>
    <v>Map</v>
  </rv>
  <rv s="0">
    <v>536870912</v>
    <v>Khanty-Mansi Autonomous Okrug</v>
    <v>c54c2f51-aac8-6ea4-fc82-3027ba8cc45b</v>
    <v>en-GB</v>
    <v>Map</v>
  </rv>
  <rv s="0">
    <v>536870912</v>
    <v>Chukotka Autonomous Okrug</v>
    <v>32d0b1a4-54c8-f9af-b97c-f05f93680504</v>
    <v>en-GB</v>
    <v>Map</v>
  </rv>
  <rv s="0">
    <v>536870912</v>
    <v>Yamalo-Nenets Autonomous Okrug</v>
    <v>9ad3fb88-2ff4-83f3-32a9-b85ad7f10c6c</v>
    <v>en-GB</v>
    <v>Map</v>
  </rv>
  <rv s="3">
    <v>61</v>
  </rv>
  <rv s="1">
    <fb>0.11384595754929799</fb>
    <v>23</v>
  </rv>
  <rv s="3">
    <v>62</v>
  </rv>
  <rv s="1">
    <fb>4.5850000381469698E-2</fb>
    <v>31</v>
  </rv>
  <rv s="1">
    <fb>107683889</fb>
    <v>24</v>
  </rv>
  <rv s="5">
    <v>#VALUE!</v>
    <v>en-GB</v>
    <v>ed4fce79-8ad4-352b-205b-e4db36c49bbe</v>
    <v>536870912</v>
    <v>1</v>
    <v>125</v>
    <v>17</v>
    <v>Russia</v>
    <v>19</v>
    <v>20</v>
    <v>Map</v>
    <v>21</v>
    <v>126</v>
    <v>RU</v>
    <v>943</v>
    <v>944</v>
    <v>945</v>
    <v>946</v>
    <v>947</v>
    <v>948</v>
    <v>949</v>
    <v>950</v>
    <v>951</v>
    <v>RUB</v>
    <v>Russia, or the Russian Federation, is a country spanning Eastern Europe and North Asia. It is the largest country in the world by land area, and extends across eleven time zones; sharing land borders with fourteen countries. Russia is the most ...</v>
    <v>952</v>
    <v>953</v>
    <v>954</v>
    <v>955</v>
    <v>956</v>
    <v>957</v>
    <v>958</v>
    <v>959</v>
    <v>960</v>
    <v>961</v>
    <v>948</v>
    <v>964</v>
    <v>965</v>
    <v>966</v>
    <v>967</v>
    <v>968</v>
    <v>969</v>
    <v>Russia</v>
    <v>National anthem of Russia</v>
    <v>970</v>
    <v>Российская Федерация</v>
    <v>971</v>
    <v>972</v>
    <v>973</v>
    <v>337</v>
    <v>974</v>
    <v>975</v>
    <v>976</v>
    <v>874</v>
    <v>977</v>
    <v>978</v>
    <v>979</v>
    <v>1062</v>
    <v>1063</v>
    <v>1064</v>
    <v>142</v>
    <v>1065</v>
    <v>Russia</v>
    <v>1066</v>
    <v>mdp/vdpid/203</v>
  </rv>
  <rv s="0">
    <v>536870912</v>
    <v>Netherlands</v>
    <v>bf5c1a4b-df0b-09dc-dce0-e3fb0c898dd3</v>
    <v>en-GB</v>
    <v>Map</v>
  </rv>
  <rv s="1">
    <fb>0.53309587414663095</fb>
    <v>23</v>
  </rv>
  <rv s="1">
    <fb>37378</fb>
    <v>24</v>
  </rv>
  <rv s="1">
    <fb>41000</fb>
    <v>24</v>
  </rv>
  <rv s="1">
    <fb>9.6999999999999993</fb>
    <v>25</v>
  </rv>
  <rv s="1">
    <fb>31</fb>
    <v>26</v>
  </rv>
  <rv s="0">
    <v>536870912</v>
    <v>Amsterdam</v>
    <v>0b840501-8599-9528-5b22-13589caf205a</v>
    <v>en-GB</v>
    <v>Map</v>
  </rv>
  <rv s="1">
    <fb>170779.524</fb>
    <v>24</v>
  </rv>
  <rv s="1">
    <fb>115.907994941178</fb>
    <v>27</v>
  </rv>
  <rv s="1">
    <fb>2.6336991024959299E-2</fb>
    <v>23</v>
  </rv>
  <rv s="1">
    <fb>6712.7747582450002</fb>
    <v>24</v>
  </rv>
  <rv s="1">
    <fb>0.11178391395177099</fb>
    <v>23</v>
  </rv>
  <rv s="1">
    <fb>93.461004609605595</fb>
    <v>28</v>
  </rv>
  <rv s="1">
    <fb>1.68</fb>
    <v>29</v>
  </rv>
  <rv s="1">
    <fb>909070395160.78296</fb>
    <v>30</v>
  </rv>
  <rv s="1">
    <fb>1.0422962</fb>
    <v>23</v>
  </rv>
  <rv s="1">
    <fb>0.84980450000000007</fb>
    <v>23</v>
  </rv>
  <rv s="2">
    <v>16</v>
    <v>21</v>
    <v>128</v>
    <v>7</v>
    <v>0</v>
    <v>Image of Netherlands</v>
  </rv>
  <rv s="1">
    <fb>3.3</fb>
    <v>28</v>
  </rv>
  <rv s="0">
    <v>805306368</v>
    <v>Willem-Alexander of the Netherlands (Monarch)</v>
    <v>70912573-f10f-4d1d-a8f8-220566451e74</v>
    <v>en-GB</v>
    <v>Generic</v>
  </rv>
  <rv s="0">
    <v>805306368</v>
    <v>Dick Schoof (Prime minister)</v>
    <v>f233de31-7c15-bae6-4524-fea7e2b4af68</v>
    <v>en-GB</v>
    <v>Generic</v>
  </rv>
  <rv s="3">
    <v>63</v>
  </rv>
  <rv s="4">
    <v>https://www.bing.com/search?q=netherlands&amp;form=skydnc</v>
    <v>Learn more on Bing</v>
  </rv>
  <rv s="1">
    <fb>81.760975609756102</fb>
    <v>28</v>
  </rv>
  <rv s="1">
    <fb>1100105440292.49</fb>
    <v>30</v>
  </rv>
  <rv s="1">
    <fb>5</fb>
    <v>28</v>
  </rv>
  <rv s="1">
    <fb>10.29</fb>
    <v>29</v>
  </rv>
  <rv s="3">
    <v>64</v>
  </rv>
  <rv s="1">
    <fb>0.1225176999</fb>
    <v>23</v>
  </rv>
  <rv s="1">
    <fb>3.6053999999999999</fb>
    <v>25</v>
  </rv>
  <rv s="1">
    <fb>17942942</fb>
    <v>24</v>
  </rv>
  <rv s="1">
    <fb>0.376</fb>
    <v>23</v>
  </rv>
  <rv s="1">
    <fb>3.5000000000000003E-2</fb>
    <v>23</v>
  </rv>
  <rv s="1">
    <fb>8.8000000000000009E-2</fb>
    <v>23</v>
  </rv>
  <rv s="1">
    <fb>0.13800000000000001</fb>
    <v>23</v>
  </rv>
  <rv s="1">
    <fb>0.17499999999999999</fb>
    <v>23</v>
  </rv>
  <rv s="1">
    <fb>0.63619998931884802</fb>
    <v>23</v>
  </rv>
  <rv s="0">
    <v>536870912</v>
    <v>Groningen</v>
    <v>d523b02d-2f28-981e-9282-8f6cddd23d80</v>
    <v>en-GB</v>
    <v>Map</v>
  </rv>
  <rv s="0">
    <v>536870912</v>
    <v>Friesland</v>
    <v>d3c60b92-e27c-cc6a-6ef5-f0937e506af0</v>
    <v>en-GB</v>
    <v>Map</v>
  </rv>
  <rv s="0">
    <v>536870912</v>
    <v>Gelderland</v>
    <v>47e59e29-1b92-c09c-0310-bba63a79744b</v>
    <v>en-GB</v>
    <v>Map</v>
  </rv>
  <rv s="0">
    <v>536870912</v>
    <v>South Holland</v>
    <v>a189b2b4-4c8d-e909-49ed-1b6f571a33c2</v>
    <v>en-GB</v>
    <v>Map</v>
  </rv>
  <rv s="0">
    <v>536870912</v>
    <v>North Holland</v>
    <v>1cbd1d08-fab6-2da6-0edd-41aa626502c2</v>
    <v>en-GB</v>
    <v>Map</v>
  </rv>
  <rv s="0">
    <v>536870912</v>
    <v>Overijssel</v>
    <v>c80fa63b-8b0d-7117-09f7-f3b063ba8e8c</v>
    <v>en-GB</v>
    <v>Map</v>
  </rv>
  <rv s="0">
    <v>536870912</v>
    <v>North Brabant</v>
    <v>67287e9d-748b-ece4-4770-99ec69c94b1a</v>
    <v>en-GB</v>
    <v>Map</v>
  </rv>
  <rv s="0">
    <v>536870912</v>
    <v>Limburg</v>
    <v>ba5627ab-eb52-6b56-c39c-399bd1e23825</v>
    <v>en-GB</v>
    <v>Map</v>
  </rv>
  <rv s="0">
    <v>536870912</v>
    <v>Flevoland</v>
    <v>994d48a1-a44d-0664-1089-99ddd4d7e63d</v>
    <v>en-GB</v>
    <v>Map</v>
  </rv>
  <rv s="0">
    <v>536870912</v>
    <v>Zeeland</v>
    <v>b07124fd-c9f8-1712-1bd3-030b62afdd3d</v>
    <v>en-GB</v>
    <v>Map</v>
  </rv>
  <rv s="0">
    <v>536870912</v>
    <v>Drenthe</v>
    <v>598e815b-602f-15c5-256e-a36860ffc830</v>
    <v>en-GB</v>
    <v>Map</v>
  </rv>
  <rv s="0">
    <v>536870912</v>
    <v>Utrecht</v>
    <v>555963f7-e818-0e35-b5c8-1a97c8e78ed7</v>
    <v>en-GB</v>
    <v>Map</v>
  </rv>
  <rv s="0">
    <v>536870912</v>
    <v>Bonaire</v>
    <v>07f27f8a-d073-328d-927f-a0db18eedf7c</v>
    <v>en-GB</v>
    <v>Map</v>
  </rv>
  <rv s="0">
    <v>536870912</v>
    <v>Sint Eustatius</v>
    <v>bd1174e8-c3f5-aee0-f4bd-67475d9dfe98</v>
    <v>en-GB</v>
    <v>Map</v>
  </rv>
  <rv s="3">
    <v>65</v>
  </rv>
  <rv s="1">
    <fb>0.230359193787393</fb>
    <v>23</v>
  </rv>
  <rv s="3">
    <v>66</v>
  </rv>
  <rv s="1">
    <fb>0.41200000000000003</fb>
    <v>23</v>
  </rv>
  <rv s="1">
    <fb>3.1960000991821301E-2</fb>
    <v>31</v>
  </rv>
  <rv s="1">
    <fb>15924729</fb>
    <v>24</v>
  </rv>
  <rv s="5">
    <v>#VALUE!</v>
    <v>en-GB</v>
    <v>bf5c1a4b-df0b-09dc-dce0-e3fb0c898dd3</v>
    <v>536870912</v>
    <v>1</v>
    <v>131</v>
    <v>17</v>
    <v>Netherlands</v>
    <v>19</v>
    <v>20</v>
    <v>Map</v>
    <v>21</v>
    <v>132</v>
    <v>NL</v>
    <v>1069</v>
    <v>1070</v>
    <v>1071</v>
    <v>1072</v>
    <v>1073</v>
    <v>1074</v>
    <v>1075</v>
    <v>1076</v>
    <v>1077</v>
    <v>EUR</v>
    <v>The Netherlands, informally Holland, is a country in Northwestern Europe, with overseas territories in the Caribbean. It is the largest of the four constituent countries of the Kingdom of the Netherlands. The Netherlands consists of twelve ...</v>
    <v>1078</v>
    <v>899</v>
    <v>1079</v>
    <v>1080</v>
    <v>1081</v>
    <v>1082</v>
    <v>1083</v>
    <v>1084</v>
    <v>1085</v>
    <v>1086</v>
    <v>1074</v>
    <v>1089</v>
    <v>1090</v>
    <v>1091</v>
    <v>1092</v>
    <v>1093</v>
    <v>1094</v>
    <v>Netherlands</v>
    <v>Wilhelmus</v>
    <v>1095</v>
    <v>Nederland</v>
    <v>1096</v>
    <v>1097</v>
    <v>1098</v>
    <v>336</v>
    <v>448</v>
    <v>1099</v>
    <v>1100</v>
    <v>1101</v>
    <v>1102</v>
    <v>1103</v>
    <v>1104</v>
    <v>1119</v>
    <v>1120</v>
    <v>1121</v>
    <v>1122</v>
    <v>1123</v>
    <v>Netherlands</v>
    <v>1124</v>
    <v>mdp/vdpid/176</v>
  </rv>
  <rv s="0">
    <v>536870912</v>
    <v>Germany</v>
    <v>75c62d8e-1449-4e4d-b188-d9e88f878dd9</v>
    <v>en-GB</v>
    <v>Map</v>
  </rv>
  <rv s="1">
    <fb>0.47678612319670299</fb>
    <v>23</v>
  </rv>
  <rv s="1">
    <fb>357587.77</fb>
    <v>24</v>
  </rv>
  <rv s="1">
    <fb>180000</fb>
    <v>24</v>
  </rv>
  <rv s="1">
    <fb>9.5</fb>
    <v>25</v>
  </rv>
  <rv s="1">
    <fb>49</fb>
    <v>26</v>
  </rv>
  <rv s="0">
    <v>536870912</v>
    <v>Berlin</v>
    <v>42784943-7c23-7672-5527-06f89b965cdf</v>
    <v>en-GB</v>
    <v>Map</v>
  </rv>
  <rv s="1">
    <fb>727972.84</fb>
    <v>24</v>
  </rv>
  <rv s="1">
    <fb>112.854887342124</fb>
    <v>27</v>
  </rv>
  <rv s="1">
    <fb>1.4456670146976E-2</fb>
    <v>23</v>
  </rv>
  <rv s="1">
    <fb>7035.4829747167596</fb>
    <v>24</v>
  </rv>
  <rv s="1">
    <fb>1.56</fb>
    <v>25</v>
  </rv>
  <rv s="1">
    <fb>0.326912067781085</fb>
    <v>23</v>
  </rv>
  <rv s="1">
    <fb>78.862551056754995</fb>
    <v>28</v>
  </rv>
  <rv s="1">
    <fb>3845630030823.52</fb>
    <v>30</v>
  </rv>
  <rv s="1">
    <fb>1.0402236</fb>
    <v>23</v>
  </rv>
  <rv s="1">
    <fb>0.70246649999999999</fb>
    <v>23</v>
  </rv>
  <rv s="2">
    <v>17</v>
    <v>21</v>
    <v>134</v>
    <v>7</v>
    <v>0</v>
    <v>Image of Germany</v>
  </rv>
  <rv s="0">
    <v>805306368</v>
    <v>Frank-Walter Steinmeier (President)</v>
    <v>a6d595f9-116c-57de-2b35-48e9bde9f83d</v>
    <v>en-GB</v>
    <v>Generic</v>
  </rv>
  <rv s="0">
    <v>805306368</v>
    <v>Olaf Scholz (Chancellor)</v>
    <v>d327207b-5560-1fae-17a8-4bc95203ea8e</v>
    <v>en-GB</v>
    <v>Generic</v>
  </rv>
  <rv s="3">
    <v>67</v>
  </rv>
  <rv s="4">
    <v>https://www.bing.com/search?q=germany&amp;form=skydnc</v>
    <v>Learn more on Bing</v>
  </rv>
  <rv s="1">
    <fb>80.892682926829295</fb>
    <v>28</v>
  </rv>
  <rv s="1">
    <fb>2098173930000</fb>
    <v>30</v>
  </rv>
  <rv s="1">
    <fb>9.99</fb>
    <v>29</v>
  </rv>
  <rv s="3">
    <v>68</v>
  </rv>
  <rv s="1">
    <fb>0.12528421940000001</fb>
    <v>23</v>
  </rv>
  <rv s="1">
    <fb>4.2488000000000001</fb>
    <v>25</v>
  </rv>
  <rv s="1">
    <fb>84079811</fb>
    <v>24</v>
  </rv>
  <rv s="1">
    <fb>0.22800000000000001</fb>
    <v>23</v>
  </rv>
  <rv s="1">
    <fb>0.24600000000000002</fb>
    <v>23</v>
  </rv>
  <rv s="1">
    <fb>0.39600000000000002</fb>
    <v>23</v>
  </rv>
  <rv s="1">
    <fb>7.5999999999999998E-2</fb>
    <v>23</v>
  </rv>
  <rv s="1">
    <fb>0.60811000823974604</fb>
    <v>23</v>
  </rv>
  <rv s="0">
    <v>536870912</v>
    <v>Baden-Württemberg</v>
    <v>e4767d1d-15fd-a8bd-1fcd-f8214d3c189f</v>
    <v>en-GB</v>
    <v>Map</v>
  </rv>
  <rv s="0">
    <v>536870912</v>
    <v>Bavaria</v>
    <v>e4f7e69f-e1bc-189a-d23d-b2ecee6a88d5</v>
    <v>en-GB</v>
    <v>Map</v>
  </rv>
  <rv s="0">
    <v>536870912</v>
    <v>Bremen</v>
    <v>70a6262d-6ded-6a1a-8a3d-e24538d50a05</v>
    <v>en-GB</v>
    <v>Map</v>
  </rv>
  <rv s="0">
    <v>536870912</v>
    <v>Hamburg</v>
    <v>0937ec8c-54f7-94c7-d7b8-0ea8c6cfce6f</v>
    <v>en-GB</v>
    <v>Map</v>
  </rv>
  <rv s="0">
    <v>536870912</v>
    <v>Mecklenburg-Vorpommern</v>
    <v>b0adc1b4-6fe2-3ad0-81e1-78c9ba53cedb</v>
    <v>en-GB</v>
    <v>Map</v>
  </rv>
  <rv s="0">
    <v>536870912</v>
    <v>Lower Saxony</v>
    <v>c91589e2-9db8-e9f2-b60d-1000c3502bc2</v>
    <v>en-GB</v>
    <v>Map</v>
  </rv>
  <rv s="0">
    <v>536870912</v>
    <v>North Rhine-Westphalia</v>
    <v>7192ac29-308b-9018-2da7-1d16b5afb233</v>
    <v>en-GB</v>
    <v>Map</v>
  </rv>
  <rv s="0">
    <v>536870912</v>
    <v>Rhineland-Palatinate</v>
    <v>b2634da1-26f3-4709-d63d-9f9489a33d9c</v>
    <v>en-GB</v>
    <v>Map</v>
  </rv>
  <rv s="0">
    <v>536870912</v>
    <v>Saarland</v>
    <v>077b3058-0078-d492-aee0-52b8d21ee39e</v>
    <v>en-GB</v>
    <v>Map</v>
  </rv>
  <rv s="0">
    <v>536870912</v>
    <v>Saxony</v>
    <v>db04ed86-d227-952f-dbae-2881e92d2d0a</v>
    <v>en-GB</v>
    <v>Map</v>
  </rv>
  <rv s="0">
    <v>536870912</v>
    <v>Saxony-Anhalt</v>
    <v>6af91c75-020d-7d63-0e2d-ab73f9f73280</v>
    <v>en-GB</v>
    <v>Map</v>
  </rv>
  <rv s="0">
    <v>536870912</v>
    <v>Schleswig-Holstein</v>
    <v>6dde426c-96c7-18bd-f4e1-b41b7575557a</v>
    <v>en-GB</v>
    <v>Map</v>
  </rv>
  <rv s="0">
    <v>536870912</v>
    <v>Brandenburg</v>
    <v>c841173c-24ae-1249-8be1-c2ff2ec02111</v>
    <v>en-GB</v>
    <v>Map</v>
  </rv>
  <rv s="0">
    <v>536870912</v>
    <v>Hesse</v>
    <v>90fbe078-3753-40db-ff12-40aa58e76c5f</v>
    <v>en-GB</v>
    <v>Map</v>
  </rv>
  <rv s="3">
    <v>69</v>
  </rv>
  <rv s="1">
    <fb>0.11505903952014901</fb>
    <v>23</v>
  </rv>
  <rv s="1">
    <fb>0.48799999999999999</fb>
    <v>23</v>
  </rv>
  <rv s="1">
    <fb>3.0429999828338602E-2</fb>
    <v>31</v>
  </rv>
  <rv s="1">
    <fb>64324835</fb>
    <v>24</v>
  </rv>
  <rv s="5">
    <v>#VALUE!</v>
    <v>en-GB</v>
    <v>75c62d8e-1449-4e4d-b188-d9e88f878dd9</v>
    <v>536870912</v>
    <v>1</v>
    <v>137</v>
    <v>17</v>
    <v>Germany</v>
    <v>19</v>
    <v>20</v>
    <v>Map</v>
    <v>21</v>
    <v>138</v>
    <v>DE</v>
    <v>1127</v>
    <v>1128</v>
    <v>1129</v>
    <v>1130</v>
    <v>1131</v>
    <v>1132</v>
    <v>1133</v>
    <v>1134</v>
    <v>1135</v>
    <v>EUR</v>
    <v>Germany, officially the Federal Republic of Germany, is a country in Central Europe. It lies between the Baltic and North Sea to the north and the Alps to the south. Its sixteen constituent states have a total population of over 82 million in an ...</v>
    <v>1136</v>
    <v>1137</v>
    <v>1138</v>
    <v>1139</v>
    <v>489</v>
    <v>1140</v>
    <v>1141</v>
    <v>1142</v>
    <v>1143</v>
    <v>207</v>
    <v>1132</v>
    <v>1146</v>
    <v>1147</v>
    <v>1148</v>
    <v>1149</v>
    <v>866</v>
    <v>1150</v>
    <v>Germany</v>
    <v>National Anthem of Germany</v>
    <v>1151</v>
    <v>Bundesrepublik Deutschland</v>
    <v>1152</v>
    <v>1153</v>
    <v>1154</v>
    <v>1155</v>
    <v>1156</v>
    <v>1157</v>
    <v>976</v>
    <v>1158</v>
    <v>663</v>
    <v>395</v>
    <v>1159</v>
    <v>1174</v>
    <v>1175</v>
    <v>837</v>
    <v>1176</v>
    <v>1177</v>
    <v>Germany</v>
    <v>1178</v>
    <v>mdp/vdpid/94</v>
  </rv>
  <rv s="0">
    <v>536870912</v>
    <v>Slovakia</v>
    <v>edb4720a-f85f-2ef3-4669-e9de895513b0</v>
    <v>en-GB</v>
    <v>Map</v>
  </rv>
  <rv s="1">
    <fb>0.39226289517470903</fb>
    <v>23</v>
  </rv>
  <rv s="1">
    <fb>49035</fb>
    <v>24</v>
  </rv>
  <rv s="1">
    <fb>16000</fb>
    <v>24</v>
  </rv>
  <rv s="1">
    <fb>10.6</fb>
    <v>25</v>
  </rv>
  <rv s="1">
    <fb>421</fb>
    <v>26</v>
  </rv>
  <rv s="0">
    <v>536870912</v>
    <v>Bratislava</v>
    <v>58b70fde-dfcf-1beb-05ed-c5baeec68486</v>
    <v>en-GB</v>
    <v>Map</v>
  </rv>
  <rv s="1">
    <fb>32423.614000000001</fb>
    <v>24</v>
  </rv>
  <rv s="1">
    <fb>115.338987748767</fb>
    <v>27</v>
  </rv>
  <rv s="1">
    <fb>2.6645613342544297E-2</fb>
    <v>23</v>
  </rv>
  <rv s="1">
    <fb>5137.0738351939799</fb>
    <v>24</v>
  </rv>
  <rv s="1">
    <fb>1.52</fb>
    <v>25</v>
  </rv>
  <rv s="1">
    <fb>0.40353576355488302</fb>
    <v>23</v>
  </rv>
  <rv s="1">
    <fb>64.091495098880202</fb>
    <v>28</v>
  </rv>
  <rv s="1">
    <fb>1.32</fb>
    <v>29</v>
  </rv>
  <rv s="1">
    <fb>105422304975.576</fb>
    <v>30</v>
  </rv>
  <rv s="1">
    <fb>0.98732050000000005</fb>
    <v>23</v>
  </rv>
  <rv s="1">
    <fb>0.46634390000000003</fb>
    <v>23</v>
  </rv>
  <rv s="2">
    <v>18</v>
    <v>21</v>
    <v>140</v>
    <v>7</v>
    <v>0</v>
    <v>Image of Slovakia</v>
  </rv>
  <rv s="1">
    <fb>4.5999999999999996</fb>
    <v>28</v>
  </rv>
  <rv s="0">
    <v>805306368</v>
    <v>Peter Pellegrini (President)</v>
    <v>f629decd-819c-5335-3056-a303e967b3ef</v>
    <v>en-GB</v>
    <v>Generic</v>
  </rv>
  <rv s="0">
    <v>805306368</v>
    <v>Robert Fico (Prime minister)</v>
    <v>8e083165-c1e0-fe2d-8b3f-c60ab5f7ccbc</v>
    <v>en-GB</v>
    <v>Generic</v>
  </rv>
  <rv s="3">
    <v>70</v>
  </rv>
  <rv s="4">
    <v>https://www.bing.com/search?q=slovakia&amp;form=skydnc</v>
    <v>Learn more on Bing</v>
  </rv>
  <rv s="1">
    <fb>77.165853658536605</fb>
    <v>28</v>
  </rv>
  <rv s="1">
    <fb>4801320000</fb>
    <v>30</v>
  </rv>
  <rv s="1">
    <fb>3.11</fb>
    <v>29</v>
  </rv>
  <rv s="3">
    <v>71</v>
  </rv>
  <rv s="1">
    <fb>0.18443573520000001</fb>
    <v>23</v>
  </rv>
  <rv s="1">
    <fb>3.4156</fb>
    <v>25</v>
  </rv>
  <rv s="1">
    <fb>5431752</fb>
    <v>24</v>
  </rv>
  <rv s="1">
    <fb>0.23199999999999998</fb>
    <v>23</v>
  </rv>
  <rv s="1">
    <fb>0.34</fb>
    <v>23</v>
  </rv>
  <rv s="1">
    <fb>8.6999999999999994E-2</fb>
    <v>23</v>
  </rv>
  <rv s="1">
    <fb>0.151</fb>
    <v>23</v>
  </rv>
  <rv s="1">
    <fb>0.19</fb>
    <v>23</v>
  </rv>
  <rv s="1">
    <fb>0.59541000366210906</fb>
    <v>23</v>
  </rv>
  <rv s="0">
    <v>536870912</v>
    <v>Bratislava Region</v>
    <v>e637bf19-eeaa-4459-9caf-f56123dbf175</v>
    <v>en-GB</v>
    <v>Map</v>
  </rv>
  <rv s="0">
    <v>536870912</v>
    <v>Trnava Region</v>
    <v>4f2bb7cb-6583-4c39-9bf0-d4e3bb63dc18</v>
    <v>en-GB</v>
    <v>Map</v>
  </rv>
  <rv s="0">
    <v>536870912</v>
    <v>Nitra Region</v>
    <v>d1ead58e-466d-468e-a927-7b14d511bee9</v>
    <v>en-GB</v>
    <v>Map</v>
  </rv>
  <rv s="0">
    <v>536870912</v>
    <v>Trenčín Region</v>
    <v>20297534-639a-464f-90d3-81da4026bd2b</v>
    <v>en-GB</v>
    <v>Map</v>
  </rv>
  <rv s="0">
    <v>536870912</v>
    <v>Žilina Region</v>
    <v>712f0aa7-5c71-4ca0-b231-743ce5252eb2</v>
    <v>en-GB</v>
    <v>Map</v>
  </rv>
  <rv s="0">
    <v>536870912</v>
    <v>Banská Bystrica Region</v>
    <v>2e442f08-059f-48a2-8f6e-cbe382c50935</v>
    <v>en-GB</v>
    <v>Map</v>
  </rv>
  <rv s="0">
    <v>536870912</v>
    <v>Košice Region</v>
    <v>d93306fe-d07e-40fc-876e-e0ebf15d5b24</v>
    <v>en-GB</v>
    <v>Map</v>
  </rv>
  <rv s="0">
    <v>536870912</v>
    <v>Prešov Region</v>
    <v>9ed1d64f-c597-423c-8a57-6c255167c0ef</v>
    <v>en-GB</v>
    <v>Map</v>
  </rv>
  <rv s="3">
    <v>72</v>
  </rv>
  <rv s="1">
    <fb>0.18701973520562698</fb>
    <v>23</v>
  </rv>
  <rv s="1">
    <fb>5.56099987030029E-2</fb>
    <v>31</v>
  </rv>
  <rv s="1">
    <fb>2930419</fb>
    <v>24</v>
  </rv>
  <rv s="5">
    <v>#VALUE!</v>
    <v>en-GB</v>
    <v>edb4720a-f85f-2ef3-4669-e9de895513b0</v>
    <v>536870912</v>
    <v>1</v>
    <v>143</v>
    <v>17</v>
    <v>Slovakia</v>
    <v>19</v>
    <v>20</v>
    <v>Map</v>
    <v>21</v>
    <v>144</v>
    <v>SK</v>
    <v>1181</v>
    <v>1182</v>
    <v>1183</v>
    <v>1184</v>
    <v>1185</v>
    <v>1186</v>
    <v>1187</v>
    <v>1188</v>
    <v>1189</v>
    <v>EUR</v>
    <v>Slovakia, officially the Slovak Republic, is a landlocked country in Central Europe. It is bordered by Poland to the north, Ukraine to the east, Hungary to the south, Austria to the west, and the Czech Republic to the northwest. Slovakia's ...</v>
    <v>1190</v>
    <v>1191</v>
    <v>1192</v>
    <v>1193</v>
    <v>1194</v>
    <v>1195</v>
    <v>1196</v>
    <v>1197</v>
    <v>1198</v>
    <v>1199</v>
    <v>1186</v>
    <v>1202</v>
    <v>1203</v>
    <v>1204</v>
    <v>1205</v>
    <v>1093</v>
    <v>1206</v>
    <v>Slovakia</v>
    <v>Nad Tatrou sa blýska</v>
    <v>1207</v>
    <v>Slovenská republika</v>
    <v>1208</v>
    <v>1209</v>
    <v>1210</v>
    <v>1211</v>
    <v>733</v>
    <v>1212</v>
    <v>976</v>
    <v>1213</v>
    <v>1214</v>
    <v>1215</v>
    <v>1216</v>
    <v>1225</v>
    <v>1226</v>
    <v>541</v>
    <v>184</v>
    <v>1227</v>
    <v>Slovakia</v>
    <v>1228</v>
    <v>mdp/vdpid/143</v>
  </rv>
  <rv s="0">
    <v>536870912</v>
    <v>Italy</v>
    <v>09e8f885-427b-8850-947d-202e0287b9e8</v>
    <v>en-GB</v>
    <v>Map</v>
  </rv>
  <rv s="1">
    <fb>0.432345141769226</fb>
    <v>23</v>
  </rv>
  <rv s="1">
    <fb>302068</fb>
    <v>24</v>
  </rv>
  <rv s="1">
    <fb>347000</fb>
    <v>24</v>
  </rv>
  <rv s="1">
    <fb>7.3</fb>
    <v>25</v>
  </rv>
  <rv s="1">
    <fb>39</fb>
    <v>26</v>
  </rv>
  <rv s="0">
    <v>536870912</v>
    <v>Rome</v>
    <v>5ed498af-fa85-2a88-874d-212494ddb06f</v>
    <v>en-GB</v>
    <v>Map</v>
  </rv>
  <rv s="1">
    <fb>320411.45899999997</fb>
    <v>24</v>
  </rv>
  <rv s="1">
    <fb>110.623595648239</fb>
    <v>27</v>
  </rv>
  <rv s="1">
    <fb>6.1124694376529102E-3</fb>
    <v>23</v>
  </rv>
  <rv s="1">
    <fb>5002.4066798773601</fb>
    <v>24</v>
  </rv>
  <rv s="1">
    <fb>1.29</fb>
    <v>25</v>
  </rv>
  <rv s="1">
    <fb>0.31790303272888798</fb>
    <v>23</v>
  </rv>
  <rv s="1">
    <fb>79.948454735494707</fb>
    <v>28</v>
  </rv>
  <rv s="1">
    <fb>1.61</fb>
    <v>29</v>
  </rv>
  <rv s="1">
    <fb>2001244392041.5701</fb>
    <v>30</v>
  </rv>
  <rv s="1">
    <fb>1.0187936</fb>
    <v>23</v>
  </rv>
  <rv s="1">
    <fb>0.61933000000000005</fb>
    <v>23</v>
  </rv>
  <rv s="2">
    <v>19</v>
    <v>21</v>
    <v>146</v>
    <v>7</v>
    <v>0</v>
    <v>Image of Italy</v>
  </rv>
  <rv s="0">
    <v>805306368</v>
    <v>Sergio Mattarella (President)</v>
    <v>7b09388e-8b92-1261-db16-7c6882735fe1</v>
    <v>en-GB</v>
    <v>Generic</v>
  </rv>
  <rv s="0">
    <v>805306368</v>
    <v>Giorgia Meloni (Prime minister)</v>
    <v>5c9bb82e-e08f-f5eb-9f29-f20e75e8eb8f</v>
    <v>en-GB</v>
    <v>Generic</v>
  </rv>
  <rv s="3">
    <v>73</v>
  </rv>
  <rv s="4">
    <v>https://www.bing.com/search?q=italy&amp;form=skydnc</v>
    <v>Learn more on Bing</v>
  </rv>
  <rv s="1">
    <fb>82.946341463414697</fb>
    <v>28</v>
  </rv>
  <rv s="1">
    <fb>522087790000</fb>
    <v>30</v>
  </rv>
  <rv s="3">
    <v>74</v>
  </rv>
  <rv s="1">
    <fb>0.2283268819</fb>
    <v>23</v>
  </rv>
  <rv s="1">
    <fb>3.9773999999999998</fb>
    <v>25</v>
  </rv>
  <rv s="1">
    <fb>58856847</fb>
    <v>24</v>
  </rv>
  <rv s="1">
    <fb>0.26700000000000002</fb>
    <v>23</v>
  </rv>
  <rv s="1">
    <fb>1.9E-2</fb>
    <v>23</v>
  </rv>
  <rv s="1">
    <fb>0.06</fb>
    <v>23</v>
  </rv>
  <rv s="1">
    <fb>0.12</fb>
    <v>23</v>
  </rv>
  <rv s="1">
    <fb>0.495550003051758</fb>
    <v>23</v>
  </rv>
  <rv s="0">
    <v>536870912</v>
    <v>Abruzzo</v>
    <v>6d07734f-0734-da73-bda9-a2e9e44c1042</v>
    <v>en-GB</v>
    <v>Map</v>
  </rv>
  <rv s="0">
    <v>536870912</v>
    <v>Basilicata</v>
    <v>c286f639-68f8-3ed2-0119-87142c109b42</v>
    <v>en-GB</v>
    <v>Map</v>
  </rv>
  <rv s="0">
    <v>536870912</v>
    <v>Calabria</v>
    <v>87d05176-c03a-c209-fa72-dfafed738418</v>
    <v>en-GB</v>
    <v>Map</v>
  </rv>
  <rv s="0">
    <v>536870912</v>
    <v>Campania</v>
    <v>9933ef2b-24f2-a29d-6e4f-fe6bffe78694</v>
    <v>en-GB</v>
    <v>Map</v>
  </rv>
  <rv s="0">
    <v>536870912</v>
    <v>Emilia-Romagna</v>
    <v>129d3426-cfe5-9154-2989-f246e1aa5cec</v>
    <v>en-GB</v>
    <v>Map</v>
  </rv>
  <rv s="0">
    <v>536870912</v>
    <v>Friuli-Venezia Giulia</v>
    <v>dfe11af7-836d-40cf-b176-995500a2a2fb</v>
    <v>en-GB</v>
    <v>Map</v>
  </rv>
  <rv s="0">
    <v>536870912</v>
    <v>Lazio</v>
    <v>e5d48b4e-72f5-da43-7854-da4784df7b51</v>
    <v>en-GB</v>
    <v>Map</v>
  </rv>
  <rv s="0">
    <v>536870912</v>
    <v>Liguria</v>
    <v>bc9d0bc0-7501-9ea0-5ffc-8d29df64f153</v>
    <v>en-GB</v>
    <v>Map</v>
  </rv>
  <rv s="0">
    <v>536870912</v>
    <v>Lombardy</v>
    <v>4e4d95c0-6e91-acd2-e10c-7165bc365e22</v>
    <v>en-GB</v>
    <v>Map</v>
  </rv>
  <rv s="0">
    <v>536870912</v>
    <v>Marche</v>
    <v>262ac8bf-0bbd-ba85-aef3-2130493eaa9b</v>
    <v>en-GB</v>
    <v>Map</v>
  </rv>
  <rv s="0">
    <v>536870912</v>
    <v>Molise</v>
    <v>048932e0-ef04-999e-a84f-326f5eaf1b11</v>
    <v>en-GB</v>
    <v>Map</v>
  </rv>
  <rv s="0">
    <v>536870912</v>
    <v>Piedmont</v>
    <v>1a1b261b-a6b1-8503-5262-e2f707fe58ce</v>
    <v>en-GB</v>
    <v>Map</v>
  </rv>
  <rv s="0">
    <v>536870912</v>
    <v>Apulia</v>
    <v>162619f7-7efb-76cc-0544-2da0306bd7c3</v>
    <v>en-GB</v>
    <v>Map</v>
  </rv>
  <rv s="0">
    <v>536870912</v>
    <v>Sardinia</v>
    <v>2ac543b8-3c5f-c1c2-9c26-7153eb61c3d0</v>
    <v>en-GB</v>
    <v>Map</v>
  </rv>
  <rv s="0">
    <v>536870912</v>
    <v>Sicily</v>
    <v>610fbc95-e594-a116-6d30-36286446a003</v>
    <v>en-GB</v>
    <v>Map</v>
  </rv>
  <rv s="0">
    <v>536870912</v>
    <v>Tuscany</v>
    <v>a8854f08-da35-486d-5bd1-760f4eeb3da0</v>
    <v>en-GB</v>
    <v>Map</v>
  </rv>
  <rv s="0">
    <v>536870912</v>
    <v>Trentino-Alto Adige/Südtirol</v>
    <v>b537e28d-6f0c-d8cf-1384-534def0737dd</v>
    <v>en-GB</v>
    <v>Map</v>
  </rv>
  <rv s="0">
    <v>536870912</v>
    <v>Umbria</v>
    <v>a75c12d3-c6a9-ea7c-e844-577d1cfe72dd</v>
    <v>en-GB</v>
    <v>Map</v>
  </rv>
  <rv s="0">
    <v>536870912</v>
    <v>Aosta Valley</v>
    <v>d9b216c7-5de6-eaf4-2383-5f7fc3075fdb</v>
    <v>en-GB</v>
    <v>Map</v>
  </rv>
  <rv s="0">
    <v>536870912</v>
    <v>Veneto</v>
    <v>6809e680-9adc-134d-ebe9-70b79f5adb5f</v>
    <v>en-GB</v>
    <v>Map</v>
  </rv>
  <rv s="3">
    <v>75</v>
  </rv>
  <rv s="1">
    <fb>0.24250464933068097</fb>
    <v>23</v>
  </rv>
  <rv s="1">
    <fb>0.59099999999999997</fb>
    <v>23</v>
  </rv>
  <rv s="1">
    <fb>9.8870000839233405E-2</fb>
    <v>31</v>
  </rv>
  <rv s="1">
    <fb>42651966</fb>
    <v>24</v>
  </rv>
  <rv s="8">
    <v>#VALUE!</v>
    <v>en-GB</v>
    <v>09e8f885-427b-8850-947d-202e0287b9e8</v>
    <v>536870912</v>
    <v>1</v>
    <v>149</v>
    <v>96</v>
    <v>Italy</v>
    <v>19</v>
    <v>20</v>
    <v>Map</v>
    <v>21</v>
    <v>150</v>
    <v>IT</v>
    <v>1231</v>
    <v>1232</v>
    <v>1233</v>
    <v>1234</v>
    <v>1235</v>
    <v>1236</v>
    <v>1237</v>
    <v>1238</v>
    <v>1239</v>
    <v>EUR</v>
    <v>Italy, officially the Italian Republic, is a country in Southern and Western Europe. It consists of a peninsula that extends into the Mediterranean Sea, with the Alps on its northern land border, as well as nearly 800 islands, notably Sicily and ...</v>
    <v>1240</v>
    <v>1241</v>
    <v>1242</v>
    <v>1243</v>
    <v>1244</v>
    <v>1245</v>
    <v>1246</v>
    <v>1247</v>
    <v>1248</v>
    <v>323</v>
    <v>1236</v>
    <v>1251</v>
    <v>1252</v>
    <v>1253</v>
    <v>1254</v>
    <v>330</v>
    <v>Italy</v>
    <v>Il Canto degli Italiani</v>
    <v>1255</v>
    <v>Repubblica Italiana</v>
    <v>1256</v>
    <v>1257</v>
    <v>1258</v>
    <v>389</v>
    <v>1259</v>
    <v>223</v>
    <v>1260</v>
    <v>1261</v>
    <v>1262</v>
    <v>512</v>
    <v>1263</v>
    <v>1284</v>
    <v>1285</v>
    <v>837</v>
    <v>1286</v>
    <v>1287</v>
    <v>Italy</v>
    <v>1288</v>
    <v>mdp/vdpid/118</v>
  </rv>
  <rv s="0">
    <v>536870912</v>
    <v>Lithuania</v>
    <v>51ff0e88-f474-0092-fafc-133eb18df4be</v>
    <v>en-GB</v>
    <v>Map</v>
  </rv>
  <rv s="1">
    <fb>0.47155260212694899</fb>
    <v>23</v>
  </rv>
  <rv s="1">
    <fb>65300</fb>
    <v>24</v>
  </rv>
  <rv s="1">
    <fb>34000</fb>
    <v>24</v>
  </rv>
  <rv s="1">
    <fb>10</fb>
    <v>25</v>
  </rv>
  <rv s="1">
    <fb>370</fb>
    <v>26</v>
  </rv>
  <rv s="0">
    <v>536870912</v>
    <v>Vilnius</v>
    <v>636c6569-44ee-4651-a95f-fdc38f21ed76</v>
    <v>en-GB</v>
    <v>Map</v>
  </rv>
  <rv s="1">
    <fb>12962.844999999999</fb>
    <v>24</v>
  </rv>
  <rv s="1">
    <fb>118.382098321258</fb>
    <v>27</v>
  </rv>
  <rv s="1">
    <fb>2.33450937988024E-2</fb>
    <v>23</v>
  </rv>
  <rv s="1">
    <fb>3821.1451704373999</fb>
    <v>24</v>
  </rv>
  <rv s="1">
    <fb>1.63</fb>
    <v>25</v>
  </rv>
  <rv s="1">
    <fb>0.34832858656605403</fb>
    <v>23</v>
  </rv>
  <rv s="1">
    <fb>67.9937494705635</fb>
    <v>28</v>
  </rv>
  <rv s="1">
    <fb>1.1599999999999999</fb>
    <v>29</v>
  </rv>
  <rv s="1">
    <fb>54219315600.085403</fb>
    <v>30</v>
  </rv>
  <rv s="1">
    <fb>1.0387475000000002</fb>
    <v>23</v>
  </rv>
  <rv s="1">
    <fb>0.7241746</fb>
    <v>23</v>
  </rv>
  <rv s="2">
    <v>20</v>
    <v>21</v>
    <v>152</v>
    <v>7</v>
    <v>0</v>
    <v>Image of Lithuania</v>
  </rv>
  <rv s="0">
    <v>805306368</v>
    <v>Gitanas Nausėda (President)</v>
    <v>31a3df48-58cb-7e55-9149-1a72475eff13</v>
    <v>en-GB</v>
    <v>Generic</v>
  </rv>
  <rv s="0">
    <v>805306368</v>
    <v>Gintautas Paluckas (Prime minister)</v>
    <v>8e73bcaa-2943-6b51-9045-c1d4c5cb09ba</v>
    <v>en-GB</v>
    <v>Generic</v>
  </rv>
  <rv s="3">
    <v>76</v>
  </rv>
  <rv s="4">
    <v>https://www.bing.com/search?q=lithuania&amp;form=skydnc</v>
    <v>Learn more on Bing</v>
  </rv>
  <rv s="1">
    <fb>75.680487804878098</fb>
    <v>28</v>
  </rv>
  <rv s="1">
    <fb>2.41</fb>
    <v>29</v>
  </rv>
  <rv s="3">
    <v>77</v>
  </rv>
  <rv s="1">
    <fb>0.32072368419999997</fb>
    <v>23</v>
  </rv>
  <rv s="1">
    <fb>6.3528000000000002</fb>
    <v>25</v>
  </rv>
  <rv s="1">
    <fb>2833000</fb>
    <v>24</v>
  </rv>
  <rv s="1">
    <fb>0.28399999999999997</fb>
    <v>23</v>
  </rv>
  <rv s="1">
    <fb>0.439</fb>
    <v>23</v>
  </rv>
  <rv s="1">
    <fb>6.3E-2</fb>
    <v>23</v>
  </rv>
  <rv s="1">
    <fb>0.11599999999999999</fb>
    <v>23</v>
  </rv>
  <rv s="1">
    <fb>0.61618000030517595</fb>
    <v>23</v>
  </rv>
  <rv s="0">
    <v>536870912</v>
    <v>Alytus County</v>
    <v>d3bf6669-1859-bf71-7783-a04b99b61e10</v>
    <v>en-GB</v>
    <v>Map</v>
  </rv>
  <rv s="0">
    <v>536870912</v>
    <v>Kaunas County</v>
    <v>7227a506-5263-125e-c8e6-55dbf9a424e1</v>
    <v>en-GB</v>
    <v>Map</v>
  </rv>
  <rv s="0">
    <v>536870912</v>
    <v>Klaipėda County</v>
    <v>fa25e6eb-eaf9-9d76-60aa-f31d31f67bd9</v>
    <v>en-GB</v>
    <v>Map</v>
  </rv>
  <rv s="0">
    <v>536870912</v>
    <v>Marijampolė County</v>
    <v>1f4b6e94-fbea-6340-831b-20969e53c74b</v>
    <v>en-GB</v>
    <v>Map</v>
  </rv>
  <rv s="0">
    <v>536870912</v>
    <v>Panevėžys County</v>
    <v>e4a8f632-ffa2-d3e1-0fa0-f962fd3a5f2c</v>
    <v>en-GB</v>
    <v>Map</v>
  </rv>
  <rv s="0">
    <v>536870912</v>
    <v>Šiauliai County</v>
    <v>1ee29192-80cd-ad3f-9eca-6cd98d29db16</v>
    <v>en-GB</v>
    <v>Map</v>
  </rv>
  <rv s="0">
    <v>536870912</v>
    <v>Tauragė County</v>
    <v>4c67498e-3bb1-6ad5-c8b2-e4e0b356c882</v>
    <v>en-GB</v>
    <v>Map</v>
  </rv>
  <rv s="0">
    <v>536870912</v>
    <v>Telšiai County</v>
    <v>6bb58e6f-53ac-99da-502a-fc76d7ec5d9d</v>
    <v>en-GB</v>
    <v>Map</v>
  </rv>
  <rv s="0">
    <v>536870912</v>
    <v>Utena County</v>
    <v>59d149a9-8e40-1500-c927-d85b5f9c916e</v>
    <v>en-GB</v>
    <v>Map</v>
  </rv>
  <rv s="0">
    <v>536870912</v>
    <v>Vilnius County</v>
    <v>e26dd8c8-06e8-2ba7-2447-03021b5c9d87</v>
    <v>en-GB</v>
    <v>Map</v>
  </rv>
  <rv s="3">
    <v>78</v>
  </rv>
  <rv s="1">
    <fb>0.1685608755171</fb>
    <v>23</v>
  </rv>
  <rv s="3">
    <v>79</v>
  </rv>
  <rv s="1">
    <fb>0.42599999999999999</fb>
    <v>23</v>
  </rv>
  <rv s="1">
    <fb>6.3520002365112294E-2</fb>
    <v>31</v>
  </rv>
  <rv s="1">
    <fb>1891013</fb>
    <v>24</v>
  </rv>
  <rv s="6">
    <v>#VALUE!</v>
    <v>en-GB</v>
    <v>51ff0e88-f474-0092-fafc-133eb18df4be</v>
    <v>536870912</v>
    <v>1</v>
    <v>155</v>
    <v>37</v>
    <v>Lithuania</v>
    <v>19</v>
    <v>20</v>
    <v>Map</v>
    <v>21</v>
    <v>156</v>
    <v>LT</v>
    <v>1291</v>
    <v>1292</v>
    <v>1293</v>
    <v>1294</v>
    <v>1295</v>
    <v>1296</v>
    <v>1297</v>
    <v>1298</v>
    <v>1299</v>
    <v>EUR</v>
    <v>Lithuania, officially the Republic of Lithuania, is a country in the Baltic region of Europe. It is one of three Baltic states and lies on the eastern shore of the Baltic Sea, bordered by Latvia to the north, Belarus to the east and south, ...</v>
    <v>1300</v>
    <v>1301</v>
    <v>1302</v>
    <v>1303</v>
    <v>1304</v>
    <v>1305</v>
    <v>1306</v>
    <v>1307</v>
    <v>1308</v>
    <v>1086</v>
    <v>1296</v>
    <v>1311</v>
    <v>1312</v>
    <v>1313</v>
    <v>501</v>
    <v>1314</v>
    <v>Lithuania</v>
    <v>Tautiška giesmė</v>
    <v>1315</v>
    <v>Lietuvos Respublika</v>
    <v>1316</v>
    <v>1317</v>
    <v>1318</v>
    <v>336</v>
    <v>1319</v>
    <v>1320</v>
    <v>813</v>
    <v>1321</v>
    <v>1322</v>
    <v>88</v>
    <v>1323</v>
    <v>1334</v>
    <v>1335</v>
    <v>1336</v>
    <v>1337</v>
    <v>1338</v>
    <v>Lithuania</v>
    <v>1339</v>
    <v>mdp/vdpid/141</v>
  </rv>
  <rv s="0">
    <v>536870912</v>
    <v>South Korea</v>
    <v>c0e15be0-5113-402c-c03f-516a6265e9cb</v>
    <v>en-GB</v>
    <v>Map</v>
  </rv>
  <rv s="1">
    <fb>0.17446070640579101</fb>
    <v>23</v>
  </rv>
  <rv s="1">
    <fb>100295</fb>
    <v>24</v>
  </rv>
  <rv s="1">
    <fb>634000</fb>
    <v>24</v>
  </rv>
  <rv s="1">
    <fb>6.4</fb>
    <v>25</v>
  </rv>
  <rv s="1">
    <fb>82</fb>
    <v>26</v>
  </rv>
  <rv s="0">
    <v>536870912</v>
    <v>Seoul</v>
    <v>669b47ba-40b4-0147-3657-a7dd0861132c</v>
    <v>en-GB</v>
    <v>Map</v>
  </rv>
  <rv s="1">
    <fb>620302.38600000006</fb>
    <v>24</v>
  </rv>
  <rv s="1">
    <fb>115.15858742558</fb>
    <v>27</v>
  </rv>
  <rv s="1">
    <fb>3.8294613224406E-3</fb>
    <v>23</v>
  </rv>
  <rv s="1">
    <fb>10496.5136719641</fb>
    <v>24</v>
  </rv>
  <rv s="1">
    <fb>0.97699999999999998</fb>
    <v>25</v>
  </rv>
  <rv s="1">
    <fb>0.63354836492977906</fb>
    <v>23</v>
  </rv>
  <rv s="1">
    <fb>81.028475807144503</fb>
    <v>28</v>
  </rv>
  <rv s="1">
    <fb>1.22</fb>
    <v>29</v>
  </rv>
  <rv s="1">
    <fb>2029000000000</fb>
    <v>30</v>
  </rv>
  <rv s="1">
    <fb>0.98088600000000004</fb>
    <v>23</v>
  </rv>
  <rv s="1">
    <fb>0.94349689999999997</fb>
    <v>23</v>
  </rv>
  <rv s="2">
    <v>21</v>
    <v>21</v>
    <v>158</v>
    <v>7</v>
    <v>0</v>
    <v>Image of South Korea</v>
  </rv>
  <rv s="1">
    <fb>2.7</fb>
    <v>28</v>
  </rv>
  <rv s="0">
    <v>805306368</v>
    <v>Yoon Suk Yeol (President)</v>
    <v>af8383ab-575b-52df-438a-1678504626cd</v>
    <v>en-GB</v>
    <v>Generic</v>
  </rv>
  <rv s="0">
    <v>805306368</v>
    <v>Choi Sang-mok (President)</v>
    <v>6d3217c1-26df-bcef-6a5b-413608e6ec60</v>
    <v>en-GB</v>
    <v>Generic</v>
  </rv>
  <rv s="0">
    <v>805306368</v>
    <v>Han Duck-soo (Prime minister)</v>
    <v>058dfd81-df36-7fb6-eadf-9736baef167f</v>
    <v>en-GB</v>
    <v>Generic</v>
  </rv>
  <rv s="0">
    <v>805306368</v>
    <v>Choi Sang-mok (Prime minister)</v>
    <v>6d3217c1-26df-bcef-6a5b-413608e6ec60</v>
    <v>en-GB</v>
    <v>Generic</v>
  </rv>
  <rv s="3">
    <v>80</v>
  </rv>
  <rv s="4">
    <v>https://www.bing.com/search?q=south+korea&amp;form=skydnc</v>
    <v>Learn more on Bing</v>
  </rv>
  <rv s="1">
    <fb>82.626829268292695</fb>
    <v>28</v>
  </rv>
  <rv s="1">
    <fb>1413716510000</fb>
    <v>30</v>
  </rv>
  <rv s="1">
    <fb>6.49</fb>
    <v>29</v>
  </rv>
  <rv s="3">
    <v>81</v>
  </rv>
  <rv s="1">
    <fb>0.36792971710000005</fb>
    <v>23</v>
  </rv>
  <rv s="1">
    <fb>2.3607999999999998</fb>
    <v>25</v>
  </rv>
  <rv s="1">
    <fb>51628117</fb>
    <v>24</v>
  </rv>
  <rv s="1">
    <fb>0.23800000000000002</fb>
    <v>23</v>
  </rv>
  <rv s="1">
    <fb>0.39</fb>
    <v>23</v>
  </rv>
  <rv s="1">
    <fb>2.6000000000000002E-2</fb>
    <v>23</v>
  </rv>
  <rv s="1">
    <fb>7.2999999999999995E-2</fb>
    <v>23</v>
  </rv>
  <rv s="1">
    <fb>0.62970001220703098</fb>
    <v>23</v>
  </rv>
  <rv s="0">
    <v>536870912</v>
    <v>Busan</v>
    <v>ab78ce75-913b-16f3-a3d1-72a46c7e4c42</v>
    <v>en-GB</v>
    <v>Map</v>
  </rv>
  <rv s="0">
    <v>536870912</v>
    <v>Daegu</v>
    <v>ed9efeb7-692d-e93b-eeff-c93b6f906f73</v>
    <v>en-GB</v>
    <v>Map</v>
  </rv>
  <rv s="0">
    <v>536870912</v>
    <v>Incheon</v>
    <v>251c93a5-c29d-4e48-dd3f-1d5ac7861fa3</v>
    <v>en-GB</v>
    <v>Map</v>
  </rv>
  <rv s="0">
    <v>536870912</v>
    <v>Gwangju</v>
    <v>1ceff0b5-a865-dd51-d697-9fee8740447e</v>
    <v>en-GB</v>
    <v>Map</v>
  </rv>
  <rv s="0">
    <v>536870912</v>
    <v>Daejeon</v>
    <v>6f5216bc-1581-3eaa-8a74-f4122af47cdd</v>
    <v>en-GB</v>
    <v>Map</v>
  </rv>
  <rv s="0">
    <v>536870912</v>
    <v>Ulsan</v>
    <v>91c0546f-5834-7fd6-735f-542bc70be1cf</v>
    <v>en-GB</v>
    <v>Map</v>
  </rv>
  <rv s="0">
    <v>536870912</v>
    <v>Sejong City</v>
    <v>4b3538fb-9c24-d852-b122-f107916a0663</v>
    <v>en-GB</v>
    <v>Map</v>
  </rv>
  <rv s="0">
    <v>536870912</v>
    <v>Gyeonggi Province</v>
    <v>6b578621-8b2d-13ef-1af0-281a90a0fd92</v>
    <v>en-GB</v>
    <v>Map</v>
  </rv>
  <rv s="0">
    <v>536870912</v>
    <v>Gangwon Province, South Korea</v>
    <v>969f749a-ed96-7379-b76c-a7fc63af8e94</v>
    <v>en-GB</v>
    <v>Map</v>
  </rv>
  <rv s="0">
    <v>536870912</v>
    <v>North Chungcheong Province</v>
    <v>ea7cdefc-04fe-45be-8ac1-07b9a4d6dc32</v>
    <v>en-GB</v>
    <v>Map</v>
  </rv>
  <rv s="0">
    <v>536870912</v>
    <v>South Chungcheong Province</v>
    <v>302fa333-ce2a-affc-c170-5f8d18500d9b</v>
    <v>en-GB</v>
    <v>Map</v>
  </rv>
  <rv s="0">
    <v>536870912</v>
    <v>North Jeolla Province</v>
    <v>d8cda014-25af-90ec-91e8-3b7ffccc6380</v>
    <v>en-GB</v>
    <v>Map</v>
  </rv>
  <rv s="0">
    <v>536870912</v>
    <v>South Jeolla Province</v>
    <v>9a4dcd3b-649f-605b-aee3-3f6dcf5c3680</v>
    <v>en-GB</v>
    <v>Map</v>
  </rv>
  <rv s="0">
    <v>536870912</v>
    <v>North Gyeongsang Province</v>
    <v>44899bdf-131d-a103-5b55-bb862b8d3bf3</v>
    <v>en-GB</v>
    <v>Map</v>
  </rv>
  <rv s="0">
    <v>536870912</v>
    <v>South Gyeongsang Province</v>
    <v>86e32791-8efc-1d3b-3a8f-1b9d6fd990a1</v>
    <v>en-GB</v>
    <v>Map</v>
  </rv>
  <rv s="0">
    <v>536870912</v>
    <v>Jeju Province</v>
    <v>30be7545-0861-845d-8d83-ec99d53fc5d9</v>
    <v>en-GB</v>
    <v>Map</v>
  </rv>
  <rv s="3">
    <v>82</v>
  </rv>
  <rv s="1">
    <fb>0.15574911728035101</fb>
    <v>23</v>
  </rv>
  <rv s="3">
    <v>83</v>
  </rv>
  <rv s="1">
    <fb>0.33200000000000002</fb>
    <v>23</v>
  </rv>
  <rv s="1">
    <fb>4.1479997634887703E-2</fb>
    <v>31</v>
  </rv>
  <rv s="1">
    <fb>42106719</fb>
    <v>24</v>
  </rv>
  <rv s="5">
    <v>#VALUE!</v>
    <v>en-GB</v>
    <v>c0e15be0-5113-402c-c03f-516a6265e9cb</v>
    <v>536870912</v>
    <v>1</v>
    <v>162</v>
    <v>17</v>
    <v>South Korea</v>
    <v>19</v>
    <v>20</v>
    <v>Map</v>
    <v>21</v>
    <v>163</v>
    <v>KR</v>
    <v>1342</v>
    <v>1343</v>
    <v>1344</v>
    <v>1345</v>
    <v>1346</v>
    <v>1347</v>
    <v>1348</v>
    <v>1349</v>
    <v>1350</v>
    <v>KRW</v>
    <v>South Korea, officially the Republic of Korea, is a country in East Asia. It constitutes the southern half of the Korean Peninsula and borders North Korea along the Korean Demilitarized Zone, with the Yellow Sea to the west and the Sea of Japan ...</v>
    <v>1351</v>
    <v>1352</v>
    <v>1353</v>
    <v>1354</v>
    <v>1355</v>
    <v>1356</v>
    <v>1357</v>
    <v>1358</v>
    <v>1359</v>
    <v>1360</v>
    <v>1347</v>
    <v>1365</v>
    <v>1366</v>
    <v>1367</v>
    <v>1368</v>
    <v>70</v>
    <v>1369</v>
    <v>South Korea</v>
    <v>Aegukga</v>
    <v>1370</v>
    <v>대한민국</v>
    <v>1371</v>
    <v>1372</v>
    <v>1373</v>
    <v>1211</v>
    <v>1374</v>
    <v>1375</v>
    <v>1376</v>
    <v>1377</v>
    <v>511</v>
    <v>1103</v>
    <v>1378</v>
    <v>1395</v>
    <v>1396</v>
    <v>1397</v>
    <v>1398</v>
    <v>1399</v>
    <v>South Korea</v>
    <v>1400</v>
    <v>mdp/vdpid/134</v>
  </rv>
  <rv s="0">
    <v>536870912</v>
    <v>Kyrgyzstan</v>
    <v>27f6d40c-198a-efe5-2541-4a5c16f65884</v>
    <v>en-GB</v>
    <v>Map</v>
  </rv>
  <rv s="1">
    <fb>0.54958289885297196</fb>
    <v>23</v>
  </rv>
  <rv s="1">
    <fb>199951</fb>
    <v>24</v>
  </rv>
  <rv s="1">
    <fb>21000</fb>
    <v>24</v>
  </rv>
  <rv s="1">
    <fb>27.1</fb>
    <v>25</v>
  </rv>
  <rv s="1">
    <fb>996</fb>
    <v>26</v>
  </rv>
  <rv s="0">
    <v>536870912</v>
    <v>Bishkek</v>
    <v>f744f7c3-1242-c414-8b99-2aaf98f7bddd</v>
    <v>en-GB</v>
    <v>Map</v>
  </rv>
  <rv s="1">
    <fb>9787.223</fb>
    <v>24</v>
  </rv>
  <rv s="1">
    <fb>155.676152413544</fb>
    <v>27</v>
  </rv>
  <rv s="1">
    <fb>1.13362257718798E-2</fb>
    <v>23</v>
  </rv>
  <rv s="1">
    <fb>1941.22183189101</fb>
    <v>24</v>
  </rv>
  <rv s="1">
    <fb>3.3</fb>
    <v>25</v>
  </rv>
  <rv s="1">
    <fb>3.2794577685088602E-2</fb>
    <v>23</v>
  </rv>
  <rv s="1">
    <fb>75.476218956647202</fb>
    <v>28</v>
  </rv>
  <rv s="1">
    <fb>0.56000000000000005</fb>
    <v>29</v>
  </rv>
  <rv s="1">
    <fb>8454619607.8179502</fb>
    <v>30</v>
  </rv>
  <rv s="1">
    <fb>1.0756540999999999</fb>
    <v>23</v>
  </rv>
  <rv s="1">
    <fb>0.41267020000000004</fb>
    <v>23</v>
  </rv>
  <rv s="2">
    <v>22</v>
    <v>21</v>
    <v>165</v>
    <v>7</v>
    <v>0</v>
    <v>Image of Kyrgyzstan</v>
  </rv>
  <rv s="1">
    <fb>16.899999999999999</fb>
    <v>28</v>
  </rv>
  <rv s="0">
    <v>805306368</v>
    <v>Sadyr Japarov (President)</v>
    <v>b383044a-af48-c077-2070-a76cb02265f9</v>
    <v>en-GB</v>
    <v>Generic</v>
  </rv>
  <rv s="0">
    <v>805306368</v>
    <v>Adylbek Kasymaliev (Chairman)</v>
    <v>1b40637c-cf0e-2be9-8aa3-ca9ee19fe030</v>
    <v>en-GB</v>
    <v>Generic</v>
  </rv>
  <rv s="3">
    <v>84</v>
  </rv>
  <rv s="4">
    <v>https://www.bing.com/search?q=kyrgyzstan&amp;form=skydnc</v>
    <v>Learn more on Bing</v>
  </rv>
  <rv s="1">
    <fb>71.400000000000006</fb>
    <v>28</v>
  </rv>
  <rv s="1">
    <fb>60</fb>
    <v>28</v>
  </rv>
  <rv s="1">
    <fb>0.09</fb>
    <v>29</v>
  </rv>
  <rv s="3">
    <v>85</v>
  </rv>
  <rv s="1">
    <fb>0.48239436470000002</fb>
    <v>23</v>
  </rv>
  <rv s="1">
    <fb>1.8759999999999999</fb>
    <v>25</v>
  </rv>
  <rv s="1">
    <fb>6803300</fb>
    <v>24</v>
  </rv>
  <rv s="1">
    <fb>0.218</fb>
    <v>23</v>
  </rv>
  <rv s="1">
    <fb>0.23600000000000002</fb>
    <v>23</v>
  </rv>
  <rv s="1">
    <fb>0.37799999999999995</fb>
    <v>23</v>
  </rv>
  <rv s="1">
    <fb>9.9000000000000005E-2</fb>
    <v>23</v>
  </rv>
  <rv s="1">
    <fb>0.59831001281738305</fb>
    <v>23</v>
  </rv>
  <rv s="0">
    <v>536870912</v>
    <v>Osh</v>
    <v>fb2c3f6c-3f52-c2c9-bd17-c74d334b5da4</v>
    <v>en-GB</v>
    <v>Map</v>
  </rv>
  <rv s="0">
    <v>536870912</v>
    <v>Batken Region</v>
    <v>56336dc8-1184-bd64-13d7-7c02badbe8c1</v>
    <v>en-GB</v>
    <v>Map</v>
  </rv>
  <rv s="0">
    <v>536870912</v>
    <v>Chüy Region</v>
    <v>0d0e95c1-3cf1-b662-669c-3f778042fb71</v>
    <v>en-GB</v>
    <v>Map</v>
  </rv>
  <rv s="0">
    <v>536870912</v>
    <v>Issyk-Kul Region</v>
    <v>6c4cf4dd-06dd-d852-5c60-40ceaf0dbbde</v>
    <v>en-GB</v>
    <v>Map</v>
  </rv>
  <rv s="0">
    <v>536870912</v>
    <v>Jalal-Abad Region</v>
    <v>c930ab29-b123-fda6-5ae6-51acea4f137d</v>
    <v>en-GB</v>
    <v>Map</v>
  </rv>
  <rv s="0">
    <v>536870912</v>
    <v>Naryn Region</v>
    <v>bd90e3bf-de2d-2d2f-7066-86f87bdc18a8</v>
    <v>en-GB</v>
    <v>Map</v>
  </rv>
  <rv s="0">
    <v>536870912</v>
    <v>Osh Region</v>
    <v>1bc4f38a-6453-0cad-f854-f1a4e80bed9c</v>
    <v>en-GB</v>
    <v>Map</v>
  </rv>
  <rv s="0">
    <v>536870912</v>
    <v>Talas Region</v>
    <v>b4287fe8-a22c-115c-8577-2813c27dc206</v>
    <v>en-GB</v>
    <v>Map</v>
  </rv>
  <rv s="3">
    <v>86</v>
  </rv>
  <rv s="1">
    <fb>0.17998857013594999</fb>
    <v>23</v>
  </rv>
  <rv s="3">
    <v>87</v>
  </rv>
  <rv s="1">
    <fb>0.28999999999999998</fb>
    <v>23</v>
  </rv>
  <rv s="1">
    <fb>6.3299999237060506E-2</fb>
    <v>31</v>
  </rv>
  <rv s="1">
    <fb>2362644</fb>
    <v>24</v>
  </rv>
  <rv s="6">
    <v>#VALUE!</v>
    <v>en-GB</v>
    <v>27f6d40c-198a-efe5-2541-4a5c16f65884</v>
    <v>536870912</v>
    <v>1</v>
    <v>168</v>
    <v>37</v>
    <v>Kyrgyzstan</v>
    <v>19</v>
    <v>20</v>
    <v>Map</v>
    <v>21</v>
    <v>169</v>
    <v>KG</v>
    <v>1403</v>
    <v>1404</v>
    <v>1405</v>
    <v>1406</v>
    <v>1407</v>
    <v>1408</v>
    <v>1409</v>
    <v>1410</v>
    <v>1411</v>
    <v>KGS</v>
    <v>Kyrgyzstan, officially the Kyrgyz Republic, is a landlocked country in Central Asia, lying in the Tian Shan and Pamir mountain ranges. Bishkek is the capital and largest city. Kyrgyzstan is bordered by Kazakhstan to the north, Uzbekistan to the ...</v>
    <v>1412</v>
    <v>1413</v>
    <v>1414</v>
    <v>1415</v>
    <v>1416</v>
    <v>1417</v>
    <v>1418</v>
    <v>1419</v>
    <v>1420</v>
    <v>1421</v>
    <v>1408</v>
    <v>1424</v>
    <v>1425</v>
    <v>1426</v>
    <v>1427</v>
    <v>1428</v>
    <v>Kyrgyzstan</v>
    <v>National Anthem of the Kyrgyz Republic</v>
    <v>1429</v>
    <v>Кыргызстан</v>
    <v>1430</v>
    <v>1431</v>
    <v>1432</v>
    <v>1433</v>
    <v>1434</v>
    <v>1435</v>
    <v>339</v>
    <v>1436</v>
    <v>41</v>
    <v>453</v>
    <v>1437</v>
    <v>1446</v>
    <v>1447</v>
    <v>1448</v>
    <v>1449</v>
    <v>1450</v>
    <v>Kyrgyzstan</v>
    <v>1451</v>
    <v>mdp/vdpid/130</v>
  </rv>
  <rv s="0">
    <v>536870912</v>
    <v>Lebanon</v>
    <v>f2d30d7c-bea9-11b5-a8fe-a92d37480c87</v>
    <v>en-GB</v>
    <v>Map</v>
  </rv>
  <rv s="1">
    <fb>0.64320625610948201</fb>
    <v>23</v>
  </rv>
  <rv s="1">
    <fb>10452</fb>
    <v>24</v>
  </rv>
  <rv s="1">
    <fb>80000</fb>
    <v>24</v>
  </rv>
  <rv s="1">
    <fb>17.545000000000002</fb>
    <v>25</v>
  </rv>
  <rv s="1">
    <fb>961</fb>
    <v>26</v>
  </rv>
  <rv s="0">
    <v>536870912</v>
    <v>Beirut</v>
    <v>afaaff6f-4112-4894-7e7e-2ca7359df5cf</v>
    <v>en-GB</v>
    <v>Map</v>
  </rv>
  <rv s="1">
    <fb>24796.254000000001</fb>
    <v>24</v>
  </rv>
  <rv s="1">
    <fb>130.024611761339</fb>
    <v>27</v>
  </rv>
  <rv s="1">
    <fb>3.0053894939038001E-2</fb>
    <v>23</v>
  </rv>
  <rv s="1">
    <fb>2588.30067018927</fb>
    <v>24</v>
  </rv>
  <rv s="1">
    <fb>2.0870000000000002</fb>
    <v>25</v>
  </rv>
  <rv s="1">
    <fb>0.134291304870785</fb>
    <v>23</v>
  </rv>
  <rv s="1">
    <fb>97.621101107806794</fb>
    <v>28</v>
  </rv>
  <rv s="1">
    <fb>0.74</fb>
    <v>29</v>
  </rv>
  <rv s="1">
    <fb>53367042272.172501</fb>
    <v>30</v>
  </rv>
  <rv s="1">
    <fb>0.95052829999999999</fb>
    <v>23</v>
  </rv>
  <rv s="1">
    <fb>0.26255430000000002</fb>
    <v>23</v>
  </rv>
  <rv s="2">
    <v>23</v>
    <v>21</v>
    <v>171</v>
    <v>7</v>
    <v>0</v>
    <v>Image of Lebanon</v>
  </rv>
  <rv s="1">
    <fb>6.4</fb>
    <v>28</v>
  </rv>
  <rv s="0">
    <v>805306368</v>
    <v>Joseph Aoun (President)</v>
    <v>e9d3593e-caec-e6cc-5f1b-60b2a5bb2d18</v>
    <v>en-GB</v>
    <v>Generic</v>
  </rv>
  <rv s="0">
    <v>805306368</v>
    <v>Nawaf Salam (Prime minister)</v>
    <v>aa7a8c16-22d1-5542-2f49-ce5a398301ae</v>
    <v>en-GB</v>
    <v>Generic</v>
  </rv>
  <rv s="3">
    <v>88</v>
  </rv>
  <rv s="4">
    <v>https://www.bing.com/search?q=lebanon&amp;form=skydnc</v>
    <v>Learn more on Bing</v>
  </rv>
  <rv s="1">
    <fb>78.875</fb>
    <v>28</v>
  </rv>
  <rv s="1">
    <fb>7735800000</fb>
    <v>30</v>
  </rv>
  <rv s="1">
    <fb>2.15</fb>
    <v>29</v>
  </rv>
  <rv s="3">
    <v>89</v>
  </rv>
  <rv s="1">
    <fb>0.32069597230000002</fb>
    <v>23</v>
  </rv>
  <rv s="1">
    <fb>2.1038000000000001</fb>
    <v>25</v>
  </rv>
  <rv s="1">
    <fb>5489739</fb>
    <v>24</v>
  </rv>
  <rv s="1">
    <fb>0.248</fb>
    <v>23</v>
  </rv>
  <rv s="1">
    <fb>3.1E-2</fb>
    <v>23</v>
  </rv>
  <rv s="1">
    <fb>7.9000000000000001E-2</fb>
    <v>23</v>
  </rv>
  <rv s="1">
    <fb>0.127</fb>
    <v>23</v>
  </rv>
  <rv s="1">
    <fb>0.47013000488281298</fb>
    <v>23</v>
  </rv>
  <rv s="0">
    <v>536870912</v>
    <v>Beirut Governorate</v>
    <v>51248dc1-d152-b73a-bc60-aab6ea034eb4</v>
    <v>en-GB</v>
    <v>Map</v>
  </rv>
  <rv s="0">
    <v>536870912</v>
    <v>Beqaa Governorate</v>
    <v>c9845962-193c-cf5c-bb2b-a1342db23cc0</v>
    <v>en-GB</v>
    <v>Map</v>
  </rv>
  <rv s="0">
    <v>536870912</v>
    <v>Mount Lebanon Governorate</v>
    <v>7677f064-de66-965a-3358-73cd8c1b8d48</v>
    <v>en-GB</v>
    <v>Map</v>
  </rv>
  <rv s="0">
    <v>536870912</v>
    <v>North Governorate</v>
    <v>638cd249-dbdd-b287-a3fb-c88a57e7cca0</v>
    <v>en-GB</v>
    <v>Map</v>
  </rv>
  <rv s="0">
    <v>536870912</v>
    <v>South Governorate</v>
    <v>c8fdcdf5-28fe-7307-75c0-2c2f1d3e1162</v>
    <v>en-GB</v>
    <v>Map</v>
  </rv>
  <rv s="0">
    <v>536870912</v>
    <v>Nabatieh Governorate</v>
    <v>99641455-8de4-a1c7-0c50-4e75b9f48b98</v>
    <v>en-GB</v>
    <v>Map</v>
  </rv>
  <rv s="3">
    <v>90</v>
  </rv>
  <rv s="1">
    <fb>0.153087429268704</fb>
    <v>23</v>
  </rv>
  <rv s="1">
    <fb>0.32200000000000001</fb>
    <v>23</v>
  </rv>
  <rv s="1">
    <fb>6.2290000915527298E-2</fb>
    <v>31</v>
  </rv>
  <rv s="1">
    <fb>6084994</fb>
    <v>24</v>
  </rv>
  <rv s="5">
    <v>#VALUE!</v>
    <v>en-GB</v>
    <v>f2d30d7c-bea9-11b5-a8fe-a92d37480c87</v>
    <v>536870912</v>
    <v>1</v>
    <v>174</v>
    <v>17</v>
    <v>Lebanon</v>
    <v>19</v>
    <v>20</v>
    <v>Map</v>
    <v>21</v>
    <v>175</v>
    <v>LB</v>
    <v>1454</v>
    <v>1455</v>
    <v>1456</v>
    <v>1457</v>
    <v>1458</v>
    <v>1459</v>
    <v>1460</v>
    <v>1461</v>
    <v>1462</v>
    <v>LBP</v>
    <v>Lebanon, officially the Republic of Lebanon, is a country in the Levant region of West Asia. Situated at the crossroads of the Mediterranean Basin and the Arabian Peninsula, it is bordered by Syria to the north and east, Israel to the south, and ...</v>
    <v>1463</v>
    <v>1464</v>
    <v>1465</v>
    <v>1466</v>
    <v>1467</v>
    <v>1468</v>
    <v>1469</v>
    <v>1470</v>
    <v>1471</v>
    <v>1472</v>
    <v>1459</v>
    <v>1475</v>
    <v>1476</v>
    <v>1477</v>
    <v>1478</v>
    <v>575</v>
    <v>1479</v>
    <v>Lebanon</v>
    <v>National Anthem of Lebanon</v>
    <v>1480</v>
    <v>République libanaise</v>
    <v>1481</v>
    <v>1482</v>
    <v>1483</v>
    <v>872</v>
    <v>1484</v>
    <v>509</v>
    <v>1485</v>
    <v>1486</v>
    <v>1487</v>
    <v>453</v>
    <v>1488</v>
    <v>1495</v>
    <v>1496</v>
    <v>411</v>
    <v>1497</v>
    <v>1498</v>
    <v>Lebanon</v>
    <v>1499</v>
    <v>mdp/vdpid/139</v>
  </rv>
  <rv s="0">
    <v>536870912</v>
    <v>United Arab Emirates</v>
    <v>254a2621-4625-0f85-0b9d-13e4e75e5c9b</v>
    <v>en-GB</v>
    <v>Map</v>
  </rv>
  <rv s="1">
    <fb>5.4745140494645003E-2</fb>
    <v>23</v>
  </rv>
  <rv s="1">
    <fb>83600</fb>
    <v>24</v>
  </rv>
  <rv s="1">
    <fb>63000</fb>
    <v>24</v>
  </rv>
  <rv s="1">
    <fb>10.331</fb>
    <v>25</v>
  </rv>
  <rv s="1">
    <fb>971</fb>
    <v>26</v>
  </rv>
  <rv s="0">
    <v>536870912</v>
    <v>Abu Dhabi</v>
    <v>5c13f73c-6c26-b05a-8294-4e5d670b582c</v>
    <v>en-GB</v>
    <v>Map</v>
  </rv>
  <rv s="1">
    <fb>206323.755</fb>
    <v>24</v>
  </rv>
  <rv s="1">
    <fb>114.52466053234301</fb>
    <v>27</v>
  </rv>
  <rv s="1">
    <fb>-1.9310811478217102E-2</fb>
    <v>23</v>
  </rv>
  <rv s="1">
    <fb>11088.3502863794</fb>
    <v>24</v>
  </rv>
  <rv s="1">
    <fb>1.413</fb>
    <v>25</v>
  </rv>
  <rv s="1">
    <fb>4.5573078521840199E-2</fb>
    <v>23</v>
  </rv>
  <rv s="1">
    <fb>86.1283490244126</fb>
    <v>28</v>
  </rv>
  <rv s="1">
    <fb>0.49</fb>
    <v>29</v>
  </rv>
  <rv s="1">
    <fb>421142267937.65002</fb>
    <v>30</v>
  </rv>
  <rv s="1">
    <fb>1.0839706</fb>
    <v>23</v>
  </rv>
  <rv s="1">
    <fb>0.36847080230712898</fb>
    <v>23</v>
  </rv>
  <rv s="2">
    <v>24</v>
    <v>21</v>
    <v>177</v>
    <v>7</v>
    <v>0</v>
    <v>Image of United Arab Emirates</v>
  </rv>
  <rv s="1">
    <fb>6.5</fb>
    <v>28</v>
  </rv>
  <rv s="0">
    <v>536870912</v>
    <v>Dubai</v>
    <v>be495e21-8e36-a64d-d87a-350ba05996eb</v>
    <v>en-GB</v>
    <v>Map</v>
  </rv>
  <rv s="0">
    <v>805306368</v>
    <v>Mohamed bin Zayed Al Nahyan (President)</v>
    <v>f9a564f5-d322-fa19-3bc8-73e961373e10</v>
    <v>en-GB</v>
    <v>Generic</v>
  </rv>
  <rv s="0">
    <v>805306368</v>
    <v>Mohammed bin Rashid Al Maktoum (Prime minister)</v>
    <v>699a9d4c-17ad-a2e7-0654-51e1cf321b41</v>
    <v>en-GB</v>
    <v>Generic</v>
  </rv>
  <rv s="3">
    <v>91</v>
  </rv>
  <rv s="4">
    <v>https://www.bing.com/search?q=united+arab+emirates&amp;form=skydnc</v>
    <v>Learn more on Bing</v>
  </rv>
  <rv s="1">
    <fb>77.813999999999993</fb>
    <v>28</v>
  </rv>
  <rv s="1">
    <fb>247209143274.88101</fb>
    <v>30</v>
  </rv>
  <rv s="1">
    <fb>0.1778964985</fb>
    <v>23</v>
  </rv>
  <rv s="1">
    <fb>2.5278</fb>
    <v>25</v>
  </rv>
  <rv s="1">
    <fb>9441129</fb>
    <v>24</v>
  </rv>
  <rv s="1">
    <fb>0.255</fb>
    <v>23</v>
  </rv>
  <rv s="1">
    <fb>0.38200000000000001</fb>
    <v>23</v>
  </rv>
  <rv s="1">
    <fb>0.18</fb>
    <v>23</v>
  </rv>
  <rv s="1">
    <fb>0.82094001770019498</fb>
    <v>23</v>
  </rv>
  <rv s="0">
    <v>536870912</v>
    <v>Emirate of Abu Dhabi</v>
    <v>64d30bb6-7457-2a4b-5a2a-ef4f432d2eb6</v>
    <v>en-GB</v>
    <v>Map</v>
  </rv>
  <rv s="0">
    <v>536870912</v>
    <v>Emirate of Sharjah</v>
    <v>d4a83efb-738c-4204-0d9b-311bba6e7d55</v>
    <v>en-GB</v>
    <v>Map</v>
  </rv>
  <rv s="0">
    <v>536870912</v>
    <v>Emirate of Ajman</v>
    <v>e99dee76-8670-41c5-83d6-9915d5d5da4e</v>
    <v>en-GB</v>
    <v>Map</v>
  </rv>
  <rv s="0">
    <v>536870912</v>
    <v>Emirate of Ras Al Khaimah</v>
    <v>2290fba6-b72e-3389-2cb6-7a529757db04</v>
    <v>en-GB</v>
    <v>Map</v>
  </rv>
  <rv s="0">
    <v>536870912</v>
    <v>Emirate of Fujairah</v>
    <v>4afc1d56-0440-fff3-812e-07b2c32fa703</v>
    <v>en-GB</v>
    <v>Map</v>
  </rv>
  <rv s="3">
    <v>92</v>
  </rv>
  <rv s="1">
    <fb>5.9310281329913201E-4</fb>
    <v>23</v>
  </rv>
  <rv s="3">
    <v>93</v>
  </rv>
  <rv s="1">
    <fb>2.3480000495910602E-2</fb>
    <v>31</v>
  </rv>
  <rv s="1">
    <fb>8479744</fb>
    <v>24</v>
  </rv>
  <rv s="8">
    <v>#VALUE!</v>
    <v>en-GB</v>
    <v>254a2621-4625-0f85-0b9d-13e4e75e5c9b</v>
    <v>536870912</v>
    <v>1</v>
    <v>180</v>
    <v>96</v>
    <v>United Arab Emirates</v>
    <v>19</v>
    <v>20</v>
    <v>Map</v>
    <v>21</v>
    <v>181</v>
    <v>AE</v>
    <v>1502</v>
    <v>1503</v>
    <v>1504</v>
    <v>1505</v>
    <v>1506</v>
    <v>1507</v>
    <v>1508</v>
    <v>1509</v>
    <v>1510</v>
    <v>AED</v>
    <v>The United Arab Emirates is a country in West Asia, in the Middle East, at the eastern end of the Arabian Peninsula. It is a federal elective monarchy made up of seven emirates, with Abu Dhabi serving as its capital. It shares land borders with ...</v>
    <v>1511</v>
    <v>1512</v>
    <v>1513</v>
    <v>1514</v>
    <v>1515</v>
    <v>1516</v>
    <v>1517</v>
    <v>1518</v>
    <v>1519</v>
    <v>1520</v>
    <v>1521</v>
    <v>1524</v>
    <v>1525</v>
    <v>1526</v>
    <v>1527</v>
    <v>383</v>
    <v>United Arab Emirates</v>
    <v>Ishy Bilady</v>
    <v>654</v>
    <v>les Émirats arabes unis</v>
    <v>1528</v>
    <v>1529</v>
    <v>1530</v>
    <v>1531</v>
    <v>337</v>
    <v>1532</v>
    <v>38</v>
    <v>814</v>
    <v>1262</v>
    <v>1533</v>
    <v>1534</v>
    <v>1540</v>
    <v>1541</v>
    <v>1542</v>
    <v>88</v>
    <v>1543</v>
    <v>United Arab Emirates</v>
    <v>1544</v>
    <v>mdp/vdpid/224</v>
  </rv>
  <rv s="0">
    <v>536870912</v>
    <v>Malaysia</v>
    <v>b3abad47-1313-e000-0d95-f77f69e2fcdd</v>
    <v>en-GB</v>
    <v>Map</v>
  </rv>
  <rv s="1">
    <fb>0.262577994217014</fb>
    <v>23</v>
  </rv>
  <rv s="1">
    <fb>330803</fb>
    <v>24</v>
  </rv>
  <rv s="1">
    <fb>136000</fb>
    <v>24</v>
  </rv>
  <rv s="1">
    <fb>16.751999999999999</fb>
    <v>25</v>
  </rv>
  <rv s="1">
    <fb>60</fb>
    <v>26</v>
  </rv>
  <rv s="0">
    <v>536870912</v>
    <v>Kuala Lumpur</v>
    <v>22f00b26-6726-bd5c-180f-3ff38ae380f3</v>
    <v>en-GB</v>
    <v>Map</v>
  </rv>
  <rv s="1">
    <fb>248288.90299999999</fb>
    <v>24</v>
  </rv>
  <rv s="1">
    <fb>121.463089485086</fb>
    <v>27</v>
  </rv>
  <rv s="1">
    <fb>6.6289186576437599E-3</fb>
    <v>23</v>
  </rv>
  <rv s="1">
    <fb>4651.9587341816004</fb>
    <v>24</v>
  </rv>
  <rv s="1">
    <fb>2.0009999999999999</fb>
    <v>25</v>
  </rv>
  <rv s="1">
    <fb>0.67597623554253505</fb>
    <v>23</v>
  </rv>
  <rv s="1">
    <fb>96.628198897808105</fb>
    <v>28</v>
  </rv>
  <rv s="1">
    <fb>0.45</fb>
    <v>29</v>
  </rv>
  <rv s="1">
    <fb>364701517787.84399</fb>
    <v>30</v>
  </rv>
  <rv s="1">
    <fb>1.052916</fb>
    <v>23</v>
  </rv>
  <rv s="1">
    <fb>0.45125390000000004</fb>
    <v>23</v>
  </rv>
  <rv s="2">
    <v>25</v>
    <v>21</v>
    <v>183</v>
    <v>7</v>
    <v>0</v>
    <v>Image of Malaysia</v>
  </rv>
  <rv s="1">
    <fb>6.7</fb>
    <v>28</v>
  </rv>
  <rv s="0">
    <v>805306368</v>
    <v>Ibrahim Iskandar of Johor (King)</v>
    <v>cf1473be-96e1-a155-b8da-dd2b83f222ad</v>
    <v>en-GB</v>
    <v>Generic</v>
  </rv>
  <rv s="0">
    <v>805306368</v>
    <v>Anwar Ibrahim (Prime minister)</v>
    <v>f9e60a62-71ef-3f6b-17a3-8c09746c314e</v>
    <v>en-GB</v>
    <v>Generic</v>
  </rv>
  <rv s="3">
    <v>94</v>
  </rv>
  <rv s="4">
    <v>https://www.bing.com/search?q=malaysia&amp;form=skydnc</v>
    <v>Learn more on Bing</v>
  </rv>
  <rv s="1">
    <fb>75.997</fb>
    <v>28</v>
  </rv>
  <rv s="1">
    <fb>403957380000</fb>
    <v>30</v>
  </rv>
  <rv s="3">
    <v>95</v>
  </rv>
  <rv s="1">
    <fb>0.36668219639999999</fb>
    <v>23</v>
  </rv>
  <rv s="1">
    <fb>1.5132000000000001</fb>
    <v>25</v>
  </rv>
  <rv s="1">
    <fb>33938221</fb>
    <v>24</v>
  </rv>
  <rv s="1">
    <fb>0.22</fb>
    <v>23</v>
  </rv>
  <rv s="1">
    <fb>0.313</fb>
    <v>23</v>
  </rv>
  <rv s="1">
    <fb>0.47299999999999998</fb>
    <v>23</v>
  </rv>
  <rv s="1">
    <fb>5.7999999999999996E-2</fb>
    <v>23</v>
  </rv>
  <rv s="1">
    <fb>0.14800000000000002</fb>
    <v>23</v>
  </rv>
  <rv s="1">
    <fb>0.64289001464843809</fb>
    <v>23</v>
  </rv>
  <rv s="0">
    <v>536870912</v>
    <v>Johor</v>
    <v>592580f7-38da-e7c1-18ba-b603c80b3d69</v>
    <v>en-GB</v>
    <v>Map</v>
  </rv>
  <rv s="0">
    <v>536870912</v>
    <v>Kedah</v>
    <v>1ad802ca-b889-4b0f-9d8c-d335fad09909</v>
    <v>en-GB</v>
    <v>Map</v>
  </rv>
  <rv s="0">
    <v>536870912</v>
    <v>Kelantan</v>
    <v>4ce27f56-2eb0-d77a-ba8c-f8a03a225785</v>
    <v>en-GB</v>
    <v>Map</v>
  </rv>
  <rv s="0">
    <v>536870912</v>
    <v>Malacca</v>
    <v>44a9355d-c135-72b5-fc60-4291a89e003e</v>
    <v>en-GB</v>
    <v>Map</v>
  </rv>
  <rv s="0">
    <v>536870912</v>
    <v>Negeri Sembilan</v>
    <v>db3e30e6-d597-cb37-b5d7-d3dd4e8b5d00</v>
    <v>en-GB</v>
    <v>Map</v>
  </rv>
  <rv s="0">
    <v>536870912</v>
    <v>Pahang</v>
    <v>829da6d6-c70a-85d9-8d5d-b70db574854d</v>
    <v>en-GB</v>
    <v>Map</v>
  </rv>
  <rv s="0">
    <v>536870912</v>
    <v>Perak</v>
    <v>6ca4b1a2-6a13-0976-d0f4-e53c93091316</v>
    <v>en-GB</v>
    <v>Map</v>
  </rv>
  <rv s="0">
    <v>536870912</v>
    <v>Perlis</v>
    <v>671c3535-7aad-076b-5860-99706390b32b</v>
    <v>en-GB</v>
    <v>Map</v>
  </rv>
  <rv s="0">
    <v>536870912</v>
    <v>Penang</v>
    <v>bf464054-864b-9148-4d71-cc74f94e1588</v>
    <v>en-GB</v>
    <v>Map</v>
  </rv>
  <rv s="0">
    <v>536870912</v>
    <v>Sabah</v>
    <v>6441d726-276d-e074-b446-2e6612c2e9e2</v>
    <v>en-GB</v>
    <v>Map</v>
  </rv>
  <rv s="0">
    <v>536870912</v>
    <v>Sarawak</v>
    <v>dce6889b-8572-6739-b867-e448e9f0fc11</v>
    <v>en-GB</v>
    <v>Map</v>
  </rv>
  <rv s="0">
    <v>536870912</v>
    <v>Selangor</v>
    <v>c58b8d2f-8526-6b7e-ae27-d302d98eb422</v>
    <v>en-GB</v>
    <v>Map</v>
  </rv>
  <rv s="0">
    <v>536870912</v>
    <v>Terengganu</v>
    <v>4c426c92-33a4-e12c-382a-d84a8509dfa2</v>
    <v>en-GB</v>
    <v>Map</v>
  </rv>
  <rv s="0">
    <v>536870912</v>
    <v>Labuan</v>
    <v>c205ca77-748f-befb-6130-2a7a0eb87dbc</v>
    <v>en-GB</v>
    <v>Map</v>
  </rv>
  <rv s="0">
    <v>536870912</v>
    <v>Putrajaya</v>
    <v>703ccf1a-052c-03ee-0599-1ef25799d8dc</v>
    <v>en-GB</v>
    <v>Map</v>
  </rv>
  <rv s="3">
    <v>96</v>
  </rv>
  <rv s="1">
    <fb>0.12029692391138701</fb>
    <v>23</v>
  </rv>
  <rv s="3">
    <v>97</v>
  </rv>
  <rv s="1">
    <fb>0.38700000000000001</fb>
    <v>23</v>
  </rv>
  <rv s="1">
    <fb>3.32399988174438E-2</fb>
    <v>31</v>
  </rv>
  <rv s="1">
    <fb>24475766</fb>
    <v>24</v>
  </rv>
  <rv s="5">
    <v>#VALUE!</v>
    <v>en-GB</v>
    <v>b3abad47-1313-e000-0d95-f77f69e2fcdd</v>
    <v>536870912</v>
    <v>1</v>
    <v>186</v>
    <v>17</v>
    <v>Malaysia</v>
    <v>19</v>
    <v>20</v>
    <v>Map</v>
    <v>21</v>
    <v>187</v>
    <v>MY</v>
    <v>1547</v>
    <v>1548</v>
    <v>1549</v>
    <v>1550</v>
    <v>1551</v>
    <v>1552</v>
    <v>1553</v>
    <v>1554</v>
    <v>1555</v>
    <v>MYR</v>
    <v>Malaysia is a country in Southeast Asia. A federal constitutional monarchy, it consists of 13 states and three federal territories, separated by the South China Sea into two regions: Peninsular Malaysia and Borneo's East Malaysia. Peninsular ...</v>
    <v>1556</v>
    <v>1557</v>
    <v>1558</v>
    <v>1559</v>
    <v>1560</v>
    <v>1561</v>
    <v>1562</v>
    <v>1563</v>
    <v>1564</v>
    <v>1565</v>
    <v>1552</v>
    <v>1568</v>
    <v>1569</v>
    <v>1570</v>
    <v>1571</v>
    <v>575</v>
    <v>202</v>
    <v>Malaysia</v>
    <v>Negaraku</v>
    <v>1572</v>
    <v>Malaysia</v>
    <v>1573</v>
    <v>1574</v>
    <v>1575</v>
    <v>1576</v>
    <v>1577</v>
    <v>1578</v>
    <v>38</v>
    <v>1579</v>
    <v>340</v>
    <v>1580</v>
    <v>1581</v>
    <v>1597</v>
    <v>1598</v>
    <v>1599</v>
    <v>1600</v>
    <v>1601</v>
    <v>Malaysia</v>
    <v>1602</v>
    <v>mdp/vdpid/167</v>
  </rv>
  <rv s="0">
    <v>536870912</v>
    <v>Serbia</v>
    <v>bfde06a5-c040-2791-7779-ac3934ad56d8</v>
    <v>en-GB</v>
    <v>Map</v>
  </rv>
  <rv s="1">
    <fb>0.39332266178824599</fb>
    <v>23</v>
  </rv>
  <rv s="1">
    <fb>88499</fb>
    <v>24</v>
  </rv>
  <rv s="1">
    <fb>32000</fb>
    <v>24</v>
  </rv>
  <rv s="1">
    <fb>9.1999999999999993</fb>
    <v>25</v>
  </rv>
  <rv s="1">
    <fb>381</fb>
    <v>26</v>
  </rv>
  <rv s="0">
    <v>536870912</v>
    <v>Belgrade</v>
    <v>23967a85-77cf-f376-c0a7-769fd8f12d6b</v>
    <v>en-GB</v>
    <v>Map</v>
  </rv>
  <rv s="1">
    <fb>45221.444000000003</fb>
    <v>24</v>
  </rv>
  <rv s="1">
    <fb>143.997573551714</fb>
    <v>27</v>
  </rv>
  <rv s="1">
    <fb>1.8492298451108998E-2</fb>
    <v>23</v>
  </rv>
  <rv s="1">
    <fb>4271.7446669105002</fb>
    <v>24</v>
  </rv>
  <rv s="1">
    <fb>1.49</fb>
    <v>25</v>
  </rv>
  <rv s="1">
    <fb>0.31115937598259202</fb>
    <v>23</v>
  </rv>
  <rv s="1">
    <fb>83.871261642928602</fb>
    <v>28</v>
  </rv>
  <rv s="1">
    <fb>51409167350.754799</fb>
    <v>30</v>
  </rv>
  <rv s="1">
    <fb>1.0030193000000001</fb>
    <v>23</v>
  </rv>
  <rv s="1">
    <fb>0.67158659999999992</fb>
    <v>23</v>
  </rv>
  <rv s="2">
    <v>26</v>
    <v>21</v>
    <v>189</v>
    <v>7</v>
    <v>0</v>
    <v>Image of Serbia</v>
  </rv>
  <rv s="1">
    <fb>4.8</fb>
    <v>28</v>
  </rv>
  <rv s="0">
    <v>805306368</v>
    <v>Aleksandar Vučić (President)</v>
    <v>a8f29601-b0b4-618d-06c1-225d9c9ca494</v>
    <v>en-GB</v>
    <v>Generic</v>
  </rv>
  <rv s="0">
    <v>805306368</v>
    <v>Miloš Vučević (Prime minister)</v>
    <v>645725cb-351a-434a-aed8-948fc5c558ee</v>
    <v>en-GB</v>
    <v>Generic</v>
  </rv>
  <rv s="3">
    <v>98</v>
  </rv>
  <rv s="4">
    <v>https://www.bing.com/search?q=serbia&amp;form=skydnc</v>
    <v>Learn more on Bing</v>
  </rv>
  <rv s="1">
    <fb>75.539024390243895</fb>
    <v>28</v>
  </rv>
  <rv s="1">
    <fb>1791690000</fb>
    <v>30</v>
  </rv>
  <rv s="1">
    <fb>12</fb>
    <v>28</v>
  </rv>
  <rv s="1">
    <fb>1.57</fb>
    <v>29</v>
  </rv>
  <rv s="3">
    <v>99</v>
  </rv>
  <rv s="1">
    <fb>0.40587734609999998</fb>
    <v>23</v>
  </rv>
  <rv s="1">
    <fb>3.1131000000000002</fb>
    <v>25</v>
  </rv>
  <rv s="1">
    <fb>6760087</fb>
    <v>24</v>
  </rv>
  <rv s="1">
    <fb>0.25600000000000001</fb>
    <v>23</v>
  </rv>
  <rv s="1">
    <fb>0.41499999999999998</fb>
    <v>23</v>
  </rv>
  <rv s="1">
    <fb>5.2000000000000005E-2</fb>
    <v>23</v>
  </rv>
  <rv s="1">
    <fb>0.121</fb>
    <v>23</v>
  </rv>
  <rv s="1">
    <fb>0.17399999999999999</fb>
    <v>23</v>
  </rv>
  <rv s="1">
    <fb>0.54875999450683599</fb>
    <v>23</v>
  </rv>
  <rv s="0">
    <v>536870912</v>
    <v>Bor District</v>
    <v>9ffcfa10-55be-f82f-cb8e-afca4700a28b</v>
    <v>en-GB</v>
    <v>Map</v>
  </rv>
  <rv s="0">
    <v>536870912</v>
    <v>Braničevo District</v>
    <v>a07c6be1-8fe2-69b2-2187-39748186c884</v>
    <v>en-GB</v>
    <v>Map</v>
  </rv>
  <rv s="0">
    <v>536870912</v>
    <v>Zaječar District</v>
    <v>bf30904f-9632-457e-b741-4ebc19b76af2</v>
    <v>en-GB</v>
    <v>Map</v>
  </rv>
  <rv s="0">
    <v>536870912</v>
    <v>West Bačka District</v>
    <v>49dfcc2e-e5c1-4a00-a596-a4b6abe539fd</v>
    <v>en-GB</v>
    <v>Map</v>
  </rv>
  <rv s="0">
    <v>536870912</v>
    <v>Zlatibor District</v>
    <v>7ed061c8-ef14-f3ec-edf4-656d71063c27</v>
    <v>en-GB</v>
    <v>Map</v>
  </rv>
  <rv s="0">
    <v>536870912</v>
    <v>Jablanica District</v>
    <v>16236efd-1eca-d77d-cde8-546ed74407d7</v>
    <v>en-GB</v>
    <v>Map</v>
  </rv>
  <rv s="0">
    <v>536870912</v>
    <v>South Banat District</v>
    <v>1cb5c728-aa24-9ee2-4304-f3f4d7f9bc36</v>
    <v>en-GB</v>
    <v>Map</v>
  </rv>
  <rv s="0">
    <v>536870912</v>
    <v>South Bačka District</v>
    <v>3b6bf260-5f36-2f33-f93c-25ddc78dc37b</v>
    <v>en-GB</v>
    <v>Map</v>
  </rv>
  <rv s="0">
    <v>536870912</v>
    <v>Kolubara District</v>
    <v>4cfa6c33-d52d-c0e0-d59e-4b97a24548aa</v>
    <v>en-GB</v>
    <v>Map</v>
  </rv>
  <rv s="0">
    <v>536870912</v>
    <v>Mačva District</v>
    <v>3700cd33-66a3-4307-a6a4-0052c5a1a9cd</v>
    <v>en-GB</v>
    <v>Map</v>
  </rv>
  <rv s="0">
    <v>536870912</v>
    <v>Moravica District</v>
    <v>89880f9b-171d-cf8e-1a53-c8d66d717f83</v>
    <v>en-GB</v>
    <v>Map</v>
  </rv>
  <rv s="0">
    <v>536870912</v>
    <v>Nišava District</v>
    <v>56d3daa6-6c64-4b4e-b95a-92901df4991a</v>
    <v>en-GB</v>
    <v>Map</v>
  </rv>
  <rv s="0">
    <v>536870912</v>
    <v>Pirot District</v>
    <v>0b1d3d41-522e-85f6-2839-c1a73f48bfa2</v>
    <v>en-GB</v>
    <v>Map</v>
  </rv>
  <rv s="0">
    <v>536870912</v>
    <v>Podunavlje District</v>
    <v>1bc538cc-ed8c-0a64-aaef-80eebb06eed4</v>
    <v>en-GB</v>
    <v>Map</v>
  </rv>
  <rv s="0">
    <v>536870912</v>
    <v>Pomoravlje District</v>
    <v>03b3cb07-b7d9-574d-5772-db151f2e2919</v>
    <v>en-GB</v>
    <v>Map</v>
  </rv>
  <rv s="0">
    <v>536870912</v>
    <v>Pčinja District</v>
    <v>553f9237-b6f3-4d59-b448-e891febf795f</v>
    <v>en-GB</v>
    <v>Map</v>
  </rv>
  <rv s="0">
    <v>536870912</v>
    <v>Rasina District</v>
    <v>b07edd1c-21ee-ac36-f59e-703020e74185</v>
    <v>en-GB</v>
    <v>Map</v>
  </rv>
  <rv s="0">
    <v>536870912</v>
    <v>Raška District</v>
    <v>8c653eb9-14b9-489c-ab00-f38e993137fc</v>
    <v>en-GB</v>
    <v>Map</v>
  </rv>
  <rv s="0">
    <v>536870912</v>
    <v>North Banat District</v>
    <v>412e968b-7dc0-3592-2176-e8fa00bf85fa</v>
    <v>en-GB</v>
    <v>Map</v>
  </rv>
  <rv s="0">
    <v>536870912</v>
    <v>North Bačka District</v>
    <v>4264da16-3531-4cc1-99c5-0559ace6880f</v>
    <v>en-GB</v>
    <v>Map</v>
  </rv>
  <rv s="0">
    <v>536870912</v>
    <v>Central Banat District</v>
    <v>db1a60f4-4d29-db90-281b-e46d486156c9</v>
    <v>en-GB</v>
    <v>Map</v>
  </rv>
  <rv s="0">
    <v>536870912</v>
    <v>Srem District</v>
    <v>794a5a1f-3b8d-b0db-5924-9e66b4a9fb3f</v>
    <v>en-GB</v>
    <v>Map</v>
  </rv>
  <rv s="0">
    <v>536870912</v>
    <v>Toplica District</v>
    <v>55dcdea5-a7b1-53a8-08e0-41bb67c07978</v>
    <v>en-GB</v>
    <v>Map</v>
  </rv>
  <rv s="0">
    <v>536870912</v>
    <v>Šumadija District</v>
    <v>5ab530fd-7899-457b-a64a-7737385a8eb7</v>
    <v>en-GB</v>
    <v>Map</v>
  </rv>
  <rv s="3">
    <v>100</v>
  </rv>
  <rv s="1">
    <fb>0.185525002126608</fb>
    <v>23</v>
  </rv>
  <rv s="1">
    <fb>0.36599999999999999</fb>
    <v>23</v>
  </rv>
  <rv s="1">
    <fb>0.12685999870300299</fb>
    <v>31</v>
  </rv>
  <rv s="1">
    <fb>3907243</fb>
    <v>24</v>
  </rv>
  <rv s="5">
    <v>#VALUE!</v>
    <v>en-GB</v>
    <v>bfde06a5-c040-2791-7779-ac3934ad56d8</v>
    <v>536870912</v>
    <v>1</v>
    <v>192</v>
    <v>17</v>
    <v>Serbia</v>
    <v>19</v>
    <v>20</v>
    <v>Map</v>
    <v>21</v>
    <v>193</v>
    <v>RS</v>
    <v>1605</v>
    <v>1606</v>
    <v>1607</v>
    <v>1608</v>
    <v>1609</v>
    <v>1610</v>
    <v>1611</v>
    <v>1612</v>
    <v>1613</v>
    <v>RSD</v>
    <v>Serbia, officially the Republic of Serbia, is a landlocked country at the crossroads of Southeast and Central Europe, located in the Balkans and the Pannonian Plain. It borders Hungary to the north, Romania to the northeast, Bulgaria to the ...</v>
    <v>1614</v>
    <v>1615</v>
    <v>1616</v>
    <v>1617</v>
    <v>1304</v>
    <v>1618</v>
    <v>1619</v>
    <v>1620</v>
    <v>1621</v>
    <v>1622</v>
    <v>1610</v>
    <v>1625</v>
    <v>1626</v>
    <v>1627</v>
    <v>1628</v>
    <v>1629</v>
    <v>1630</v>
    <v>Serbia</v>
    <v>Bože pravde</v>
    <v>1631</v>
    <v>Србија</v>
    <v>1632</v>
    <v>1633</v>
    <v>1634</v>
    <v>1374</v>
    <v>1635</v>
    <v>1636</v>
    <v>736</v>
    <v>1637</v>
    <v>1638</v>
    <v>1639</v>
    <v>1640</v>
    <v>1665</v>
    <v>1666</v>
    <v>541</v>
    <v>1667</v>
    <v>1668</v>
    <v>Serbia</v>
    <v>1669</v>
    <v>mdp/vdpid/271</v>
  </rv>
  <rv s="0">
    <v>536870912</v>
    <v>Mexico</v>
    <v>8e475659-4bdc-d912-6494-affce0096bc1</v>
    <v>en-GB</v>
    <v>Map</v>
  </rv>
  <rv s="1">
    <fb>0.54649553743666202</fb>
    <v>23</v>
  </rv>
  <rv s="1">
    <fb>1972550</fb>
    <v>24</v>
  </rv>
  <rv s="1">
    <fb>336000</fb>
    <v>24</v>
  </rv>
  <rv s="1">
    <fb>17.602</fb>
    <v>25</v>
  </rv>
  <rv s="1">
    <fb>52</fb>
    <v>26</v>
  </rv>
  <rv s="0">
    <v>536870912</v>
    <v>Mexico City</v>
    <v>f1281260-8340-e258-c8ec-3522504400e5</v>
    <v>en-GB</v>
    <v>Map</v>
  </rv>
  <rv s="1">
    <fb>486405.54800000001</fb>
    <v>24</v>
  </rv>
  <rv s="1">
    <fb>141.54252296997399</fb>
    <v>27</v>
  </rv>
  <rv s="1">
    <fb>3.6359614212704998E-2</fb>
    <v>23</v>
  </rv>
  <rv s="1">
    <fb>2157.32394883914</fb>
    <v>24</v>
  </rv>
  <rv s="1">
    <fb>2.129</fb>
    <v>25</v>
  </rv>
  <rv s="1">
    <fb>0.339249458255099</fb>
    <v>23</v>
  </rv>
  <rv s="1">
    <fb>90.426207910940704</fb>
    <v>28</v>
  </rv>
  <rv s="1">
    <fb>0.73</fb>
    <v>29</v>
  </rv>
  <rv s="1">
    <fb>1258286717124.53</fb>
    <v>30</v>
  </rv>
  <rv s="1">
    <fb>1.0577000999999999</fb>
    <v>23</v>
  </rv>
  <rv s="1">
    <fb>0.40228960000000002</fb>
    <v>23</v>
  </rv>
  <rv s="2">
    <v>27</v>
    <v>21</v>
    <v>195</v>
    <v>7</v>
    <v>0</v>
    <v>Image of Mexico</v>
  </rv>
  <rv s="0">
    <v>805306368</v>
    <v>Claudia Sheinbaum (President)</v>
    <v>d0490c30-2b7a-cbfd-f6ed-dffdff40aeb0</v>
    <v>en-GB</v>
    <v>Generic</v>
  </rv>
  <rv s="0">
    <v>805306368</v>
    <v>Norma Lucía Piña Hernández (Chief justice)</v>
    <v>c6ded009-db4d-d436-ada5-514c16278dd4</v>
    <v>en-GB</v>
    <v>Generic</v>
  </rv>
  <rv s="3">
    <v>101</v>
  </rv>
  <rv s="4">
    <v>https://www.bing.com/search?q=mexico&amp;form=skydnc</v>
    <v>Learn more on Bing</v>
  </rv>
  <rv s="1">
    <fb>74.992000000000004</fb>
    <v>28</v>
  </rv>
  <rv s="1">
    <fb>413618820000</fb>
    <v>30</v>
  </rv>
  <rv s="1">
    <fb>33</fb>
    <v>28</v>
  </rv>
  <rv s="3">
    <v>102</v>
  </rv>
  <rv s="1">
    <fb>0.41370018680000004</fb>
    <v>23</v>
  </rv>
  <rv s="1">
    <fb>2.3826999999999998</fb>
    <v>25</v>
  </rv>
  <rv s="1">
    <fb>127504125</fb>
    <v>24</v>
  </rv>
  <rv s="1">
    <fb>0.2</fb>
    <v>23</v>
  </rv>
  <rv s="1">
    <fb>0.36399999999999999</fb>
    <v>23</v>
  </rv>
  <rv s="1">
    <fb>0.51700000000000002</fb>
    <v>23</v>
  </rv>
  <rv s="1">
    <fb>0.02</fb>
    <v>23</v>
  </rv>
  <rv s="1">
    <fb>5.4000000000000006E-2</fb>
    <v>23</v>
  </rv>
  <rv s="1">
    <fb>9.5000000000000001E-2</fb>
    <v>23</v>
  </rv>
  <rv s="1">
    <fb>0.60680000305175807</fb>
    <v>23</v>
  </rv>
  <rv s="0">
    <v>536870912</v>
    <v>Aguascalientes</v>
    <v>7f39db16-d0e9-f4ba-b929-2a69336bbcb0</v>
    <v>en-GB</v>
    <v>Map</v>
  </rv>
  <rv s="0">
    <v>536870912</v>
    <v>Baja California</v>
    <v>6b504587-24aa-0512-9ca8-180f7fa0f586</v>
    <v>en-GB</v>
    <v>Map</v>
  </rv>
  <rv s="0">
    <v>536870912</v>
    <v>Baja California Sur</v>
    <v>72f2373c-402d-1899-776e-ebde71dada5d</v>
    <v>en-GB</v>
    <v>Map</v>
  </rv>
  <rv s="0">
    <v>536870912</v>
    <v>Campeche</v>
    <v>7c67b06b-20b4-3244-d633-4a6255df7395</v>
    <v>en-GB</v>
    <v>Map</v>
  </rv>
  <rv s="0">
    <v>536870912</v>
    <v>Chiapas</v>
    <v>f0d5e228-a3c3-8699-7df3-32ab85b078b3</v>
    <v>en-GB</v>
    <v>Map</v>
  </rv>
  <rv s="0">
    <v>536870912</v>
    <v>Chihuahua</v>
    <v>ce5a5e29-7bae-05e8-fec7-e028f5c1e139</v>
    <v>en-GB</v>
    <v>Map</v>
  </rv>
  <rv s="0">
    <v>536870912</v>
    <v>Coahuila</v>
    <v>b1fb0720-5dff-3cd3-aa9b-e91c0988b9f4</v>
    <v>en-GB</v>
    <v>Map</v>
  </rv>
  <rv s="0">
    <v>536870912</v>
    <v>Colima</v>
    <v>c5187e51-1440-155f-505d-5c7804e1489f</v>
    <v>en-GB</v>
    <v>Map</v>
  </rv>
  <rv s="0">
    <v>536870912</v>
    <v>Durango</v>
    <v>d5a4a060-173a-aa5a-3023-abf4cbc2f03d</v>
    <v>en-GB</v>
    <v>Map</v>
  </rv>
  <rv s="0">
    <v>536870912</v>
    <v>Guanajuato</v>
    <v>9eaf00cd-2b5c-3655-adbc-dc91f1f0fca3</v>
    <v>en-GB</v>
    <v>Map</v>
  </rv>
  <rv s="0">
    <v>536870912</v>
    <v>Guerrero</v>
    <v>86638283-e8d0-0d69-1241-dc688f82149b</v>
    <v>en-GB</v>
    <v>Map</v>
  </rv>
  <rv s="0">
    <v>536870912</v>
    <v>Hidalgo</v>
    <v>76baa939-e01a-077d-0c83-522220d05a5b</v>
    <v>en-GB</v>
    <v>Map</v>
  </rv>
  <rv s="0">
    <v>536870912</v>
    <v>Jalisco</v>
    <v>18c29bf9-bbf0-e90f-10f3-c48c9791339b</v>
    <v>en-GB</v>
    <v>Map</v>
  </rv>
  <rv s="0">
    <v>536870912</v>
    <v>State of Mexico</v>
    <v>884c2c6c-6f06-85ee-aa8d-65b8980f2231</v>
    <v>en-GB</v>
    <v>Map</v>
  </rv>
  <rv s="0">
    <v>536870912</v>
    <v>Michoacán</v>
    <v>33ec3160-5b7b-5fef-defd-4574b6b819d6</v>
    <v>en-GB</v>
    <v>Map</v>
  </rv>
  <rv s="0">
    <v>536870912</v>
    <v>Morelos</v>
    <v>457cd12b-12ce-71c2-81d5-f60ba9645b36</v>
    <v>en-GB</v>
    <v>Map</v>
  </rv>
  <rv s="0">
    <v>536870912</v>
    <v>Nayarit</v>
    <v>d5ab8703-9922-20b7-03c7-acb17f76b03e</v>
    <v>en-GB</v>
    <v>Map</v>
  </rv>
  <rv s="0">
    <v>536870912</v>
    <v>Nuevo León</v>
    <v>1696b325-bf35-b9aa-28db-3304c1996498</v>
    <v>en-GB</v>
    <v>Map</v>
  </rv>
  <rv s="0">
    <v>536870912</v>
    <v>Oaxaca</v>
    <v>2a651e2b-4cd2-6315-971b-6bddb30dfb4d</v>
    <v>en-GB</v>
    <v>Map</v>
  </rv>
  <rv s="0">
    <v>536870912</v>
    <v>Puebla</v>
    <v>e266f3f0-af5e-7537-36e1-118cfcc783a3</v>
    <v>en-GB</v>
    <v>Map</v>
  </rv>
  <rv s="0">
    <v>536870912</v>
    <v>Querétaro</v>
    <v>4a2d4179-0f55-70d5-99e7-165b2289a273</v>
    <v>en-GB</v>
    <v>Map</v>
  </rv>
  <rv s="0">
    <v>536870912</v>
    <v>Quintana Roo</v>
    <v>96bcffec-8d1c-5e86-ab0e-e31d5b9a157c</v>
    <v>en-GB</v>
    <v>Map</v>
  </rv>
  <rv s="0">
    <v>536870912</v>
    <v>San Luis Potosí</v>
    <v>c228dff2-2024-525b-1b90-fe82a2f5ccfc</v>
    <v>en-GB</v>
    <v>Map</v>
  </rv>
  <rv s="0">
    <v>536870912</v>
    <v>Sinaloa</v>
    <v>ef7dcafc-cca2-39b2-e063-e2bbf5b2022e</v>
    <v>en-GB</v>
    <v>Map</v>
  </rv>
  <rv s="0">
    <v>536870912</v>
    <v>Sonora</v>
    <v>e59e4f16-5e42-af6e-b970-e0ae59046077</v>
    <v>en-GB</v>
    <v>Map</v>
  </rv>
  <rv s="0">
    <v>536870912</v>
    <v>Tabasco</v>
    <v>f96880d9-0a36-58d3-7351-a4c7070c642d</v>
    <v>en-GB</v>
    <v>Map</v>
  </rv>
  <rv s="0">
    <v>536870912</v>
    <v>Tamaulipas</v>
    <v>6f2fce2f-2090-8583-dbf3-dd9d6fc3cab3</v>
    <v>en-GB</v>
    <v>Map</v>
  </rv>
  <rv s="0">
    <v>536870912</v>
    <v>Tlaxcala</v>
    <v>77063c53-3a0e-fbf0-30d8-68218fbc38fa</v>
    <v>en-GB</v>
    <v>Map</v>
  </rv>
  <rv s="0">
    <v>536870912</v>
    <v>Veracruz</v>
    <v>10381f79-264a-f2fd-08f8-cc5377683832</v>
    <v>en-GB</v>
    <v>Map</v>
  </rv>
  <rv s="0">
    <v>536870912</v>
    <v>Yucatán</v>
    <v>f096e19b-5b56-f73a-3e33-e3f03e33fffc</v>
    <v>en-GB</v>
    <v>Map</v>
  </rv>
  <rv s="0">
    <v>536870912</v>
    <v>Zacatecas</v>
    <v>135a47e4-6f2c-2112-febf-50c21b485bd3</v>
    <v>en-GB</v>
    <v>Map</v>
  </rv>
  <rv s="3">
    <v>103</v>
  </rv>
  <rv s="1">
    <fb>0.130829255322402</fb>
    <v>23</v>
  </rv>
  <rv s="3">
    <v>104</v>
  </rv>
  <rv s="1">
    <fb>0.55100000000000005</fb>
    <v>23</v>
  </rv>
  <rv s="1">
    <fb>3.4249999523162801E-2</fb>
    <v>31</v>
  </rv>
  <rv s="1">
    <fb>102626859</fb>
    <v>24</v>
  </rv>
  <rv s="5">
    <v>#VALUE!</v>
    <v>en-GB</v>
    <v>8e475659-4bdc-d912-6494-affce0096bc1</v>
    <v>536870912</v>
    <v>1</v>
    <v>198</v>
    <v>17</v>
    <v>Mexico</v>
    <v>19</v>
    <v>20</v>
    <v>Map</v>
    <v>21</v>
    <v>199</v>
    <v>MX</v>
    <v>1672</v>
    <v>1673</v>
    <v>1674</v>
    <v>1675</v>
    <v>1676</v>
    <v>1677</v>
    <v>1678</v>
    <v>1679</v>
    <v>1680</v>
    <v>MXN</v>
    <v>Mexico, officially the United Mexican States, is a country in North America. It borders the United States to the north, and Guatemala and Belize to the southeast; while having maritime boundaries with the Pacific Ocean to the west, the Caribbean ...</v>
    <v>1681</v>
    <v>1682</v>
    <v>1683</v>
    <v>1684</v>
    <v>1685</v>
    <v>1686</v>
    <v>1687</v>
    <v>1688</v>
    <v>1689</v>
    <v>70</v>
    <v>1677</v>
    <v>1692</v>
    <v>1693</v>
    <v>1694</v>
    <v>1695</v>
    <v>1696</v>
    <v>1515</v>
    <v>Mexico</v>
    <v>Himno Nacional Mexicano</v>
    <v>1697</v>
    <v>Estaos Xuníos Mexicanos</v>
    <v>1698</v>
    <v>1699</v>
    <v>1700</v>
    <v>1701</v>
    <v>1702</v>
    <v>1703</v>
    <v>1704</v>
    <v>1705</v>
    <v>1706</v>
    <v>41</v>
    <v>1707</v>
    <v>1739</v>
    <v>1740</v>
    <v>1741</v>
    <v>1742</v>
    <v>1743</v>
    <v>Mexico</v>
    <v>1744</v>
    <v>mdp/vdpid/166</v>
  </rv>
  <rv s="0">
    <v>536870912</v>
    <v>Myanmar</v>
    <v>403039e1-0344-6b36-8fb6-123e2767192e</v>
    <v>en-GB</v>
    <v>Map</v>
  </rv>
  <rv s="1">
    <fb>0.19538188277086999</fb>
    <v>23</v>
  </rv>
  <rv s="1">
    <fb>676577.2</fb>
    <v>24</v>
  </rv>
  <rv s="1">
    <fb>513000</fb>
    <v>24</v>
  </rv>
  <rv s="1">
    <fb>17.552</fb>
    <v>25</v>
  </rv>
  <rv s="1">
    <fb>95</fb>
    <v>26</v>
  </rv>
  <rv s="0">
    <v>536870912</v>
    <v>Naypyidaw</v>
    <v>df9278da-189d-76cf-6686-5d6e12deb605</v>
    <v>en-GB</v>
    <v>Map</v>
  </rv>
  <rv s="1">
    <fb>25280.297999999999</fb>
    <v>24</v>
  </rv>
  <rv s="1">
    <fb>168.18270065936699</fb>
    <v>27</v>
  </rv>
  <rv s="1">
    <fb>8.8250669680456195E-2</fb>
    <v>23</v>
  </rv>
  <rv s="1">
    <fb>215.29889544359901</fb>
    <v>24</v>
  </rv>
  <rv s="1">
    <fb>2.1539999999999999</fb>
    <v>25</v>
  </rv>
  <rv s="1">
    <fb>0.43631101257694299</fb>
    <v>23</v>
  </rv>
  <rv s="1">
    <fb>44.2898952399838</fb>
    <v>28</v>
  </rv>
  <rv s="1">
    <fb>0.54</fb>
    <v>29</v>
  </rv>
  <rv s="1">
    <fb>76085852617.1371</fb>
    <v>30</v>
  </rv>
  <rv s="1">
    <fb>1.1230666999999999</fb>
    <v>23</v>
  </rv>
  <rv s="1">
    <fb>0.1881594</fb>
    <v>23</v>
  </rv>
  <rv s="2">
    <v>28</v>
    <v>21</v>
    <v>201</v>
    <v>7</v>
    <v>0</v>
    <v>Image of Myanmar</v>
  </rv>
  <rv s="1">
    <fb>36.799999999999997</fb>
    <v>28</v>
  </rv>
  <rv s="0">
    <v>536870912</v>
    <v>Yangon</v>
    <v>4e695ae0-edc6-6c76-7ab3-29aac71540d2</v>
    <v>en-GB</v>
    <v>Map</v>
  </rv>
  <rv s="0">
    <v>805306368</v>
    <v>Min Aung Hlaing (President)</v>
    <v>e7a53bf8-cc3a-4416-9e73-c6d65f1c755c</v>
    <v>en-GB</v>
    <v>Generic</v>
  </rv>
  <rv s="0">
    <v>805306368</v>
    <v>Min Aung Hlaing (Chairman)</v>
    <v>e7a53bf8-cc3a-4416-9e73-c6d65f1c755c</v>
    <v>en-GB</v>
    <v>Generic</v>
  </rv>
  <rv s="0">
    <v>805306368</v>
    <v>Min Aung Hlaing (Prime minister)</v>
    <v>e7a53bf8-cc3a-4416-9e73-c6d65f1c755c</v>
    <v>en-GB</v>
    <v>Generic</v>
  </rv>
  <rv s="0">
    <v>805306368</v>
    <v>Soe Win (Deputy prime minister)</v>
    <v>82978d9c-d0ee-3489-8a33-63a6c4a9da25</v>
    <v>en-GB</v>
    <v>Generic</v>
  </rv>
  <rv s="3">
    <v>105</v>
  </rv>
  <rv s="4">
    <v>https://www.bing.com/search?q=burma&amp;form=skydnc</v>
    <v>Learn more on Bing</v>
  </rv>
  <rv s="1">
    <fb>66.867000000000004</fb>
    <v>28</v>
  </rv>
  <rv s="1">
    <fb>250</fb>
    <v>28</v>
  </rv>
  <rv s="1">
    <fb>0.39</fb>
    <v>29</v>
  </rv>
  <rv s="3">
    <v>106</v>
  </rv>
  <rv s="1">
    <fb>0.73910675850000007</fb>
    <v>23</v>
  </rv>
  <rv s="1">
    <fb>0.67700000000000005</fb>
    <v>25</v>
  </rv>
  <rv s="1">
    <fb>54179306</fb>
    <v>24</v>
  </rv>
  <rv s="1">
    <fb>0.21600000000000003</fb>
    <v>23</v>
  </rv>
  <rv s="1">
    <fb>0.39899999999999997</fb>
    <v>23</v>
  </rv>
  <rv s="1">
    <fb>0.16600000000000001</fb>
    <v>23</v>
  </rv>
  <rv s="1">
    <fb>0.61665000915527302</fb>
    <v>23</v>
  </rv>
  <rv s="0">
    <v>536870912</v>
    <v>Rakhine State</v>
    <v>7f5cf9bf-6a7d-34cf-56b9-977c5d2c4c28</v>
    <v>en-GB</v>
    <v>Map</v>
  </rv>
  <rv s="0">
    <v>536870912</v>
    <v>Chin State</v>
    <v>8767daf8-6c44-f4eb-6952-b31b3116dfdc</v>
    <v>en-GB</v>
    <v>Map</v>
  </rv>
  <rv s="0">
    <v>536870912</v>
    <v>Kachin State</v>
    <v>b37f2071-79b3-08c2-84ff-b5d2f7a84b50</v>
    <v>en-GB</v>
    <v>Map</v>
  </rv>
  <rv s="0">
    <v>536870912</v>
    <v>Shan State</v>
    <v>e156690a-20dc-8fec-2221-6b900a5faac3</v>
    <v>en-GB</v>
    <v>Map</v>
  </rv>
  <rv s="0">
    <v>536870912</v>
    <v>Kayah State</v>
    <v>7e558f70-1a57-2f54-267a-0b2f5e276566</v>
    <v>en-GB</v>
    <v>Map</v>
  </rv>
  <rv s="0">
    <v>536870912</v>
    <v>Kayin State</v>
    <v>0b0aceeb-7d5a-c7fb-2fd9-223daff2915f</v>
    <v>en-GB</v>
    <v>Map</v>
  </rv>
  <rv s="0">
    <v>536870912</v>
    <v>Mon State</v>
    <v>f2e9fbb5-4623-ba3a-a364-d55ba46d5f89</v>
    <v>en-GB</v>
    <v>Map</v>
  </rv>
  <rv s="0">
    <v>536870912</v>
    <v>Sagaing Region</v>
    <v>e45333f7-2673-3131-0573-3d3292d7d372</v>
    <v>en-GB</v>
    <v>Map</v>
  </rv>
  <rv s="0">
    <v>536870912</v>
    <v>Tanintharyi Region</v>
    <v>4ad2bbb0-a1cf-5faa-71c3-9006b452138c</v>
    <v>en-GB</v>
    <v>Map</v>
  </rv>
  <rv s="0">
    <v>536870912</v>
    <v>Ayeyarwady Region</v>
    <v>79fa91fb-1f1a-bedf-d43c-719505f21579</v>
    <v>en-GB</v>
    <v>Map</v>
  </rv>
  <rv s="0">
    <v>536870912</v>
    <v>Yangon Region</v>
    <v>fd1c9c78-e8ec-f259-baa1-fa7f54d9953d</v>
    <v>en-GB</v>
    <v>Map</v>
  </rv>
  <rv s="0">
    <v>536870912</v>
    <v>Bago Region</v>
    <v>a8109f5a-d15c-fc8e-df32-b9b9720cb90b</v>
    <v>en-GB</v>
    <v>Map</v>
  </rv>
  <rv s="0">
    <v>536870912</v>
    <v>Magway Region</v>
    <v>863af825-4d0c-a30c-0216-cfb5e4c37073</v>
    <v>en-GB</v>
    <v>Map</v>
  </rv>
  <rv s="0">
    <v>536870912</v>
    <v>Mandalay Region</v>
    <v>efcc164d-4675-ecd6-872f-210989854d60</v>
    <v>en-GB</v>
    <v>Map</v>
  </rv>
  <rv s="0">
    <v>536870912</v>
    <v>Naypyidaw Union Territory</v>
    <v>6e3c6c16-bfed-4b3f-909a-af9490096dc2</v>
    <v>en-GB</v>
    <v>Map</v>
  </rv>
  <rv s="3">
    <v>107</v>
  </rv>
  <rv s="1">
    <fb>5.36699529080766E-2</fb>
    <v>23</v>
  </rv>
  <rv s="3">
    <v>108</v>
  </rv>
  <rv s="1">
    <fb>0.312</fb>
    <v>23</v>
  </rv>
  <rv s="1">
    <fb>1.57700002193451E-2</fb>
    <v>31</v>
  </rv>
  <rv s="1">
    <fb>16674093</fb>
    <v>24</v>
  </rv>
  <rv s="6">
    <v>#VALUE!</v>
    <v>en-GB</v>
    <v>403039e1-0344-6b36-8fb6-123e2767192e</v>
    <v>536870912</v>
    <v>1</v>
    <v>204</v>
    <v>37</v>
    <v>Myanmar</v>
    <v>19</v>
    <v>20</v>
    <v>Map</v>
    <v>21</v>
    <v>205</v>
    <v>MM</v>
    <v>1747</v>
    <v>1748</v>
    <v>1749</v>
    <v>1750</v>
    <v>1751</v>
    <v>1752</v>
    <v>1753</v>
    <v>1754</v>
    <v>1755</v>
    <v>MMK</v>
    <v>Myanmar, officially the Republic of the Union of Myanmar and also rendered as Burma, is a country in northwest Southeast Asia. It is the largest country by area in Mainland Southeast Asia and has a population of about 55 million. It is bordered ...</v>
    <v>1756</v>
    <v>1757</v>
    <v>1758</v>
    <v>1759</v>
    <v>1760</v>
    <v>1761</v>
    <v>1762</v>
    <v>1763</v>
    <v>1764</v>
    <v>1765</v>
    <v>1766</v>
    <v>1771</v>
    <v>1772</v>
    <v>1773</v>
    <v>1774</v>
    <v>1775</v>
    <v>Myanmar</v>
    <v>Kaba Ma Kyei</v>
    <v>1776</v>
    <v>Republic of the Union of Myanmar</v>
    <v>1777</v>
    <v>1778</v>
    <v>1779</v>
    <v>1780</v>
    <v>1531</v>
    <v>1781</v>
    <v>661</v>
    <v>288</v>
    <v>511</v>
    <v>1782</v>
    <v>1783</v>
    <v>1799</v>
    <v>1800</v>
    <v>1801</v>
    <v>1802</v>
    <v>1803</v>
    <v>Myanmar</v>
    <v>1804</v>
    <v>mdp/vdpid/27</v>
  </rv>
  <rv s="0">
    <v>536870912</v>
    <v>Sri Lanka</v>
    <v>6bac8e76-6fd3-64fc-b260-bff13b0eebfc</v>
    <v>en-GB</v>
    <v>Map</v>
  </rv>
  <rv s="1">
    <fb>0.43693190878647697</fb>
    <v>23</v>
  </rv>
  <rv s="1">
    <fb>317000</fb>
    <v>24</v>
  </rv>
  <rv s="1">
    <fb>15.831</fb>
    <v>25</v>
  </rv>
  <rv s="1">
    <fb>94</fb>
    <v>26</v>
  </rv>
  <rv s="0">
    <v>536870912</v>
    <v>Colombo</v>
    <v>08e9be7d-e270-ec32-540a-0cfd91c3f88d</v>
    <v>en-GB</v>
    <v>Map</v>
  </rv>
  <rv s="1">
    <fb>23362.456999999999</fb>
    <v>24</v>
  </rv>
  <rv s="1">
    <fb>155.528883036152</fb>
    <v>27</v>
  </rv>
  <rv s="1">
    <fb>3.5283935823180901E-2</fb>
    <v>23</v>
  </rv>
  <rv s="1">
    <fb>531.09057657137396</fb>
    <v>24</v>
  </rv>
  <rv s="1">
    <fb>2.1989999999999998</fb>
    <v>25</v>
  </rv>
  <rv s="1">
    <fb>0.32903841529959299</fb>
    <v>23</v>
  </rv>
  <rv s="1">
    <fb>50.545573977658002</fb>
    <v>28</v>
  </rv>
  <rv s="1">
    <fb>0.88</fb>
    <v>29</v>
  </rv>
  <rv s="1">
    <fb>84008783756.067993</fb>
    <v>30</v>
  </rv>
  <rv s="1">
    <fb>1.0016202000000001</fb>
    <v>23</v>
  </rv>
  <rv s="1">
    <fb>0.19630240000000002</fb>
    <v>23</v>
  </rv>
  <rv s="2">
    <v>29</v>
    <v>21</v>
    <v>207</v>
    <v>7</v>
    <v>0</v>
    <v>Image of Sri Lanka</v>
  </rv>
  <rv s="0">
    <v>805306368</v>
    <v>Anura Kumara Dissanayake (President)</v>
    <v>674eef95-79f6-8ab9-51e9-2909b9847026</v>
    <v>en-GB</v>
    <v>Generic</v>
  </rv>
  <rv s="0">
    <v>805306368</v>
    <v>Harini Amarasuriya (Prime minister)</v>
    <v>85c06532-6b20-f0b4-35df-0bd16779bb38</v>
    <v>en-GB</v>
    <v>Generic</v>
  </rv>
  <rv s="0">
    <v>805306368</v>
    <v>Murdu Fernando (Chief justice)</v>
    <v>f9618b02-5fac-497b-ff76-3ae2c7963a3e</v>
    <v>en-GB</v>
    <v>Generic</v>
  </rv>
  <rv s="3">
    <v>109</v>
  </rv>
  <rv s="4">
    <v>https://www.bing.com/search?q=sri+lanka&amp;form=skydnc</v>
    <v>Learn more on Bing</v>
  </rv>
  <rv s="1">
    <fb>76.811999999999998</fb>
    <v>28</v>
  </rv>
  <rv s="1">
    <fb>15720540000</fb>
    <v>30</v>
  </rv>
  <rv s="1">
    <fb>36</fb>
    <v>28</v>
  </rv>
  <rv s="1">
    <fb>0.35</fb>
    <v>29</v>
  </rv>
  <rv s="3">
    <v>110</v>
  </rv>
  <rv s="1">
    <fb>0.38427354920000001</fb>
    <v>23</v>
  </rv>
  <rv s="1">
    <fb>1.0041</fb>
    <v>25</v>
  </rv>
  <rv s="1">
    <fb>22181000</fb>
    <v>24</v>
  </rv>
  <rv s="1">
    <fb>0.32899999999999996</fb>
    <v>23</v>
  </rv>
  <rv s="1">
    <fb>0.47600000000000003</fb>
    <v>23</v>
  </rv>
  <rv s="1">
    <fb>7.0000000000000007E-2</fb>
    <v>23</v>
  </rv>
  <rv s="1">
    <fb>0.14499999999999999</fb>
    <v>23</v>
  </rv>
  <rv s="1">
    <fb>0.539150009155273</fb>
    <v>23</v>
  </rv>
  <rv s="0">
    <v>536870912</v>
    <v>Central Province, Sri Lanka</v>
    <v>d403ecf7-d76f-da00-66c1-d8f055ef87ff</v>
    <v>en-GB</v>
    <v>Map</v>
  </rv>
  <rv s="0">
    <v>536870912</v>
    <v>North Central Province, Sri Lanka</v>
    <v>cb8b14cb-c6b2-f486-2082-32579759c3c8</v>
    <v>en-GB</v>
    <v>Map</v>
  </rv>
  <rv s="0">
    <v>536870912</v>
    <v>Northern Province, Sri Lanka</v>
    <v>3e13b253-8902-4cf0-d294-f3cf5c79b6db</v>
    <v>en-GB</v>
    <v>Map</v>
  </rv>
  <rv s="0">
    <v>536870912</v>
    <v>Eastern Province, Sri Lanka</v>
    <v>1405da12-dcc7-7d28-b50a-0059a538c131</v>
    <v>en-GB</v>
    <v>Map</v>
  </rv>
  <rv s="0">
    <v>536870912</v>
    <v>North Western Province, Sri Lanka</v>
    <v>efdbee34-0b18-1c07-4b39-7b59b02407cd</v>
    <v>en-GB</v>
    <v>Map</v>
  </rv>
  <rv s="0">
    <v>536870912</v>
    <v>Southern Province, Sri Lanka</v>
    <v>a153edc0-b9b6-4ba4-4765-e1015a2ab757</v>
    <v>en-GB</v>
    <v>Map</v>
  </rv>
  <rv s="0">
    <v>536870912</v>
    <v>Uva Province</v>
    <v>03f8641e-95f4-b408-ebea-43aead5bacc4</v>
    <v>en-GB</v>
    <v>Map</v>
  </rv>
  <rv s="0">
    <v>536870912</v>
    <v>Sabaragamuwa Province</v>
    <v>7af54893-39f2-93ca-5279-fc34ca428e4b</v>
    <v>en-GB</v>
    <v>Map</v>
  </rv>
  <rv s="0">
    <v>536870912</v>
    <v>Western Province, Sri Lanka</v>
    <v>8536d10f-1c1b-59f6-c1a8-f3dc7911905a</v>
    <v>en-GB</v>
    <v>Map</v>
  </rv>
  <rv s="3">
    <v>111</v>
  </rv>
  <rv s="1">
    <fb>0.118500072966585</fb>
    <v>23</v>
  </rv>
  <rv s="3">
    <v>112</v>
  </rv>
  <rv s="1">
    <fb>0.55200000000000005</fb>
    <v>23</v>
  </rv>
  <rv s="1">
    <fb>4.1979999542236301E-2</fb>
    <v>31</v>
  </rv>
  <rv s="1">
    <fb>4052088</fb>
    <v>24</v>
  </rv>
  <rv s="9">
    <v>#VALUE!</v>
    <v>en-GB</v>
    <v>6bac8e76-6fd3-64fc-b260-bff13b0eebfc</v>
    <v>536870912</v>
    <v>1</v>
    <v>210</v>
    <v>211</v>
    <v>Sri Lanka</v>
    <v>19</v>
    <v>20</v>
    <v>Map</v>
    <v>21</v>
    <v>212</v>
    <v>LK</v>
    <v>1807</v>
    <v>1808</v>
    <v>1809</v>
    <v>1810</v>
    <v>1811</v>
    <v>1812</v>
    <v>1813</v>
    <v>1814</v>
    <v>LKR</v>
    <v>Sri Lanka, historically known as Ceylon, and officially the Democratic Socialist Republic of Sri Lanka, is an island country in South Asia. It lies in the Indian Ocean, southwest of the Bay of Bengal, separated from the Indian peninsula by the ...</v>
    <v>1815</v>
    <v>1816</v>
    <v>1817</v>
    <v>1818</v>
    <v>1819</v>
    <v>1820</v>
    <v>1821</v>
    <v>1822</v>
    <v>1823</v>
    <v>1472</v>
    <v>1811</v>
    <v>1827</v>
    <v>1828</v>
    <v>1829</v>
    <v>1830</v>
    <v>1831</v>
    <v>1832</v>
    <v>Sri Lanka</v>
    <v>Sri Lanka Matha</v>
    <v>1833</v>
    <v>ශ්‍රී ලංකා ප්‍රජාතාන්ත්‍රික සමාජවාදී ජනරජය</v>
    <v>1834</v>
    <v>1835</v>
    <v>1836</v>
    <v>140</v>
    <v>1837</v>
    <v>1838</v>
    <v>976</v>
    <v>1839</v>
    <v>586</v>
    <v>1840</v>
    <v>1841</v>
    <v>1851</v>
    <v>1852</v>
    <v>1853</v>
    <v>1854</v>
    <v>1855</v>
    <v>Sri Lanka</v>
    <v>1856</v>
    <v>mdp/vdpid/42</v>
  </rv>
  <rv s="0">
    <v>536870912</v>
    <v>Nepal</v>
    <v>bd25e121-3806-b6fe-1af9-3f5745ae2708</v>
    <v>en-GB</v>
    <v>Map</v>
  </rv>
  <rv s="1">
    <fb>0.287478200209278</fb>
    <v>23</v>
  </rv>
  <rv s="1">
    <fb>147181.254346</fb>
    <v>24</v>
  </rv>
  <rv s="1">
    <fb>112000</fb>
    <v>24</v>
  </rv>
  <rv s="1">
    <fb>19.887</fb>
    <v>25</v>
  </rv>
  <rv s="1">
    <fb>977</fb>
    <v>26</v>
  </rv>
  <rv s="0">
    <v>536870912</v>
    <v>Kathmandu</v>
    <v>8c342aa7-7eee-ebe4-9909-39edc49959d8</v>
    <v>en-GB</v>
    <v>Map</v>
  </rv>
  <rv s="1">
    <fb>9105.1610000000001</fb>
    <v>24</v>
  </rv>
  <rv s="1">
    <fb>188.72997716222099</fb>
    <v>27</v>
  </rv>
  <rv s="1">
    <fb>5.5686854778492501E-2</fb>
    <v>23</v>
  </rv>
  <rv s="1">
    <fb>146.46786481666501</fb>
    <v>24</v>
  </rv>
  <rv s="1">
    <fb>1.917</fb>
    <v>25</v>
  </rv>
  <rv s="1">
    <fb>0.25364492500871999</fb>
    <v>23</v>
  </rv>
  <rv s="1">
    <fb>15.482679402670501</fb>
    <v>28</v>
  </rv>
  <rv s="1">
    <fb>0.91</fb>
    <v>29</v>
  </rv>
  <rv s="1">
    <fb>30641380604.298401</fb>
    <v>30</v>
  </rv>
  <rv s="1">
    <fb>1.4214347000000001</fb>
    <v>23</v>
  </rv>
  <rv s="1">
    <fb>0.1241086</fb>
    <v>23</v>
  </rv>
  <rv s="2">
    <v>30</v>
    <v>21</v>
    <v>214</v>
    <v>7</v>
    <v>0</v>
    <v>Image of Nepal</v>
  </rv>
  <rv s="1">
    <fb>26.7</fb>
    <v>28</v>
  </rv>
  <rv s="0">
    <v>805306368</v>
    <v>Ram Chandra Poudel (President)</v>
    <v>92bdb8bc-9ee8-f693-6801-e521c6564ef4</v>
    <v>en-GB</v>
    <v>Generic</v>
  </rv>
  <rv s="0">
    <v>805306368</v>
    <v>Ram Sahaya Yadav (Vice president)</v>
    <v>145d7e4e-a306-9780-bef2-90d044619a98</v>
    <v>en-GB</v>
    <v>Generic</v>
  </rv>
  <rv s="0">
    <v>805306368</v>
    <v>K. P. Sharma Oli (Prime minister)</v>
    <v>781fbb8b-b4b2-4e0d-89f3-777d45178799</v>
    <v>en-GB</v>
    <v>Generic</v>
  </rv>
  <rv s="0">
    <v>805306368</v>
    <v>Bishowambhar Prasad Shrestha (Chief justice)</v>
    <v>d2cb73a7-424c-e197-dba9-56ffb9e79f8f</v>
    <v>en-GB</v>
    <v>Generic</v>
  </rv>
  <rv s="3">
    <v>113</v>
  </rv>
  <rv s="4">
    <v>https://www.bing.com/search?q=nepal&amp;form=skydnc</v>
    <v>Learn more on Bing</v>
  </rv>
  <rv s="1">
    <fb>70.477999999999994</fb>
    <v>28</v>
  </rv>
  <rv s="1">
    <fb>186</fb>
    <v>28</v>
  </rv>
  <rv s="1">
    <fb>0.36</fb>
    <v>29</v>
  </rv>
  <rv s="3">
    <v>114</v>
  </rv>
  <rv s="1">
    <fb>0.6040867741</fb>
    <v>23</v>
  </rv>
  <rv s="1">
    <fb>0.74860000000000004</fb>
    <v>25</v>
  </rv>
  <rv s="1">
    <fb>30547580</fb>
    <v>24</v>
  </rv>
  <rv s="1">
    <fb>0.26400000000000001</fb>
    <v>23</v>
  </rv>
  <rv s="1">
    <fb>8.3000000000000004E-2</fb>
    <v>23</v>
  </rv>
  <rv s="1">
    <fb>0.83805000305175792</fb>
    <v>23</v>
  </rv>
  <rv s="1">
    <fb>0.207023851874477</fb>
    <v>23</v>
  </rv>
  <rv s="3">
    <v>115</v>
  </rv>
  <rv s="1">
    <fb>0.41799999999999998</fb>
    <v>23</v>
  </rv>
  <rv s="1">
    <fb>1.4069999456405601E-2</fb>
    <v>31</v>
  </rv>
  <rv s="1">
    <fb>5765513</fb>
    <v>24</v>
  </rv>
  <rv s="10">
    <v>#VALUE!</v>
    <v>en-GB</v>
    <v>bd25e121-3806-b6fe-1af9-3f5745ae2708</v>
    <v>536870912</v>
    <v>1</v>
    <v>217</v>
    <v>218</v>
    <v>Nepal</v>
    <v>19</v>
    <v>20</v>
    <v>Map</v>
    <v>21</v>
    <v>219</v>
    <v>NP</v>
    <v>1859</v>
    <v>1860</v>
    <v>1861</v>
    <v>1862</v>
    <v>1863</v>
    <v>1864</v>
    <v>1865</v>
    <v>1866</v>
    <v>1867</v>
    <v>NPR</v>
    <v>Nepal, officially the Federal Democratic Republic of Nepal, is a landlocked country in South Asia. It is mainly situated in the Himalayas, but also includes parts of the Indo-Gangetic Plain. It borders the Tibet Autonomous Region of China to the ...</v>
    <v>1868</v>
    <v>1869</v>
    <v>1870</v>
    <v>1871</v>
    <v>1872</v>
    <v>1873</v>
    <v>1874</v>
    <v>1875</v>
    <v>1876</v>
    <v>1877</v>
    <v>1864</v>
    <v>1882</v>
    <v>1883</v>
    <v>1884</v>
    <v>1885</v>
    <v>1886</v>
    <v>Nepal</v>
    <v>Sayaun Thunga Phulka</v>
    <v>1887</v>
    <v>नेपाल</v>
    <v>1888</v>
    <v>1889</v>
    <v>1890</v>
    <v>1433</v>
    <v>1891</v>
    <v>1636</v>
    <v>1100</v>
    <v>1892</v>
    <v>1638</v>
    <v>664</v>
    <v>1893</v>
    <v>1894</v>
    <v>1895</v>
    <v>1896</v>
    <v>1897</v>
    <v>Nepal</v>
    <v>1898</v>
    <v>mdp/vdpid/178</v>
  </rv>
  <rv s="0">
    <v>536870912</v>
    <v>United States</v>
    <v>5232ed96-85b1-2edb-12c6-63e6c597a1de</v>
    <v>en-GB</v>
    <v>Map</v>
  </rv>
  <rv s="1">
    <fb>0.44369067999501505</fb>
    <v>23</v>
  </rv>
  <rv s="1">
    <fb>9826675</fb>
    <v>24</v>
  </rv>
  <rv s="1">
    <fb>1359000</fb>
    <v>24</v>
  </rv>
  <rv s="1">
    <fb>11.6</fb>
    <v>25</v>
  </rv>
  <rv s="0">
    <v>536870912</v>
    <v>Washington, D.C.</v>
    <v>216726d1-8987-06d3-5eff-823da05c3d3c</v>
    <v>en-GB</v>
    <v>Map</v>
  </rv>
  <rv s="1">
    <fb>5006302.0769999996</fb>
    <v>24</v>
  </rv>
  <rv s="1">
    <fb>117.244195476228</fb>
    <v>27</v>
  </rv>
  <rv s="1">
    <fb>7.4999999999999997E-2</fb>
    <v>23</v>
  </rv>
  <rv s="1">
    <fb>12993.961824772699</fb>
    <v>24</v>
  </rv>
  <rv s="1">
    <fb>1.7295</fb>
    <v>25</v>
  </rv>
  <rv s="1">
    <fb>0.339297856663409</fb>
    <v>23</v>
  </rv>
  <rv s="1">
    <fb>82.427828245269197</fb>
    <v>28</v>
  </rv>
  <rv s="1">
    <fb>0.71</fb>
    <v>29</v>
  </rv>
  <rv s="1">
    <fb>21427700000000</fb>
    <v>30</v>
  </rv>
  <rv s="1">
    <fb>1.0182144</fb>
    <v>23</v>
  </rv>
  <rv s="1">
    <fb>0.88167390000000001</fb>
    <v>23</v>
  </rv>
  <rv s="2">
    <v>31</v>
    <v>21</v>
    <v>221</v>
    <v>7</v>
    <v>0</v>
    <v>Image of United States</v>
  </rv>
  <rv s="1">
    <fb>5.6</fb>
    <v>28</v>
  </rv>
  <rv s="0">
    <v>536870912</v>
    <v>New York City</v>
    <v>60d5dc2b-c915-460b-b722-c9e3485499ca</v>
    <v>en-GB</v>
    <v>Map</v>
  </rv>
  <rv s="0">
    <v>805306368</v>
    <v>Donald Trump (President)</v>
    <v>1a466af2-ed23-25bd-794d-1ca925e4681b</v>
    <v>en-GB</v>
    <v>Generic</v>
  </rv>
  <rv s="0">
    <v>805306368</v>
    <v>JD Vance (Vice president)</v>
    <v>cf52f4b6-e15c-553b-c991-5fd07410b914</v>
    <v>en-GB</v>
    <v>Generic</v>
  </rv>
  <rv s="0">
    <v>805306368</v>
    <v>Mike Johnson (Speaker)</v>
    <v>0cdd8beb-6fa0-b09e-350a-8a9eef364ec7</v>
    <v>en-GB</v>
    <v>Generic</v>
  </rv>
  <rv s="0">
    <v>805306368</v>
    <v>John Roberts (Chief justice)</v>
    <v>af7f7f4b-fd5b-867d-e108-4b6ecf118076</v>
    <v>en-GB</v>
    <v>Generic</v>
  </rv>
  <rv s="3">
    <v>116</v>
  </rv>
  <rv s="4">
    <v>https://www.bing.com/search?q=united+states&amp;form=skydnc</v>
    <v>Learn more on Bing</v>
  </rv>
  <rv s="1">
    <fb>78.539024390243895</fb>
    <v>28</v>
  </rv>
  <rv s="1">
    <fb>30436313050000</fb>
    <v>30</v>
  </rv>
  <rv s="1">
    <fb>19</fb>
    <v>28</v>
  </rv>
  <rv s="1">
    <fb>7.25</fb>
    <v>29</v>
  </rv>
  <rv s="1">
    <fb>0.1108387988</fb>
    <v>23</v>
  </rv>
  <rv s="1">
    <fb>2.6120000000000001</fb>
    <v>25</v>
  </rv>
  <rv s="1">
    <fb>333287557</fb>
    <v>24</v>
  </rv>
  <rv s="1">
    <fb>0.30499999999999999</fb>
    <v>23</v>
  </rv>
  <rv s="1">
    <fb>0.46799999999999997</fb>
    <v>23</v>
  </rv>
  <rv s="1">
    <fb>1.7000000000000001E-2</fb>
    <v>23</v>
  </rv>
  <rv s="1">
    <fb>5.0999999999999997E-2</fb>
    <v>23</v>
  </rv>
  <rv s="1">
    <fb>0.10300000000000001</fb>
    <v>23</v>
  </rv>
  <rv s="1">
    <fb>0.62048999786377002</fb>
    <v>23</v>
  </rv>
  <rv s="0">
    <v>536870912</v>
    <v>Alabama</v>
    <v>376f8b06-52f6-4e72-a31d-311a3563e645</v>
    <v>en-GB</v>
    <v>Map</v>
  </rv>
  <rv s="0">
    <v>536870912</v>
    <v>Alaska</v>
    <v>31c4c7a1-54e7-4306-ac9b-f1b02e85bda5</v>
    <v>en-GB</v>
    <v>Map</v>
  </rv>
  <rv s="0">
    <v>536870912</v>
    <v>Arizona</v>
    <v>bf973f46-5962-4997-a7ba-a05f1aa2a9f9</v>
    <v>en-GB</v>
    <v>Map</v>
  </rv>
  <rv s="0">
    <v>536870912</v>
    <v>Arkansas</v>
    <v>b939db72-08f2-4ea6-a16a-a53bf32e6612</v>
    <v>en-GB</v>
    <v>Map</v>
  </rv>
  <rv s="0">
    <v>536870912</v>
    <v>California</v>
    <v>3009d91d-d582-4c34-85ba-772ba09e5be1</v>
    <v>en-GB</v>
    <v>Map</v>
  </rv>
  <rv s="0">
    <v>536870912</v>
    <v>Colorado</v>
    <v>a070c5c2-b22d-41d8-b869-f20e583c4f80</v>
    <v>en-GB</v>
    <v>Map</v>
  </rv>
  <rv s="0">
    <v>536870912</v>
    <v>Connecticut</v>
    <v>b3ca6523-435e-4a3b-8f78-1ad900a52cf8</v>
    <v>en-GB</v>
    <v>Map</v>
  </rv>
  <rv s="0">
    <v>536870912</v>
    <v>Delaware</v>
    <v>8ad617cc-3d7a-4b3c-a787-098de959ccc4</v>
    <v>en-GB</v>
    <v>Map</v>
  </rv>
  <rv s="0">
    <v>536870912</v>
    <v>Florida</v>
    <v>5fece3f4-e8e8-4159-843e-f725a930ad50</v>
    <v>en-GB</v>
    <v>Map</v>
  </rv>
  <rv s="0">
    <v>536870912</v>
    <v>Georgia</v>
    <v>84604bc7-2c47-4f8d-8ea5-b6ac8c018a20</v>
    <v>en-GB</v>
    <v>Map</v>
  </rv>
  <rv s="0">
    <v>536870912</v>
    <v>Hawaii</v>
    <v>b6f01eaf-aecf-44f6-b64d-1f6e982365c3</v>
    <v>en-GB</v>
    <v>Map</v>
  </rv>
  <rv s="0">
    <v>536870912</v>
    <v>Idaho</v>
    <v>ecd30387-20fa-4523-9045-e2860154b5e9</v>
    <v>en-GB</v>
    <v>Map</v>
  </rv>
  <rv s="0">
    <v>536870912</v>
    <v>Illinois</v>
    <v>4131acb8-628a-4241-8920-ca79eab9dade</v>
    <v>en-GB</v>
    <v>Map</v>
  </rv>
  <rv s="0">
    <v>536870912</v>
    <v>Indiana</v>
    <v>109f7e5a-efbb-4953-b4b8-cb812ce1ff5d</v>
    <v>en-GB</v>
    <v>Map</v>
  </rv>
  <rv s="0">
    <v>536870912</v>
    <v>Iowa</v>
    <v>77850824-b07a-487a-af58-37f9949afc27</v>
    <v>en-GB</v>
    <v>Map</v>
  </rv>
  <rv s="0">
    <v>536870912</v>
    <v>Kansas</v>
    <v>6e527b71-bd3e-4bc1-b1c0-59d288b4fd5e</v>
    <v>en-GB</v>
    <v>Map</v>
  </rv>
  <rv s="0">
    <v>536870912</v>
    <v>Kentucky</v>
    <v>108dfd18-4626-481a-8dfa-18f64e6eac84</v>
    <v>en-GB</v>
    <v>Map</v>
  </rv>
  <rv s="0">
    <v>536870912</v>
    <v>Louisiana</v>
    <v>0ca1e87f-e2f6-43fb-8deb-d22bd09a9cae</v>
    <v>en-GB</v>
    <v>Map</v>
  </rv>
  <rv s="0">
    <v>536870912</v>
    <v>Maine</v>
    <v>d62dd683-9cf9-4db9-a497-d810d529592b</v>
    <v>en-GB</v>
    <v>Map</v>
  </rv>
  <rv s="0">
    <v>536870912</v>
    <v>Maryland</v>
    <v>4c472f4d-06a8-4d90-8bb8-da4d168c73fe</v>
    <v>en-GB</v>
    <v>Map</v>
  </rv>
  <rv s="0">
    <v>536870912</v>
    <v>Massachusetts</v>
    <v>845219d5-3650-4199-b926-964ca27c863c</v>
    <v>en-GB</v>
    <v>Map</v>
  </rv>
  <rv s="0">
    <v>536870912</v>
    <v>Michigan</v>
    <v>162411c2-b757-495d-aa81-93942fae2f7e</v>
    <v>en-GB</v>
    <v>Map</v>
  </rv>
  <rv s="0">
    <v>536870912</v>
    <v>Minnesota</v>
    <v>77f97f6f-7e93-46e5-b486-6198effe8dea</v>
    <v>en-GB</v>
    <v>Map</v>
  </rv>
  <rv s="0">
    <v>536870912</v>
    <v>Mississippi</v>
    <v>6af619ca-217d-49c0-9a86-153fc7fbcd78</v>
    <v>en-GB</v>
    <v>Map</v>
  </rv>
  <rv s="0">
    <v>536870912</v>
    <v>Missouri</v>
    <v>6185f8cb-44e1-4da6-9bf0-b75286aeb591</v>
    <v>en-GB</v>
    <v>Map</v>
  </rv>
  <rv s="0">
    <v>536870912</v>
    <v>Montana</v>
    <v>447d6cd5-53f6-4c8f-bf6c-9ff228415c3b</v>
    <v>en-GB</v>
    <v>Map</v>
  </rv>
  <rv s="0">
    <v>536870912</v>
    <v>Nebraska</v>
    <v>3e64ff5d-6b40-4dbe-91b1-0e554e892496</v>
    <v>en-GB</v>
    <v>Map</v>
  </rv>
  <rv s="0">
    <v>536870912</v>
    <v>Nevada</v>
    <v>c2157d7e-617e-4517-80f8-1b08113afc14</v>
    <v>en-GB</v>
    <v>Map</v>
  </rv>
  <rv s="0">
    <v>536870912</v>
    <v>New Hampshire</v>
    <v>9ca71997-cc97-46eb-8911-fac32f80b0b1</v>
    <v>en-GB</v>
    <v>Map</v>
  </rv>
  <rv s="0">
    <v>536870912</v>
    <v>New Jersey</v>
    <v>05277898-b62b-4878-8632-09d29756a2ff</v>
    <v>en-GB</v>
    <v>Map</v>
  </rv>
  <rv s="0">
    <v>536870912</v>
    <v>New Mexico</v>
    <v>a16d3636-4349-41c7-a77e-89e34b26a8ad</v>
    <v>en-GB</v>
    <v>Map</v>
  </rv>
  <rv s="0">
    <v>536870912</v>
    <v>New York</v>
    <v>caeb7b9a-f5d7-4686-8fb5-cf7628296b13</v>
    <v>en-GB</v>
    <v>Map</v>
  </rv>
  <rv s="0">
    <v>536870912</v>
    <v>North Dakota</v>
    <v>77fbc744-3efe-4aa9-9e8e-f8034f06b941</v>
    <v>en-GB</v>
    <v>Map</v>
  </rv>
  <rv s="0">
    <v>536870912</v>
    <v>North Carolina</v>
    <v>9e2bf053-dd80-4646-8f26-65075e7085c0</v>
    <v>en-GB</v>
    <v>Map</v>
  </rv>
  <rv s="0">
    <v>536870912</v>
    <v>Ohio</v>
    <v>6f3df7da-1ef6-48e3-b2b3-b5b5fce3e846</v>
    <v>en-GB</v>
    <v>Map</v>
  </rv>
  <rv s="0">
    <v>536870912</v>
    <v>Oklahoma</v>
    <v>cbcf556f-952a-4665-bb95-0500b27f9976</v>
    <v>en-GB</v>
    <v>Map</v>
  </rv>
  <rv s="0">
    <v>536870912</v>
    <v>Oregon</v>
    <v>cacd36fd-7c62-43e2-a632-64a2a1811933</v>
    <v>en-GB</v>
    <v>Map</v>
  </rv>
  <rv s="0">
    <v>536870912</v>
    <v>Pennsylvania</v>
    <v>6304580e-c803-4266-818a-971619176547</v>
    <v>en-GB</v>
    <v>Map</v>
  </rv>
  <rv s="0">
    <v>536870912</v>
    <v>Rhode Island</v>
    <v>65a08f52-b469-4f7c-8353-9b3c0b2a5752</v>
    <v>en-GB</v>
    <v>Map</v>
  </rv>
  <rv s="0">
    <v>536870912</v>
    <v>South Dakota</v>
    <v>9cee0b65-d357-479e-a066-31c634648f47</v>
    <v>en-GB</v>
    <v>Map</v>
  </rv>
  <rv s="0">
    <v>536870912</v>
    <v>South Carolina</v>
    <v>810015e8-b10b-4232-9e2c-de87a67bd26e</v>
    <v>en-GB</v>
    <v>Map</v>
  </rv>
  <rv s="0">
    <v>536870912</v>
    <v>Tennessee</v>
    <v>9bbc9c72-1bf1-4ef6-b66d-a6cdef70f4f3</v>
    <v>en-GB</v>
    <v>Map</v>
  </rv>
  <rv s="0">
    <v>536870912</v>
    <v>Texas</v>
    <v>00a23ccd-3344-461c-8b9f-c2bb55be5815</v>
    <v>en-GB</v>
    <v>Map</v>
  </rv>
  <rv s="0">
    <v>536870912</v>
    <v>Utah</v>
    <v>c6705e44-d27f-4240-95a2-54e802e3b524</v>
    <v>en-GB</v>
    <v>Map</v>
  </rv>
  <rv s="0">
    <v>536870912</v>
    <v>Vermont</v>
    <v>221864cc-447e-4e78-847c-59e485d73bff</v>
    <v>en-GB</v>
    <v>Map</v>
  </rv>
  <rv s="0">
    <v>536870912</v>
    <v>Virginia</v>
    <v>7eee9976-e8a7-472c-ada1-007208abd678</v>
    <v>en-GB</v>
    <v>Map</v>
  </rv>
  <rv s="0">
    <v>536870912</v>
    <v>Washington</v>
    <v>982ad551-fd5d-45df-bd70-bf704dd576e4</v>
    <v>en-GB</v>
    <v>Map</v>
  </rv>
  <rv s="0">
    <v>536870912</v>
    <v>West Virginia</v>
    <v>8a47255a-fae3-4faa-aa32-c6f384cb6c1d</v>
    <v>en-GB</v>
    <v>Map</v>
  </rv>
  <rv s="0">
    <v>536870912</v>
    <v>Wisconsin</v>
    <v>cb4d2853-06f4-4467-8e7c-4e31cbb35cb2</v>
    <v>en-GB</v>
    <v>Map</v>
  </rv>
  <rv s="0">
    <v>536870912</v>
    <v>Wyoming</v>
    <v>bff03ad6-2b7f-400b-a76e-eb9fc4a93961</v>
    <v>en-GB</v>
    <v>Map</v>
  </rv>
  <rv s="0">
    <v>536870912</v>
    <v>American Samoa</v>
    <v>12d04d63-b9b5-855b-0821-b32474a729a4</v>
    <v>en-GB</v>
    <v>Map</v>
  </rv>
  <rv s="0">
    <v>536870912</v>
    <v>United States Virgin Islands</v>
    <v>38bd827b-bc00-140e-85be-46a96078429c</v>
    <v>en-GB</v>
    <v>Map</v>
  </rv>
  <rv s="0">
    <v>536870912</v>
    <v>Guam</v>
    <v>f842c067-b461-3084-6a3b-6c6c7431fc9a</v>
    <v>en-GB</v>
    <v>Map</v>
  </rv>
  <rv s="0">
    <v>536870912</v>
    <v>Northern Mariana Islands</v>
    <v>f4475436-adda-9ff0-b5fe-6c3dff0e26be</v>
    <v>en-GB</v>
    <v>Map</v>
  </rv>
  <rv s="0">
    <v>536870912</v>
    <v>Puerto Rico</v>
    <v>72752f4d-11d3-5470-b64e-b9e012b0520f</v>
    <v>en-GB</v>
    <v>Map</v>
  </rv>
  <rv s="3">
    <v>117</v>
  </rv>
  <rv s="1">
    <fb>9.5866513904898809E-2</fb>
    <v>23</v>
  </rv>
  <rv s="3">
    <v>118</v>
  </rv>
  <rv s="1">
    <fb>0.14699999999999999</fb>
    <v>31</v>
  </rv>
  <rv s="1">
    <fb>270663028</fb>
    <v>24</v>
  </rv>
  <rv s="5">
    <v>#VALUE!</v>
    <v>en-GB</v>
    <v>5232ed96-85b1-2edb-12c6-63e6c597a1de</v>
    <v>536870912</v>
    <v>1</v>
    <v>224</v>
    <v>17</v>
    <v>United States</v>
    <v>19</v>
    <v>20</v>
    <v>Map</v>
    <v>21</v>
    <v>225</v>
    <v>US</v>
    <v>1901</v>
    <v>1902</v>
    <v>1903</v>
    <v>1904</v>
    <v>421</v>
    <v>1905</v>
    <v>1906</v>
    <v>1907</v>
    <v>1908</v>
    <v>USD</v>
    <v>The United States of America, also known as the United States or America, is a country primarily located in North America. It is a federal republic of 50 states and Washington, D.C. as its federal capital district. The 48 contiguous states ...</v>
    <v>1909</v>
    <v>1910</v>
    <v>1911</v>
    <v>1912</v>
    <v>1913</v>
    <v>1914</v>
    <v>1915</v>
    <v>1916</v>
    <v>1917</v>
    <v>1918</v>
    <v>1919</v>
    <v>1924</v>
    <v>1925</v>
    <v>1926</v>
    <v>1927</v>
    <v>1928</v>
    <v>1929</v>
    <v>United States</v>
    <v>The Star-Spangled Banner</v>
    <v>868</v>
    <v>the United States of America</v>
    <v>1930</v>
    <v>1931</v>
    <v>1932</v>
    <v>103</v>
    <v>1933</v>
    <v>1934</v>
    <v>1935</v>
    <v>1936</v>
    <v>1937</v>
    <v>587</v>
    <v>1938</v>
    <v>1994</v>
    <v>1995</v>
    <v>1996</v>
    <v>1667</v>
    <v>1997</v>
    <v>United States</v>
    <v>1998</v>
    <v>mdp/vdpid/244</v>
  </rv>
  <rv s="0">
    <v>536870912</v>
    <v>Panama</v>
    <v>8c0fb36e-1238-e873-e015-712d1f496676</v>
    <v>en-GB</v>
    <v>Map</v>
  </rv>
  <rv s="1">
    <fb>0.30360505784234598</fb>
    <v>23</v>
  </rv>
  <rv s="1">
    <fb>74177.3</fb>
    <v>24</v>
  </rv>
  <rv s="1">
    <fb>26000</fb>
    <v>24</v>
  </rv>
  <rv s="1">
    <fb>18.975999999999999</fb>
    <v>25</v>
  </rv>
  <rv s="1">
    <fb>507</fb>
    <v>26</v>
  </rv>
  <rv s="0">
    <v>536870912</v>
    <v>Panama City</v>
    <v>19964a6e-18be-b7ab-2d10-ea83677d0218</v>
    <v>en-GB</v>
    <v>Map</v>
  </rv>
  <rv s="1">
    <fb>10714.974</fb>
    <v>24</v>
  </rv>
  <rv s="1">
    <fb>122.06871337877099</fb>
    <v>27</v>
  </rv>
  <rv s="1">
    <fb>-3.55083821021212E-3</fb>
    <v>23</v>
  </rv>
  <rv s="1">
    <fb>2064.1757971350698</fb>
    <v>24</v>
  </rv>
  <rv s="1">
    <fb>2.4609999999999999</fb>
    <v>25</v>
  </rv>
  <rv s="1">
    <fb>0.61885930826691504</fb>
    <v>23</v>
  </rv>
  <rv s="1">
    <fb>80.712661963503095</fb>
    <v>28</v>
  </rv>
  <rv s="1">
    <fb>66800800000</fb>
    <v>30</v>
  </rv>
  <rv s="1">
    <fb>0.94385990000000008</fb>
    <v>23</v>
  </rv>
  <rv s="1">
    <fb>0.47799360000000002</fb>
    <v>23</v>
  </rv>
  <rv s="2">
    <v>32</v>
    <v>21</v>
    <v>227</v>
    <v>7</v>
    <v>0</v>
    <v>Image of Panama</v>
  </rv>
  <rv s="1">
    <fb>13.1</fb>
    <v>28</v>
  </rv>
  <rv s="0">
    <v>805306368</v>
    <v>José Raúl Mulino (President)</v>
    <v>77ed199e-c1d8-4ec9-69f1-040f34156d7c</v>
    <v>en-GB</v>
    <v>Generic</v>
  </rv>
  <rv s="3">
    <v>119</v>
  </rv>
  <rv s="4">
    <v>https://www.bing.com/search?q=panama&amp;form=skydnc</v>
    <v>Learn more on Bing</v>
  </rv>
  <rv s="1">
    <fb>78.328999999999994</fb>
    <v>28</v>
  </rv>
  <rv s="1">
    <fb>16841000000</fb>
    <v>30</v>
  </rv>
  <rv s="1">
    <fb>52</fb>
    <v>28</v>
  </rv>
  <rv s="1">
    <fb>1.53</fb>
    <v>29</v>
  </rv>
  <rv s="3">
    <v>120</v>
  </rv>
  <rv s="1">
    <fb>0.30522739929999998</fb>
    <v>23</v>
  </rv>
  <rv s="1">
    <fb>1.5687</fb>
    <v>25</v>
  </rv>
  <rv s="1">
    <fb>4408581</fb>
    <v>24</v>
  </rv>
  <rv s="1">
    <fb>0.21199999999999999</fb>
    <v>23</v>
  </rv>
  <rv s="1">
    <fb>0.371</fb>
    <v>23</v>
  </rv>
  <rv s="1">
    <fb>0.53600000000000003</fb>
    <v>23</v>
  </rv>
  <rv s="1">
    <fb>1.2E-2</fb>
    <v>23</v>
  </rv>
  <rv s="1">
    <fb>3.6000000000000004E-2</fb>
    <v>23</v>
  </rv>
  <rv s="1">
    <fb>0.13400000000000001</fb>
    <v>23</v>
  </rv>
  <rv s="1">
    <fb>0.66588996887207008</fb>
    <v>23</v>
  </rv>
  <rv s="0">
    <v>536870912</v>
    <v>Emberá-Wounaan Comarca</v>
    <v>f56655f7-6539-11d2-61b2-e9edef2ff376</v>
    <v>en-GB</v>
    <v>Map</v>
  </rv>
  <rv s="0">
    <v>536870912</v>
    <v>Guna Yala</v>
    <v>fa5c0a4e-0c4a-927a-b9f7-dd44c8fd002f</v>
    <v>en-GB</v>
    <v>Map</v>
  </rv>
  <rv s="0">
    <v>536870912</v>
    <v>Ngäbe-Buglé Comarca</v>
    <v>3e8065bb-603d-4416-9e4e-7cdf098663dc</v>
    <v>en-GB</v>
    <v>Map</v>
  </rv>
  <rv s="0">
    <v>536870912</v>
    <v>Madungandí</v>
    <v>ac4e195f-6c42-ae9d-f74a-128ec43b5e3f</v>
    <v>en-GB</v>
    <v>Map</v>
  </rv>
  <rv s="0">
    <v>536870912</v>
    <v>Kuna de Wargandí</v>
    <v>27005d80-c390-72a0-5fe3-e0b111e46cea</v>
    <v>en-GB</v>
    <v>Map</v>
  </rv>
  <rv s="0">
    <v>536870912</v>
    <v>Bocas del Toro Province</v>
    <v>b0bd1a37-77f9-07ad-4bb5-d1d8e7ae5ccd</v>
    <v>en-GB</v>
    <v>Map</v>
  </rv>
  <rv s="0">
    <v>536870912</v>
    <v>Chiriquí Province</v>
    <v>da5a9762-a0b7-1ffe-bc95-34ccb19d1382</v>
    <v>en-GB</v>
    <v>Map</v>
  </rv>
  <rv s="0">
    <v>536870912</v>
    <v>Coclé Province</v>
    <v>7d1a06f8-72c7-b88d-d742-13034e32cde4</v>
    <v>en-GB</v>
    <v>Map</v>
  </rv>
  <rv s="0">
    <v>536870912</v>
    <v>Colón Province</v>
    <v>fc6b97f2-ecfa-1eb3-207c-783ce206f9ea</v>
    <v>en-GB</v>
    <v>Map</v>
  </rv>
  <rv s="0">
    <v>536870912</v>
    <v>Darién Province</v>
    <v>fec9bd09-52d2-2f43-c137-a73af607d3c4</v>
    <v>en-GB</v>
    <v>Map</v>
  </rv>
  <rv s="0">
    <v>536870912</v>
    <v>Herrera Province</v>
    <v>5315f223-f244-c960-4e73-fca8cb9d8354</v>
    <v>en-GB</v>
    <v>Map</v>
  </rv>
  <rv s="0">
    <v>536870912</v>
    <v>Los Santos Province</v>
    <v>5aeb7060-ab74-113a-23d7-abb8287efa3e</v>
    <v>en-GB</v>
    <v>Map</v>
  </rv>
  <rv s="0">
    <v>536870912</v>
    <v>Panamá Province</v>
    <v>a90e5d63-7677-0644-50c7-f2bdfff82d78</v>
    <v>en-GB</v>
    <v>Map</v>
  </rv>
  <rv s="0">
    <v>536870912</v>
    <v>Veraguas Province</v>
    <v>2d44080e-33d5-ab6d-8d0e-64edfdd9b92d</v>
    <v>en-GB</v>
    <v>Map</v>
  </rv>
  <rv s="3">
    <v>121</v>
  </rv>
  <rv s="1">
    <fb>0.37200000000000005</fb>
    <v>23</v>
  </rv>
  <rv s="1">
    <fb>3.9019999504089402E-2</fb>
    <v>31</v>
  </rv>
  <rv s="1">
    <fb>2890084</fb>
    <v>24</v>
  </rv>
  <rv s="11">
    <v>#VALUE!</v>
    <v>en-GB</v>
    <v>8c0fb36e-1238-e873-e015-712d1f496676</v>
    <v>536870912</v>
    <v>1</v>
    <v>230</v>
    <v>231</v>
    <v>Panama</v>
    <v>19</v>
    <v>20</v>
    <v>Map</v>
    <v>21</v>
    <v>232</v>
    <v>PA</v>
    <v>2001</v>
    <v>2002</v>
    <v>2003</v>
    <v>2004</v>
    <v>2005</v>
    <v>2006</v>
    <v>2007</v>
    <v>2008</v>
    <v>2009</v>
    <v>PAB</v>
    <v>Panama, officially the Republic of Panama, is a country in Latin America at the southern end of Central America, bordering South America. It is bordered by Costa Rica to the west, Colombia to the southeast, the Caribbean Sea to the north, and ...</v>
    <v>2010</v>
    <v>2011</v>
    <v>2012</v>
    <v>2013</v>
    <v>1467</v>
    <v>2014</v>
    <v>2015</v>
    <v>2016</v>
    <v>2017</v>
    <v>2018</v>
    <v>2006</v>
    <v>2020</v>
    <v>2021</v>
    <v>2022</v>
    <v>2023</v>
    <v>2024</v>
    <v>2025</v>
    <v>Panama</v>
    <v>Himno Istmeño</v>
    <v>2026</v>
    <v>Panamá</v>
    <v>2027</v>
    <v>2028</v>
    <v>2029</v>
    <v>2030</v>
    <v>2031</v>
    <v>2032</v>
    <v>2033</v>
    <v>2034</v>
    <v>1892</v>
    <v>2035</v>
    <v>2036</v>
    <v>2051</v>
    <v>774</v>
    <v>2052</v>
    <v>2053</v>
    <v>Panama</v>
    <v>2054</v>
    <v>mdp/vdpid/192</v>
  </rv>
  <rv s="0">
    <v>536870912</v>
    <v>Palestinian Authority</v>
    <v>09247c07-b79f-da91-0fef-81f6cda236a3</v>
    <v>en-GB</v>
    <v>Map</v>
  </rv>
  <rv s="1">
    <fb>6220</fb>
    <v>24</v>
  </rv>
  <rv s="0">
    <v>536870912</v>
    <v>Ramallah</v>
    <v>86a7d23c-fc2f-218b-7b55-32e1d101ed92</v>
    <v>en-GB</v>
    <v>Map</v>
  </rv>
  <rv s="1">
    <fb>4015865744</fb>
    <v>30</v>
  </rv>
  <rv s="2">
    <v>33</v>
    <v>21</v>
    <v>239</v>
    <v>7</v>
    <v>0</v>
    <v>Image of Palestinian Authority</v>
  </rv>
  <rv s="0">
    <v>805306368</v>
    <v>Mahmoud Abbas (President)</v>
    <v>c1f2627a-250f-32bf-548d-f2adc79c8c65</v>
    <v>en-GB</v>
    <v>Generic</v>
  </rv>
  <rv s="3">
    <v>122</v>
  </rv>
  <rv s="4">
    <v>https://www.bing.com/search?q=palestinian+national+authority&amp;form=skydnc</v>
    <v>Learn more on Bing</v>
  </rv>
  <rv s="3">
    <v>123</v>
  </rv>
  <rv s="12">
    <v>#VALUE!</v>
    <v>en-GB</v>
    <v>09247c07-b79f-da91-0fef-81f6cda236a3</v>
    <v>536870912</v>
    <v>1</v>
    <v>235</v>
    <v>236</v>
    <v>Palestinian Authority</v>
    <v>237</v>
    <v>20</v>
    <v>Map</v>
    <v>21</v>
    <v>238</v>
    <v>2057</v>
    <v>2058</v>
    <v>This page is subject to the extended confirmed restriction related to the Arab-Israeli conflict. The Palestinian Authority (PA), officially known as the Palestinian National Authority or the State of Palestine, is the Fatah-controlled government ...</v>
    <v>2059</v>
    <v>2060</v>
    <v>2062</v>
    <v>2063</v>
    <v>Palestinian Authority</v>
    <v>Fida'i</v>
    <v>1480</v>
    <v>Palestinian National Authority</v>
    <v>2064</v>
    <v>Palestinian Authority</v>
  </rv>
  <rv s="0">
    <v>536870912</v>
    <v>Sudan</v>
    <v>5c1f4179-4d6f-54f8-2f6b-931c62006900</v>
    <v>en-GB</v>
    <v>Map</v>
  </rv>
  <rv s="1">
    <fb>0.286978787878788</fb>
    <v>23</v>
  </rv>
  <rv s="1">
    <fb>1886068</fb>
    <v>24</v>
  </rv>
  <rv s="1">
    <fb>124000</fb>
    <v>24</v>
  </rv>
  <rv s="1">
    <fb>32.177</fb>
    <v>25</v>
  </rv>
  <rv s="1">
    <fb>249</fb>
    <v>26</v>
  </rv>
  <rv s="0">
    <v>536870912</v>
    <v>Khartoum</v>
    <v>59f52946-010c-a98d-aefe-452144e072d3</v>
    <v>en-GB</v>
    <v>Map</v>
  </rv>
  <rv s="1">
    <fb>19999.817999999999</fb>
    <v>24</v>
  </rv>
  <rv s="1">
    <fb>1344.19276243483</fb>
    <v>27</v>
  </rv>
  <rv s="1">
    <fb>0.509940515002971</fb>
    <v>23</v>
  </rv>
  <rv s="1">
    <fb>190.220886811296</fb>
    <v>24</v>
  </rv>
  <rv s="1">
    <fb>4.407</fb>
    <v>25</v>
  </rv>
  <rv s="1">
    <fb>8.0849915824915811E-2</fb>
    <v>23</v>
  </rv>
  <rv s="1">
    <fb>31.726526589842599</fb>
    <v>28</v>
  </rv>
  <rv s="1">
    <fb>0.95</fb>
    <v>29</v>
  </rv>
  <rv s="1">
    <fb>18902284475.6054</fb>
    <v>30</v>
  </rv>
  <rv s="1">
    <fb>0.76816059999999997</fb>
    <v>23</v>
  </rv>
  <rv s="1">
    <fb>0.16919010000000001</fb>
    <v>23</v>
  </rv>
  <rv s="2">
    <v>34</v>
    <v>21</v>
    <v>241</v>
    <v>7</v>
    <v>0</v>
    <v>Image of Sudan</v>
  </rv>
  <rv s="1">
    <fb>42.1</fb>
    <v>28</v>
  </rv>
  <rv s="0">
    <v>805306368</v>
    <v>Abdel Fattah al-Burhan (Chairman)</v>
    <v>bd9bd685-e4b2-198f-ba16-cdde9abdd37d</v>
    <v>en-GB</v>
    <v>Generic</v>
  </rv>
  <rv s="0">
    <v>805306368</v>
    <v>Osman Hussein (Prime minister)</v>
    <v>a53c0225-2f7c-6d90-1d78-f1d4198ef129</v>
    <v>en-GB</v>
    <v>Generic</v>
  </rv>
  <rv s="3">
    <v>124</v>
  </rv>
  <rv s="4">
    <v>https://www.bing.com/search?q=sudan&amp;form=skydnc</v>
    <v>Learn more on Bing</v>
  </rv>
  <rv s="1">
    <fb>65.094999999999999</fb>
    <v>28</v>
  </rv>
  <rv s="1">
    <fb>295</fb>
    <v>28</v>
  </rv>
  <rv s="1">
    <fb>0.41</fb>
    <v>29</v>
  </rv>
  <rv s="3">
    <v>125</v>
  </rv>
  <rv s="1">
    <fb>0.63225543480000002</fb>
    <v>23</v>
  </rv>
  <rv s="1">
    <fb>0.26179999999999998</fb>
    <v>25</v>
  </rv>
  <rv s="1">
    <fb>46874204</fb>
    <v>24</v>
  </rv>
  <rv s="1">
    <fb>0.27800000000000002</fb>
    <v>23</v>
  </rv>
  <rv s="1">
    <fb>0.42399999999999999</fb>
    <v>23</v>
  </rv>
  <rv s="1">
    <fb>7.8E-2</fb>
    <v>23</v>
  </rv>
  <rv s="1">
    <fb>0.48438999176025399</fb>
    <v>23</v>
  </rv>
  <rv s="0">
    <v>536870912</v>
    <v>Gezira State</v>
    <v>afba3453-d8a9-bee2-ce50-738dc3efeae5</v>
    <v>en-GB</v>
    <v>Map</v>
  </rv>
  <rv s="0">
    <v>536870912</v>
    <v>Al Qadarif State</v>
    <v>4add3b25-7ed1-90d0-883c-0bc8fbcbba66</v>
    <v>en-GB</v>
    <v>Map</v>
  </rv>
  <rv s="0">
    <v>536870912</v>
    <v>Kassala State</v>
    <v>acee2095-d3df-31af-2370-c65c59894109</v>
    <v>en-GB</v>
    <v>Map</v>
  </rv>
  <rv s="0">
    <v>536870912</v>
    <v>North Darfur</v>
    <v>5de975c7-a31d-3cf5-facc-346d9c147d91</v>
    <v>en-GB</v>
    <v>Map</v>
  </rv>
  <rv s="0">
    <v>536870912</v>
    <v>South Darfur</v>
    <v>40d472d1-efdd-55ec-8761-2f250ba74984</v>
    <v>en-GB</v>
    <v>Map</v>
  </rv>
  <rv s="0">
    <v>536870912</v>
    <v>West Darfur</v>
    <v>3cd48cbd-1118-280c-5a44-f4f2b832b932</v>
    <v>en-GB</v>
    <v>Map</v>
  </rv>
  <rv s="0">
    <v>536870912</v>
    <v>White Nile State</v>
    <v>2dd5a86b-393d-1567-accd-85e3aea175f0</v>
    <v>en-GB</v>
    <v>Map</v>
  </rv>
  <rv s="0">
    <v>536870912</v>
    <v>Blue Nile State</v>
    <v>a9f3d3b5-dc66-c756-388f-f2219ac9bda8</v>
    <v>en-GB</v>
    <v>Map</v>
  </rv>
  <rv s="0">
    <v>536870912</v>
    <v>Sennar State</v>
    <v>d58be2c4-2ea9-ccdd-8b35-42a97e1fc116</v>
    <v>en-GB</v>
    <v>Map</v>
  </rv>
  <rv s="0">
    <v>536870912</v>
    <v>Red Sea State</v>
    <v>c6555d33-cbb6-2590-b978-7530200195a7</v>
    <v>en-GB</v>
    <v>Map</v>
  </rv>
  <rv s="0">
    <v>536870912</v>
    <v>Khartoum State</v>
    <v>3a85ff35-7411-37fa-1d61-38242540dd00</v>
    <v>en-GB</v>
    <v>Map</v>
  </rv>
  <rv s="0">
    <v>536870912</v>
    <v>South Kordofan</v>
    <v>381eb22a-5814-513f-6202-d348c29eeba0</v>
    <v>en-GB</v>
    <v>Map</v>
  </rv>
  <rv s="0">
    <v>536870912</v>
    <v>North Kordofan</v>
    <v>723c87fe-1c66-f75f-454f-67bbfbba2e00</v>
    <v>en-GB</v>
    <v>Map</v>
  </rv>
  <rv s="0">
    <v>536870912</v>
    <v>Northern State</v>
    <v>e1a93dbe-37ee-634e-e65e-c1c136886535</v>
    <v>en-GB</v>
    <v>Map</v>
  </rv>
  <rv s="0">
    <v>536870912</v>
    <v>River Nile State</v>
    <v>f911d407-aec1-0e36-54f5-84d2aabc9035</v>
    <v>en-GB</v>
    <v>Map</v>
  </rv>
  <rv s="3">
    <v>126</v>
  </rv>
  <rv s="1">
    <fb>7.9614507925651001E-2</fb>
    <v>23</v>
  </rv>
  <rv s="3">
    <v>127</v>
  </rv>
  <rv s="1">
    <fb>0.45399999999999996</fb>
    <v>23</v>
  </rv>
  <rv s="1">
    <fb>0.16534999847412099</fb>
    <v>31</v>
  </rv>
  <rv s="1">
    <fb>14957233</fb>
    <v>24</v>
  </rv>
  <rv s="6">
    <v>#VALUE!</v>
    <v>en-GB</v>
    <v>5c1f4179-4d6f-54f8-2f6b-931c62006900</v>
    <v>536870912</v>
    <v>1</v>
    <v>244</v>
    <v>37</v>
    <v>Sudan</v>
    <v>19</v>
    <v>20</v>
    <v>Map</v>
    <v>21</v>
    <v>245</v>
    <v>SD</v>
    <v>2067</v>
    <v>2068</v>
    <v>2069</v>
    <v>2070</v>
    <v>2071</v>
    <v>2072</v>
    <v>2073</v>
    <v>2074</v>
    <v>2075</v>
    <v>SDG</v>
    <v>Sudan, officially the Republic of the Sudan, is a country in Northeast Africa. It borders the Central African Republic to the southwest, Chad to the west, Libya to the northwest, Egypt to the north, the Red Sea to the east, Eritrea and Ethiopia ...</v>
    <v>2076</v>
    <v>2077</v>
    <v>2078</v>
    <v>2079</v>
    <v>2080</v>
    <v>2081</v>
    <v>2082</v>
    <v>2083</v>
    <v>2084</v>
    <v>2085</v>
    <v>2072</v>
    <v>2088</v>
    <v>2089</v>
    <v>2090</v>
    <v>2091</v>
    <v>2092</v>
    <v>Sudan</v>
    <v>Nahnu Jund Allah Jund Al-watan</v>
    <v>2093</v>
    <v>جمهورية السودان</v>
    <v>2094</v>
    <v>2095</v>
    <v>2096</v>
    <v>1780</v>
    <v>2097</v>
    <v>2098</v>
    <v>510</v>
    <v>2099</v>
    <v>1638</v>
    <v>226</v>
    <v>2100</v>
    <v>2116</v>
    <v>2117</v>
    <v>2118</v>
    <v>2119</v>
    <v>2120</v>
    <v>Sudan</v>
    <v>2121</v>
    <v>mdp/vdpid/219</v>
  </rv>
  <rv s="0">
    <v>536870912</v>
    <v>Venezuela</v>
    <v>6dd1d7bd-393f-a467-12fa-e71f98cc00b9</v>
    <v>en-GB</v>
    <v>Map</v>
  </rv>
  <rv s="1">
    <fb>0.24488407686639099</fb>
    <v>23</v>
  </rv>
  <rv s="1">
    <fb>912050</fb>
    <v>24</v>
  </rv>
  <rv s="1">
    <fb>343000</fb>
    <v>24</v>
  </rv>
  <rv s="1">
    <fb>17.881</fb>
    <v>25</v>
  </rv>
  <rv s="1">
    <fb>58</fb>
    <v>26</v>
  </rv>
  <rv s="0">
    <v>536870912</v>
    <v>Caracas</v>
    <v>37b7d7c3-c045-e782-f35d-01ee5d1cb58a</v>
    <v>en-GB</v>
    <v>Map</v>
  </rv>
  <rv s="1">
    <fb>164175.25700000001</fb>
    <v>24</v>
  </rv>
  <rv s="1">
    <fb>2740.2739846709501</fb>
    <v>27</v>
  </rv>
  <rv s="1">
    <fb>2.5494853478181501</fb>
    <v>23</v>
  </rv>
  <rv s="1">
    <fb>2718.9427745604298</fb>
    <v>24</v>
  </rv>
  <rv s="1">
    <fb>2.2719999999999998</fb>
    <v>25</v>
  </rv>
  <rv s="1">
    <fb>0.52739188892352995</fb>
    <v>23</v>
  </rv>
  <rv s="1">
    <fb>88.377973216128495</fb>
    <v>28</v>
  </rv>
  <rv s="1">
    <fb>8.0000000000000007E-5</fb>
    <v>29</v>
  </rv>
  <rv s="1">
    <fb>482359318767.703</fb>
    <v>30</v>
  </rv>
  <rv s="1">
    <fb>0.97150340000000002</fb>
    <v>23</v>
  </rv>
  <rv s="1">
    <fb>0.79300560000000009</fb>
    <v>23</v>
  </rv>
  <rv s="2">
    <v>35</v>
    <v>21</v>
    <v>247</v>
    <v>7</v>
    <v>0</v>
    <v>Image of Venezuela</v>
  </rv>
  <rv s="1">
    <fb>21.4</fb>
    <v>28</v>
  </rv>
  <rv s="0">
    <v>805306368</v>
    <v>Nicolás Maduro (President)</v>
    <v>62dd568b-6165-618b-d9a8-240b52e23c2f</v>
    <v>en-GB</v>
    <v>Generic</v>
  </rv>
  <rv s="0">
    <v>805306368</v>
    <v>Delcy Rodríguez (Vice president)</v>
    <v>3014211c-495f-e0e6-c992-adcbda263b50</v>
    <v>en-GB</v>
    <v>Generic</v>
  </rv>
  <rv s="3">
    <v>128</v>
  </rv>
  <rv s="4">
    <v>https://www.bing.com/search?q=venezuela&amp;form=skydnc</v>
    <v>Learn more on Bing</v>
  </rv>
  <rv s="1">
    <fb>72.128</fb>
    <v>28</v>
  </rv>
  <rv s="1">
    <fb>3979600000</fb>
    <v>30</v>
  </rv>
  <rv s="1">
    <fb>125</fb>
    <v>28</v>
  </rv>
  <rv s="1">
    <fb>0.01</fb>
    <v>29</v>
  </rv>
  <rv s="3">
    <v>129</v>
  </rv>
  <rv s="1">
    <fb>0.45821973509999997</fb>
    <v>23</v>
  </rv>
  <rv s="1">
    <fb>1.9239999999999999</fb>
    <v>25</v>
  </rv>
  <rv s="1">
    <fb>28301696</fb>
    <v>24</v>
  </rv>
  <rv s="1">
    <fb>0.34100000000000003</fb>
    <v>23</v>
  </rv>
  <rv s="1">
    <fb>0.50700000000000001</fb>
    <v>23</v>
  </rv>
  <rv s="1">
    <fb>5.0000000000000001E-3</fb>
    <v>23</v>
  </rv>
  <rv s="1">
    <fb>9.1999999999999998E-2</fb>
    <v>23</v>
  </rv>
  <rv s="1">
    <fb>0.59729999542236301</fb>
    <v>23</v>
  </rv>
  <rv s="0">
    <v>536870912</v>
    <v>Amazonas</v>
    <v>d12613b2-1769-fd3d-c816-bcf4892760c3</v>
    <v>en-GB</v>
    <v>Map</v>
  </rv>
  <rv s="0">
    <v>536870912</v>
    <v>Anzoátegui</v>
    <v>8b43f71e-5058-e865-1fb6-e3cba21044b1</v>
    <v>en-GB</v>
    <v>Map</v>
  </rv>
  <rv s="0">
    <v>536870912</v>
    <v>Apure</v>
    <v>9e1a67ac-4ea1-77bf-fa76-5f58931e81f8</v>
    <v>en-GB</v>
    <v>Map</v>
  </rv>
  <rv s="0">
    <v>536870912</v>
    <v>Aragua</v>
    <v>83a3ec29-14b4-40cd-dc2d-86791c9d5180</v>
    <v>en-GB</v>
    <v>Map</v>
  </rv>
  <rv s="0">
    <v>536870912</v>
    <v>Barinas</v>
    <v>24fe6763-a2f0-d630-66c3-08b9a841c6a1</v>
    <v>en-GB</v>
    <v>Map</v>
  </rv>
  <rv s="0">
    <v>536870912</v>
    <v>Bolívar</v>
    <v>28ee01f1-3481-9fbb-480a-171c08837ce7</v>
    <v>en-GB</v>
    <v>Map</v>
  </rv>
  <rv s="0">
    <v>536870912</v>
    <v>Carabobo</v>
    <v>0c400799-a7d1-9188-76c7-a03eb7bf96e6</v>
    <v>en-GB</v>
    <v>Map</v>
  </rv>
  <rv s="0">
    <v>536870912</v>
    <v>Cojedes</v>
    <v>215558ac-dbeb-54e0-6265-2f177bc16686</v>
    <v>en-GB</v>
    <v>Map</v>
  </rv>
  <rv s="0">
    <v>536870912</v>
    <v>Delta Amacuro</v>
    <v>a721c377-8d7b-63cb-48ce-8ca1cd475256</v>
    <v>en-GB</v>
    <v>Map</v>
  </rv>
  <rv s="0">
    <v>536870912</v>
    <v>Falcón</v>
    <v>1f741430-789f-b870-4ec3-f3825be02dfd</v>
    <v>en-GB</v>
    <v>Map</v>
  </rv>
  <rv s="0">
    <v>536870912</v>
    <v>Guárico</v>
    <v>f4010586-9f13-d10f-ad74-c388243ab99f</v>
    <v>en-GB</v>
    <v>Map</v>
  </rv>
  <rv s="0">
    <v>536870912</v>
    <v>Lara</v>
    <v>28bc93f2-4f7d-957c-6576-a3bdc7b84923</v>
    <v>en-GB</v>
    <v>Map</v>
  </rv>
  <rv s="0">
    <v>536870912</v>
    <v>Mérida</v>
    <v>a4989c58-06e5-45a4-b8f4-502581f7c935</v>
    <v>en-GB</v>
    <v>Map</v>
  </rv>
  <rv s="0">
    <v>536870912</v>
    <v>Miranda</v>
    <v>c203d749-ff23-1654-7423-de62cda7879d</v>
    <v>en-GB</v>
    <v>Map</v>
  </rv>
  <rv s="0">
    <v>536870912</v>
    <v>Monagas</v>
    <v>99d16d3b-4480-6e2e-3af6-b19380240865</v>
    <v>en-GB</v>
    <v>Map</v>
  </rv>
  <rv s="0">
    <v>536870912</v>
    <v>Nueva Esparta</v>
    <v>61c93a6f-fa24-e914-9131-ff9cb21de321</v>
    <v>en-GB</v>
    <v>Map</v>
  </rv>
  <rv s="0">
    <v>536870912</v>
    <v>Portuguesa</v>
    <v>f1c90efa-241a-1208-9ea6-ec628dcaabf6</v>
    <v>en-GB</v>
    <v>Map</v>
  </rv>
  <rv s="0">
    <v>536870912</v>
    <v>Sucre</v>
    <v>a8d1a122-aba3-9b31-a5c1-1c2d5301513e</v>
    <v>en-GB</v>
    <v>Map</v>
  </rv>
  <rv s="0">
    <v>536870912</v>
    <v>Táchira</v>
    <v>72391449-1011-80da-d60b-1493d591b575</v>
    <v>en-GB</v>
    <v>Map</v>
  </rv>
  <rv s="0">
    <v>536870912</v>
    <v>Trujillo</v>
    <v>d68dd921-4861-e8a8-eaee-d5cf8cbfb3b8</v>
    <v>en-GB</v>
    <v>Map</v>
  </rv>
  <rv s="0">
    <v>536870912</v>
    <v>La Guaira</v>
    <v>83b14d4b-fd80-6876-e6e3-6606024eaa2a</v>
    <v>en-GB</v>
    <v>Map</v>
  </rv>
  <rv s="0">
    <v>536870912</v>
    <v>Yaracuy</v>
    <v>0ce1d139-cd0d-fdbf-9574-076a3d792483</v>
    <v>en-GB</v>
    <v>Map</v>
  </rv>
  <rv s="0">
    <v>536870912</v>
    <v>Zulia</v>
    <v>b746a809-b508-f853-1aa2-8eb307076ab8</v>
    <v>en-GB</v>
    <v>Map</v>
  </rv>
  <rv s="0">
    <v>536870912</v>
    <v>Capital District</v>
    <v>5142924b-c000-9b6b-e280-614ac90f2102</v>
    <v>en-GB</v>
    <v>Map</v>
  </rv>
  <rv s="0">
    <v>536870912</v>
    <v>Federal Dependencies of Venezuela</v>
    <v>4ca38740-fb38-50ad-0c45-8a599048aa45</v>
    <v>en-GB</v>
    <v>Map</v>
  </rv>
  <rv s="3">
    <v>130</v>
  </rv>
  <rv s="3">
    <v>131</v>
  </rv>
  <rv s="1">
    <fb>0.73299999999999998</fb>
    <v>23</v>
  </rv>
  <rv s="1">
    <fb>8.800999641418461E-2</fb>
    <v>31</v>
  </rv>
  <rv s="1">
    <fb>25162368</fb>
    <v>24</v>
  </rv>
  <rv s="11">
    <v>#VALUE!</v>
    <v>en-GB</v>
    <v>6dd1d7bd-393f-a467-12fa-e71f98cc00b9</v>
    <v>536870912</v>
    <v>1</v>
    <v>250</v>
    <v>231</v>
    <v>Venezuela</v>
    <v>19</v>
    <v>20</v>
    <v>Map</v>
    <v>21</v>
    <v>251</v>
    <v>VE</v>
    <v>2124</v>
    <v>2125</v>
    <v>2126</v>
    <v>2127</v>
    <v>2128</v>
    <v>2129</v>
    <v>2130</v>
    <v>2131</v>
    <v>2132</v>
    <v>VES</v>
    <v>Venezuela, officially the Bolivarian Republic of Venezuela, is a country on the northern coast of South America, consisting of a continental landmass and many islands and islets in the Caribbean Sea. It comprises an area of 916,445 km², and its ...</v>
    <v>2133</v>
    <v>2134</v>
    <v>2135</v>
    <v>2136</v>
    <v>2137</v>
    <v>2138</v>
    <v>2139</v>
    <v>2140</v>
    <v>2141</v>
    <v>2142</v>
    <v>2129</v>
    <v>2145</v>
    <v>2146</v>
    <v>2147</v>
    <v>2148</v>
    <v>2149</v>
    <v>2150</v>
    <v>Venezuela</v>
    <v>Gloria al Bravo Pueblo</v>
    <v>2151</v>
    <v>República Bolivariana de Venezuela</v>
    <v>2152</v>
    <v>2153</v>
    <v>2154</v>
    <v>336</v>
    <v>2155</v>
    <v>2156</v>
    <v>2157</v>
    <v>510</v>
    <v>2158</v>
    <v>1840</v>
    <v>2159</v>
    <v>2185</v>
    <v>2186</v>
    <v>2187</v>
    <v>2188</v>
    <v>Venezuela</v>
    <v>2189</v>
    <v>mdp/vdpid/249</v>
  </rv>
  <rv s="3">
    <v>132</v>
  </rv>
  <rv s="13">
    <v>{0649841E-7F77-458E-B2E1-227A592FA5FC}</v>
    <v>0</v>
    <v>252</v>
    <v>2191</v>
  </rv>
</rvData>
</file>

<file path=xl/richData/rdrichvaluestructure.xml><?xml version="1.0" encoding="utf-8"?>
<rvStructures xmlns="http://schemas.microsoft.com/office/spreadsheetml/2017/richdata" count="14">
  <s t="_linkedentity2">
    <k n="%EntityServiceId" t="i"/>
    <k n="_DisplayString" t="s"/>
    <k n="%EntityId" t="s"/>
    <k n="%EntityCulture" t="s"/>
    <k n="_Icon" t="s"/>
  </s>
  <s t="_formattednumber">
    <k n="_Format" t="spb"/>
  </s>
  <s t="_webimage">
    <k n="WebImageIdentifier" t="i"/>
    <k n="_Provider" t="spb"/>
    <k n="Attribution" t="spb"/>
    <k n="CalcOrigin" t="i"/>
    <k n="ComputedImage" t="b"/>
    <k n="Text" t="s"/>
  </s>
  <s t="_array">
    <k n="array" t="a"/>
  </s>
  <s t="_hyperlink">
    <k n="Address" t="s"/>
    <k n="Text"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rea" t="r"/>
    <k n="Capital/Major City" t="r"/>
    <k n="Description" t="s"/>
    <k n="GDP" t="r"/>
    <k n="Image" t="r"/>
    <k n="Leader(s)" t="r"/>
    <k n="LearnMoreOnLink" t="r"/>
    <k n="Name" t="s"/>
    <k n="National anthem" t="s"/>
    <k n="Official language" t="r"/>
    <k n="Official name" t="s"/>
    <k n="Time zone(s)" t="r"/>
    <k n="UniqueName" t="s"/>
  </s>
  <s t="_datasourcecontainer">
    <k n="%XLUID" t="s"/>
    <k n="_CRID" t="i"/>
    <k n="_Display" t="spb"/>
    <k n="Where are you from?" t="r"/>
  </s>
</rvStructures>
</file>

<file path=xl/richData/rdsupportingpropertybag.xml><?xml version="1.0" encoding="utf-8"?>
<supportingPropertyBags xmlns="http://schemas.microsoft.com/office/spreadsheetml/2017/richdata2">
  <spbArrays count="9">
    <a count="64">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63">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63">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63">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63">
      <v t="s">%EntityServiceId</v>
      <v t="s">%IsRefreshable</v>
      <v t="s">%EntityCulture</v>
      <v t="s">%EntityId</v>
      <v t="s">_Icon</v>
      <v t="s">_Provider</v>
      <v t="s">_Attribution</v>
      <v t="s">_Display</v>
      <v t="s">Name</v>
      <v t="s">_Format</v>
      <v t="s">Capital/Major City</v>
      <v t="s">Leader(s)</v>
      <v t="s">_SubLabel</v>
      <v t="s">Population</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62">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63">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25">
      <v t="s">%EntityServiceId</v>
      <v t="s">%IsRefreshable</v>
      <v t="s">%EntityCulture</v>
      <v t="s">%EntityId</v>
      <v t="s">_Icon</v>
      <v t="s">_Provider</v>
      <v t="s">_Attribution</v>
      <v t="s">_Display</v>
      <v t="s">Name</v>
      <v t="s">_Format</v>
      <v t="s">Capital/Major City</v>
      <v t="s">Leader(s)</v>
      <v t="s">_SubLabel</v>
      <v t="s">Area</v>
      <v t="s">GDP</v>
      <v t="s">National anthem</v>
      <v t="s">Official language</v>
      <v t="s">Official name</v>
      <v t="s">Time zone(s)</v>
      <v t="s">_Flags</v>
      <v t="s">UniqueName</v>
      <v t="s">_DisplayString</v>
      <v t="s">LearnMoreOnLink</v>
      <v t="s">Image</v>
      <v t="s">Description</v>
    </a>
    <a count="4">
      <v t="s">Where are you from?</v>
      <v t="s">_CRID</v>
      <v t="s">%XLUID</v>
      <v t="s">_Display</v>
    </a>
  </spbArrays>
  <spbData count="253">
    <spb s="0">
      <v xml:space="preserve">data.worldbank.org	</v>
      <v xml:space="preserve">	</v>
      <v xml:space="preserve">http://data.worldbank.org/indicator/FP.CPI.TOTL	</v>
      <v xml:space="preserve">	</v>
    </spb>
    <spb s="0">
      <v xml:space="preserve">Wikipedia	Cia	travel.state.gov	</v>
      <v xml:space="preserve">CC-BY-SA			</v>
      <v xml:space="preserve">http://en.wikipedia.org/wiki/Philippines	https://www.cia.gov/library/publications/the-world-factbook/geos/rp.html?Transportation	https://travel.state.gov/content/travel/en/international-travel/International-Travel-Country-Information-Pages/Philippines.html	</v>
      <v xml:space="preserve">http://creativecommons.org/licenses/by-sa/3.0/			</v>
    </spb>
    <spb s="0">
      <v xml:space="preserve">Wikipedia	</v>
      <v xml:space="preserve">CC BY-SA 3.0	</v>
      <v xml:space="preserve">https://en.wikipedia.org/wiki/Philippines	</v>
      <v xml:space="preserve">https://creativecommons.org/licenses/by-sa/3.0	</v>
    </spb>
    <spb s="0">
      <v xml:space="preserve">data.worldbank.org	</v>
      <v xml:space="preserve">	</v>
      <v xml:space="preserve">http://data.worldbank.org/indicator/SP.DYN.CBRT.IN	</v>
      <v xml:space="preserve">	</v>
    </spb>
    <spb s="0">
      <v xml:space="preserve">Wikipedia	</v>
      <v xml:space="preserve">CC-BY-SA	</v>
      <v xml:space="preserve">http://en.wikipedia.org/wiki/Philippines	</v>
      <v xml:space="preserve">http://creativecommons.org/licenses/by-sa/3.0/	</v>
    </spb>
    <spb s="0">
      <v xml:space="preserve">Cia	</v>
      <v xml:space="preserve">	</v>
      <v xml:space="preserve">https://www.cia.gov/library/publications/the-world-factbook/geos/rp.html?Transportation	</v>
      <v xml:space="preserve">	</v>
    </spb>
    <spb s="0">
      <v xml:space="preserve">data.worldbank.org	</v>
      <v xml:space="preserve">	</v>
      <v xml:space="preserve">http://data.worldbank.org/indicator/SP.DYN.TFRT.IN	</v>
      <v xml:space="preserve">	</v>
    </spb>
    <spb s="0">
      <v xml:space="preserve">data.worldbank.org	</v>
      <v xml:space="preserve">	</v>
      <v xml:space="preserve">http://data.worldbank.org/indicator/SP.DYN.LE00.IN	</v>
      <v xml:space="preserve">	</v>
    </spb>
    <spb s="0">
      <v xml:space="preserve">data.worldbank.org	</v>
      <v xml:space="preserve">	</v>
      <v xml:space="preserve">http://data.worldbank.org/indicator/SP.DYN.IMRT.IN	</v>
      <v xml:space="preserve">	</v>
    </spb>
    <spb s="0">
      <v xml:space="preserve">data.worldbank.org	</v>
      <v xml:space="preserve">	</v>
      <v xml:space="preserve">http://data.worldbank.org/indicator/SP.URB.TOTL	</v>
      <v xml:space="preserve">	</v>
    </spb>
    <spb s="0">
      <v xml:space="preserve">data.worldbank.org	</v>
      <v xml:space="preserve">	</v>
      <v xml:space="preserve">http://data.worldbank.org/indicator/MS.MIL.TOTL.P1	</v>
      <v xml:space="preserve">	</v>
    </spb>
    <spb s="0">
      <v xml:space="preserve">data.worldbank.org	</v>
      <v xml:space="preserve">	</v>
      <v xml:space="preserve">http://data.worldbank.org/indicator/SH.MED.PHYS.ZS	</v>
      <v xml:space="preserve">	</v>
    </spb>
    <spb s="0">
      <v xml:space="preserve">data.worldbank.org	</v>
      <v xml:space="preserve">	</v>
      <v xml:space="preserve">http://data.worldbank.org/indicator/EN.ATM.CO2E.KT	</v>
      <v xml:space="preserve">	</v>
    </spb>
    <spb s="0">
      <v xml:space="preserve">data.worldbank.org	</v>
      <v xml:space="preserve">	</v>
      <v xml:space="preserve">http://data.worldbank.org/indicator/SH.STA.MMRT	</v>
      <v xml:space="preserve">	</v>
    </spb>
    <spb s="0">
      <v xml:space="preserve">data.worldbank.org	</v>
      <v xml:space="preserve">	</v>
      <v xml:space="preserve">http://data.worldbank.org/indicator/EG.USE.ELEC.KH.PC	</v>
      <v xml:space="preserve">	</v>
    </spb>
    <spb s="0">
      <v xml:space="preserve">data.worldbank.org	</v>
      <v xml:space="preserve">	</v>
      <v xml:space="preserve">http://data.worldbank.org/indicator/SL.TLF.CACT.ZS	</v>
      <v xml:space="preserve">	</v>
    </spb>
    <spb s="1">
      <v>0</v>
      <v>1</v>
      <v>2</v>
      <v>2</v>
      <v>3</v>
      <v>2</v>
      <v>2</v>
      <v>2</v>
      <v>4</v>
      <v>2</v>
      <v>2</v>
      <v>4</v>
      <v>2</v>
      <v>2</v>
      <v>5</v>
      <v>6</v>
      <v>1</v>
      <v>5</v>
      <v>7</v>
      <v>2</v>
      <v>5</v>
      <v>8</v>
      <v>9</v>
      <v>10</v>
      <v>5</v>
      <v>5</v>
      <v>2</v>
      <v>5</v>
      <v>11</v>
      <v>12</v>
      <v>13</v>
      <v>14</v>
      <v>5</v>
      <v>1</v>
      <v>5</v>
      <v>5</v>
      <v>5</v>
      <v>5</v>
      <v>5</v>
      <v>5</v>
      <v>5</v>
      <v>5</v>
      <v>5</v>
      <v>5</v>
      <v>15</v>
    </spb>
    <spb s="2">
      <v>0</v>
      <v>Name</v>
      <v>LearnMoreOnLink</v>
    </spb>
    <spb s="3">
      <v>0</v>
      <v>0</v>
      <v>0</v>
    </spb>
    <spb s="4">
      <v>18</v>
      <v>18</v>
      <v>18</v>
    </spb>
    <spb s="5">
      <v>1</v>
      <v>2</v>
    </spb>
    <spb s="6">
      <v>https://www.bing.com</v>
      <v>https://www.bing.com/th?id=Ga%5Cbing_yt.png&amp;w=100&amp;h=40&amp;c=0&amp;pid=0.1</v>
      <v>Powered by Bing</v>
    </spb>
    <spb s="7">
      <v>2019</v>
      <v>2019</v>
      <v>square km</v>
      <v>per thousand (2018)</v>
      <v>2022</v>
      <v>2019</v>
      <v>2018</v>
      <v>per liter (2016)</v>
      <v>2019</v>
      <v>years (2018)</v>
      <v>2018</v>
      <v>per thousand (2018)</v>
      <v>2019</v>
      <v>2017</v>
      <v>2016</v>
      <v>2019</v>
      <v>2016</v>
      <v>2017</v>
      <v>kilotons per year (2016)</v>
      <v>deaths per 100,000 (2017)</v>
      <v>kWh (2014)</v>
      <v>2014</v>
      <v>2019</v>
      <v>2015</v>
      <v>2015</v>
      <v>2015</v>
      <v>2015</v>
      <v>2015</v>
      <v>2015</v>
      <v>2015</v>
      <v>2015</v>
      <v>2017</v>
      <v>2017</v>
      <v>2019</v>
    </spb>
    <spb s="8">
      <v>3</v>
    </spb>
    <spb s="8">
      <v>4</v>
    </spb>
    <spb s="8">
      <v>5</v>
    </spb>
    <spb s="8">
      <v>6</v>
    </spb>
    <spb s="8">
      <v>7</v>
    </spb>
    <spb s="8">
      <v>8</v>
    </spb>
    <spb s="8">
      <v>9</v>
    </spb>
    <spb s="8">
      <v>10</v>
    </spb>
    <spb s="8">
      <v>11</v>
    </spb>
    <spb s="0">
      <v xml:space="preserve">Wikipedia	Cia	travel.state.gov	</v>
      <v xml:space="preserve">CC-BY-SA			</v>
      <v xml:space="preserve">http://en.wikipedia.org/wiki/Armenia	https://www.cia.gov/library/publications/the-world-factbook/geos/am.html?Transportation	https://travel.state.gov/content/travel/en/international-travel/International-Travel-Country-Information-Pages/Armenia.html	</v>
      <v xml:space="preserve">http://creativecommons.org/licenses/by-sa/3.0/			</v>
    </spb>
    <spb s="0">
      <v xml:space="preserve">Wikipedia	</v>
      <v xml:space="preserve">CC BY-SA 3.0	</v>
      <v xml:space="preserve">https://en.wikipedia.org/wiki/Armenia	</v>
      <v xml:space="preserve">https://creativecommons.org/licenses/by-sa/3.0	</v>
    </spb>
    <spb s="0">
      <v xml:space="preserve">Wikipedia	</v>
      <v xml:space="preserve">CC-BY-SA	</v>
      <v xml:space="preserve">http://en.wikipedia.org/wiki/Armenia	</v>
      <v xml:space="preserve">http://creativecommons.org/licenses/by-sa/3.0/	</v>
    </spb>
    <spb s="0">
      <v xml:space="preserve">Cia	</v>
      <v xml:space="preserve">	</v>
      <v xml:space="preserve">https://www.cia.gov/library/publications/the-world-factbook/geos/am.html?Transportation	</v>
      <v xml:space="preserve">	</v>
    </spb>
    <spb s="9">
      <v>0</v>
      <v>32</v>
      <v>33</v>
      <v>33</v>
      <v>3</v>
      <v>33</v>
      <v>33</v>
      <v>33</v>
      <v>34</v>
      <v>33</v>
      <v>33</v>
      <v>34</v>
      <v>33</v>
      <v>33</v>
      <v>35</v>
      <v>6</v>
      <v>32</v>
      <v>35</v>
      <v>7</v>
      <v>33</v>
      <v>35</v>
      <v>8</v>
      <v>9</v>
      <v>10</v>
      <v>35</v>
      <v>35</v>
      <v>33</v>
      <v>35</v>
      <v>11</v>
      <v>12</v>
      <v>13</v>
      <v>14</v>
      <v>35</v>
      <v>35</v>
      <v>35</v>
      <v>35</v>
      <v>35</v>
      <v>35</v>
      <v>35</v>
      <v>35</v>
      <v>35</v>
      <v>35</v>
      <v>35</v>
      <v>15</v>
    </spb>
    <spb s="2">
      <v>1</v>
      <v>Name</v>
      <v>LearnMoreOnLink</v>
    </spb>
    <spb s="10">
      <v>2019</v>
      <v>2019</v>
      <v>square km</v>
      <v>per thousand (2018)</v>
      <v>2022</v>
      <v>2019</v>
      <v>2018</v>
      <v>per liter (2016)</v>
      <v>2019</v>
      <v>years (2018)</v>
      <v>2018</v>
      <v>per thousand (2018)</v>
      <v>2019</v>
      <v>2017</v>
      <v>2016</v>
      <v>2019</v>
      <v>2016</v>
      <v>2017</v>
      <v>kilotons per year (2016)</v>
      <v>deaths per 100,000 (2017)</v>
      <v>kWh (2014)</v>
      <v>2014</v>
      <v>2018</v>
      <v>2018</v>
      <v>2018</v>
      <v>2018</v>
      <v>2018</v>
      <v>2015</v>
      <v>2018</v>
      <v>2018</v>
      <v>2018</v>
      <v>2018</v>
      <v>2019</v>
    </spb>
    <spb s="0">
      <v xml:space="preserve">Wikipedia	travel.state.gov	</v>
      <v xml:space="preserve">CC-BY-SA		</v>
      <v xml:space="preserve">http://en.wikipedia.org/wiki/India	https://travel.state.gov/content/travel/en/international-travel/International-Travel-Country-Information-Pages/India.html	</v>
      <v xml:space="preserve">http://creativecommons.org/licenses/by-sa/3.0/		</v>
    </spb>
    <spb s="0">
      <v xml:space="preserve">Wikipedia	</v>
      <v xml:space="preserve">CC BY-SA 3.0	</v>
      <v xml:space="preserve">https://en.wikipedia.org/wiki/India	</v>
      <v xml:space="preserve">https://creativecommons.org/licenses/by-sa/3.0	</v>
    </spb>
    <spb s="0">
      <v xml:space="preserve">Wikipedia	</v>
      <v xml:space="preserve">CC-BY-SA	</v>
      <v xml:space="preserve">http://en.wikipedia.org/wiki/India	</v>
      <v xml:space="preserve">http://creativecommons.org/licenses/by-sa/3.0/	</v>
    </spb>
    <spb s="0">
      <v xml:space="preserve">Cia	</v>
      <v xml:space="preserve">	</v>
      <v xml:space="preserve">https://www.cia.gov/library/publications/the-world-factbook/geos/in.html?Transportation	</v>
      <v xml:space="preserve">	</v>
    </spb>
    <spb s="0">
      <v xml:space="preserve">Wikipedia	Cia	travel.state.gov	</v>
      <v xml:space="preserve">CC-BY-SA			</v>
      <v xml:space="preserve">http://en.wikipedia.org/wiki/India	https://www.cia.gov/library/publications/the-world-factbook/geos/in.html?Transportation	https://travel.state.gov/content/travel/en/international-travel/International-Travel-Country-Information-Pages/India.html	</v>
      <v xml:space="preserve">http://creativecommons.org/licenses/by-sa/3.0/			</v>
    </spb>
    <spb s="1">
      <v>0</v>
      <v>39</v>
      <v>40</v>
      <v>40</v>
      <v>3</v>
      <v>40</v>
      <v>40</v>
      <v>40</v>
      <v>41</v>
      <v>40</v>
      <v>40</v>
      <v>41</v>
      <v>40</v>
      <v>40</v>
      <v>42</v>
      <v>6</v>
      <v>43</v>
      <v>42</v>
      <v>7</v>
      <v>40</v>
      <v>42</v>
      <v>8</v>
      <v>9</v>
      <v>10</v>
      <v>42</v>
      <v>42</v>
      <v>40</v>
      <v>42</v>
      <v>11</v>
      <v>12</v>
      <v>13</v>
      <v>14</v>
      <v>42</v>
      <v>43</v>
      <v>42</v>
      <v>42</v>
      <v>42</v>
      <v>42</v>
      <v>42</v>
      <v>42</v>
      <v>42</v>
      <v>42</v>
      <v>42</v>
      <v>42</v>
      <v>15</v>
    </spb>
    <spb s="7">
      <v>2019</v>
      <v>2017</v>
      <v>square km</v>
      <v>per thousand (2018)</v>
      <v>2022</v>
      <v>2019</v>
      <v>2018</v>
      <v>per liter (2016)</v>
      <v>2019</v>
      <v>years (2018)</v>
      <v>2017</v>
      <v>per thousand (2018)</v>
      <v>2019</v>
      <v>2017</v>
      <v>2016</v>
      <v>2019</v>
      <v>2016</v>
      <v>2018</v>
      <v>kilotons per year (2016)</v>
      <v>deaths per 100,000 (2017)</v>
      <v>kWh (2014)</v>
      <v>2014</v>
      <v>2019</v>
      <v>2011</v>
      <v>2011</v>
      <v>2011</v>
      <v>2011</v>
      <v>2011</v>
      <v>2015</v>
      <v>2011</v>
      <v>2011</v>
      <v>2017</v>
      <v>2018</v>
      <v>2019</v>
    </spb>
    <spb s="0">
      <v xml:space="preserve">Wikipedia	Cia	travel.state.gov	</v>
      <v xml:space="preserve">CC-BY-SA			</v>
      <v xml:space="preserve">http://en.wikipedia.org/wiki/Australia	https://www.cia.gov/library/publications/the-world-factbook/geos/as.html?Transportation	https://travel.state.gov/content/travel/en/international-travel/International-Travel-Country-Information-Pages/Australia.html	</v>
      <v xml:space="preserve">http://creativecommons.org/licenses/by-sa/3.0/			</v>
    </spb>
    <spb s="0">
      <v xml:space="preserve">Wikipedia	</v>
      <v xml:space="preserve">CC BY-SA 3.0	</v>
      <v xml:space="preserve">https://en.wikipedia.org/wiki/Australia	</v>
      <v xml:space="preserve">https://creativecommons.org/licenses/by-sa/3.0	</v>
    </spb>
    <spb s="0">
      <v xml:space="preserve">Wikipedia	</v>
      <v xml:space="preserve">CC-BY-SA	</v>
      <v xml:space="preserve">http://en.wikipedia.org/wiki/Australia	</v>
      <v xml:space="preserve">http://creativecommons.org/licenses/by-sa/3.0/	</v>
    </spb>
    <spb s="0">
      <v xml:space="preserve">Cia	</v>
      <v xml:space="preserve">	</v>
      <v xml:space="preserve">https://www.cia.gov/library/publications/the-world-factbook/geos/as.html?Transportation	</v>
      <v xml:space="preserve">	</v>
    </spb>
    <spb s="1">
      <v>0</v>
      <v>46</v>
      <v>47</v>
      <v>47</v>
      <v>3</v>
      <v>47</v>
      <v>47</v>
      <v>47</v>
      <v>48</v>
      <v>47</v>
      <v>47</v>
      <v>48</v>
      <v>47</v>
      <v>47</v>
      <v>49</v>
      <v>6</v>
      <v>46</v>
      <v>49</v>
      <v>7</v>
      <v>47</v>
      <v>49</v>
      <v>8</v>
      <v>9</v>
      <v>10</v>
      <v>49</v>
      <v>49</v>
      <v>47</v>
      <v>49</v>
      <v>11</v>
      <v>12</v>
      <v>13</v>
      <v>14</v>
      <v>49</v>
      <v>46</v>
      <v>49</v>
      <v>49</v>
      <v>49</v>
      <v>49</v>
      <v>49</v>
      <v>49</v>
      <v>49</v>
      <v>49</v>
      <v>49</v>
      <v>49</v>
      <v>15</v>
    </spb>
    <spb s="7">
      <v>2019</v>
      <v>2019</v>
      <v>square km</v>
      <v>per thousand (2018)</v>
      <v>2022</v>
      <v>2019</v>
      <v>2018</v>
      <v>per liter (2016)</v>
      <v>2019</v>
      <v>years (2018)</v>
      <v>2018</v>
      <v>per thousand (2018)</v>
      <v>2019</v>
      <v>2017</v>
      <v>2016</v>
      <v>2019</v>
      <v>2016</v>
      <v>2017</v>
      <v>kilotons per year (2016)</v>
      <v>deaths per 100,000 (2017)</v>
      <v>kWh (2014)</v>
      <v>2015</v>
      <v>2019</v>
      <v>2014</v>
      <v>2014</v>
      <v>2014</v>
      <v>2014</v>
      <v>2014</v>
      <v>2014</v>
      <v>2014</v>
      <v>2014</v>
      <v>2017</v>
      <v>2017</v>
      <v>2019</v>
    </spb>
    <spb s="0">
      <v xml:space="preserve">Wikipedia	travel.state.gov	</v>
      <v xml:space="preserve">CC-BY-SA		</v>
      <v xml:space="preserve">http://en.wikipedia.org/wiki/Pakistan	https://travel.state.gov/content/travel/en/international-travel/International-Travel-Country-Information-Pages/Pakistan.html	</v>
      <v xml:space="preserve">http://creativecommons.org/licenses/by-sa/3.0/		</v>
    </spb>
    <spb s="0">
      <v xml:space="preserve">Wikipedia	</v>
      <v xml:space="preserve">CC BY-SA 3.0	</v>
      <v xml:space="preserve">https://en.wikipedia.org/wiki/Pakistan	</v>
      <v xml:space="preserve">https://creativecommons.org/licenses/by-sa/3.0	</v>
    </spb>
    <spb s="0">
      <v xml:space="preserve">Wikipedia	</v>
      <v xml:space="preserve">CC-BY-SA	</v>
      <v xml:space="preserve">http://en.wikipedia.org/wiki/Pakistan	</v>
      <v xml:space="preserve">http://creativecommons.org/licenses/by-sa/3.0/	</v>
    </spb>
    <spb s="0">
      <v xml:space="preserve">Cia	</v>
      <v xml:space="preserve">	</v>
      <v xml:space="preserve">https://www.cia.gov/library/publications/the-world-factbook/geos/pk.html?Transportation	</v>
      <v xml:space="preserve">	</v>
    </spb>
    <spb s="0">
      <v xml:space="preserve">Wikipedia	Cia	travel.state.gov	</v>
      <v xml:space="preserve">CC-BY-SA			</v>
      <v xml:space="preserve">http://en.wikipedia.org/wiki/Pakistan	https://www.cia.gov/library/publications/the-world-factbook/geos/pk.html?Transportation	https://travel.state.gov/content/travel/en/international-travel/International-Travel-Country-Information-Pages/Pakistan.html	</v>
      <v xml:space="preserve">http://creativecommons.org/licenses/by-sa/3.0/			</v>
    </spb>
    <spb s="1">
      <v>0</v>
      <v>52</v>
      <v>53</v>
      <v>53</v>
      <v>3</v>
      <v>53</v>
      <v>53</v>
      <v>53</v>
      <v>54</v>
      <v>53</v>
      <v>53</v>
      <v>54</v>
      <v>53</v>
      <v>53</v>
      <v>55</v>
      <v>6</v>
      <v>56</v>
      <v>55</v>
      <v>7</v>
      <v>53</v>
      <v>55</v>
      <v>8</v>
      <v>9</v>
      <v>10</v>
      <v>55</v>
      <v>55</v>
      <v>53</v>
      <v>55</v>
      <v>11</v>
      <v>12</v>
      <v>13</v>
      <v>14</v>
      <v>55</v>
      <v>56</v>
      <v>55</v>
      <v>55</v>
      <v>55</v>
      <v>55</v>
      <v>55</v>
      <v>55</v>
      <v>55</v>
      <v>55</v>
      <v>55</v>
      <v>55</v>
      <v>15</v>
    </spb>
    <spb s="7">
      <v>2019</v>
      <v>2017</v>
      <v>square km</v>
      <v>per thousand (2018)</v>
      <v>2022</v>
      <v>2019</v>
      <v>2018</v>
      <v>per liter (2016)</v>
      <v>2019</v>
      <v>years (2018)</v>
      <v>2011</v>
      <v>per thousand (2018)</v>
      <v>2019</v>
      <v>2017</v>
      <v>2016</v>
      <v>2019</v>
      <v>2016</v>
      <v>2018</v>
      <v>kilotons per year (2016)</v>
      <v>deaths per 100,000 (2017)</v>
      <v>kWh (2014)</v>
      <v>2014</v>
      <v>2016</v>
      <v>2015</v>
      <v>2015</v>
      <v>2015</v>
      <v>2015</v>
      <v>2015</v>
      <v>2015</v>
      <v>2015</v>
      <v>2015</v>
      <v>2018</v>
      <v>2018</v>
      <v>2019</v>
    </spb>
    <spb s="0">
      <v xml:space="preserve">Wikipedia	Cia	travel.state.gov	</v>
      <v xml:space="preserve">CC-BY-SA			</v>
      <v xml:space="preserve">http://en.wikipedia.org/wiki/Belarus	https://www.cia.gov/library/publications/the-world-factbook/geos/bo.html?Transportation	https://travel.state.gov/content/travel/en/international-travel/International-Travel-Country-Information-Pages/Belarus.html	</v>
      <v xml:space="preserve">http://creativecommons.org/licenses/by-sa/3.0/			</v>
    </spb>
    <spb s="0">
      <v xml:space="preserve">Wikipedia	</v>
      <v xml:space="preserve">CC BY-SA 3.0	</v>
      <v xml:space="preserve">https://en.wikipedia.org/wiki/Belarus	</v>
      <v xml:space="preserve">https://creativecommons.org/licenses/by-sa/3.0	</v>
    </spb>
    <spb s="0">
      <v xml:space="preserve">Wikipedia	</v>
      <v xml:space="preserve">CC-BY-SA	</v>
      <v xml:space="preserve">http://en.wikipedia.org/wiki/Belarus	</v>
      <v xml:space="preserve">http://creativecommons.org/licenses/by-sa/3.0/	</v>
    </spb>
    <spb s="0">
      <v xml:space="preserve">Cia	</v>
      <v xml:space="preserve">	</v>
      <v xml:space="preserve">https://www.cia.gov/library/publications/the-world-factbook/geos/bo.html?Transportation	</v>
      <v xml:space="preserve">	</v>
    </spb>
    <spb s="11">
      <v>59</v>
      <v>60</v>
      <v>60</v>
      <v>3</v>
      <v>60</v>
      <v>60</v>
      <v>60</v>
      <v>61</v>
      <v>60</v>
      <v>60</v>
      <v>61</v>
      <v>60</v>
      <v>60</v>
      <v>62</v>
      <v>6</v>
      <v>59</v>
      <v>62</v>
      <v>7</v>
      <v>60</v>
      <v>62</v>
      <v>8</v>
      <v>9</v>
      <v>10</v>
      <v>62</v>
      <v>62</v>
      <v>60</v>
      <v>62</v>
      <v>11</v>
      <v>12</v>
      <v>13</v>
      <v>14</v>
      <v>62</v>
      <v>59</v>
      <v>62</v>
      <v>62</v>
      <v>62</v>
      <v>62</v>
      <v>62</v>
      <v>62</v>
      <v>62</v>
      <v>62</v>
      <v>62</v>
      <v>62</v>
      <v>15</v>
    </spb>
    <spb s="2">
      <v>2</v>
      <v>Name</v>
      <v>LearnMoreOnLink</v>
    </spb>
    <spb s="12">
      <v>2019</v>
      <v>square km</v>
      <v>per thousand (2018)</v>
      <v>2022</v>
      <v>2019</v>
      <v>2018</v>
      <v>per liter (2016)</v>
      <v>2019</v>
      <v>years (2018)</v>
      <v>2018</v>
      <v>per thousand (2018)</v>
      <v>2019</v>
      <v>2017</v>
      <v>2016</v>
      <v>2019</v>
      <v>2016</v>
      <v>2015</v>
      <v>kilotons per year (2016)</v>
      <v>deaths per 100,000 (2017)</v>
      <v>kWh (2014)</v>
      <v>2014</v>
      <v>2019</v>
      <v>2018</v>
      <v>2018</v>
      <v>2018</v>
      <v>2018</v>
      <v>2018</v>
      <v>2015</v>
      <v>2018</v>
      <v>2018</v>
      <v>2018</v>
      <v>2018</v>
      <v>2019</v>
    </spb>
    <spb s="0">
      <v xml:space="preserve">Wikipedia	Cia	travel.state.gov	</v>
      <v xml:space="preserve">CC-BY-SA			</v>
      <v xml:space="preserve">http://en.wikipedia.org/wiki/Greece	https://www.cia.gov/library/publications/the-world-factbook/geos/gr.html?Transportation	https://travel.state.gov/content/travel/en/international-travel/International-Travel-Country-Information-Pages/Greece.html	</v>
      <v xml:space="preserve">http://creativecommons.org/licenses/by-sa/3.0/			</v>
    </spb>
    <spb s="0">
      <v xml:space="preserve">Wikipedia	</v>
      <v xml:space="preserve">CC BY-SA 3.0	</v>
      <v xml:space="preserve">https://en.wikipedia.org/wiki/Greece	</v>
      <v xml:space="preserve">https://creativecommons.org/licenses/by-sa/3.0	</v>
    </spb>
    <spb s="0">
      <v xml:space="preserve">Wikipedia	</v>
      <v xml:space="preserve">CC-BY-SA	</v>
      <v xml:space="preserve">http://en.wikipedia.org/wiki/Greece	</v>
      <v xml:space="preserve">http://creativecommons.org/licenses/by-sa/3.0/	</v>
    </spb>
    <spb s="0">
      <v xml:space="preserve">Cia	</v>
      <v xml:space="preserve">	</v>
      <v xml:space="preserve">https://www.cia.gov/library/publications/the-world-factbook/geos/gr.html?Transportation	</v>
      <v xml:space="preserve">	</v>
    </spb>
    <spb s="1">
      <v>0</v>
      <v>66</v>
      <v>67</v>
      <v>67</v>
      <v>3</v>
      <v>67</v>
      <v>67</v>
      <v>67</v>
      <v>68</v>
      <v>67</v>
      <v>67</v>
      <v>68</v>
      <v>67</v>
      <v>67</v>
      <v>69</v>
      <v>6</v>
      <v>66</v>
      <v>69</v>
      <v>7</v>
      <v>67</v>
      <v>69</v>
      <v>8</v>
      <v>9</v>
      <v>10</v>
      <v>69</v>
      <v>69</v>
      <v>67</v>
      <v>69</v>
      <v>11</v>
      <v>12</v>
      <v>13</v>
      <v>14</v>
      <v>69</v>
      <v>66</v>
      <v>69</v>
      <v>69</v>
      <v>69</v>
      <v>69</v>
      <v>69</v>
      <v>69</v>
      <v>69</v>
      <v>69</v>
      <v>69</v>
      <v>69</v>
      <v>15</v>
    </spb>
    <spb s="7">
      <v>2019</v>
      <v>2019</v>
      <v>square km</v>
      <v>per thousand (2018)</v>
      <v>2022</v>
      <v>2019</v>
      <v>2018</v>
      <v>per liter (2016)</v>
      <v>2019</v>
      <v>years (2018)</v>
      <v>2018</v>
      <v>per thousand (2018)</v>
      <v>2019</v>
      <v>2017</v>
      <v>2016</v>
      <v>2019</v>
      <v>2016</v>
      <v>2017</v>
      <v>kilotons per year (2016)</v>
      <v>deaths per 100,000 (2017)</v>
      <v>kWh (2014)</v>
      <v>2015</v>
      <v>2019</v>
      <v>2017</v>
      <v>2017</v>
      <v>2017</v>
      <v>2017</v>
      <v>2017</v>
      <v>2015</v>
      <v>2017</v>
      <v>2017</v>
      <v>2017</v>
      <v>2017</v>
      <v>2019</v>
    </spb>
    <spb s="0">
      <v xml:space="preserve">Wikipedia	Cia	travel.state.gov	</v>
      <v xml:space="preserve">CC-BY-SA			</v>
      <v xml:space="preserve">http://en.wikipedia.org/wiki/Canada	https://www.cia.gov/library/publications/the-world-factbook/geos/ca.html?Transportation	https://travel.state.gov/content/travel/en/international-travel/International-Travel-Country-Information-Pages/Canada.html	</v>
      <v xml:space="preserve">http://creativecommons.org/licenses/by-sa/3.0/			</v>
    </spb>
    <spb s="0">
      <v xml:space="preserve">Wikipedia	</v>
      <v xml:space="preserve">CC BY-SA 3.0	</v>
      <v xml:space="preserve">https://en.wikipedia.org/wiki/Canada	</v>
      <v xml:space="preserve">https://creativecommons.org/licenses/by-sa/3.0	</v>
    </spb>
    <spb s="0">
      <v xml:space="preserve">Wikipedia	</v>
      <v xml:space="preserve">CC-BY-SA	</v>
      <v xml:space="preserve">http://en.wikipedia.org/wiki/Canada	</v>
      <v xml:space="preserve">http://creativecommons.org/licenses/by-sa/3.0/	</v>
    </spb>
    <spb s="0">
      <v xml:space="preserve">Cia	</v>
      <v xml:space="preserve">	</v>
      <v xml:space="preserve">https://www.cia.gov/library/publications/the-world-factbook/geos/ca.html?Transportation	</v>
      <v xml:space="preserve">	</v>
    </spb>
    <spb s="1">
      <v>0</v>
      <v>72</v>
      <v>73</v>
      <v>73</v>
      <v>3</v>
      <v>73</v>
      <v>73</v>
      <v>73</v>
      <v>74</v>
      <v>73</v>
      <v>73</v>
      <v>74</v>
      <v>73</v>
      <v>73</v>
      <v>75</v>
      <v>6</v>
      <v>72</v>
      <v>75</v>
      <v>7</v>
      <v>73</v>
      <v>75</v>
      <v>8</v>
      <v>9</v>
      <v>10</v>
      <v>75</v>
      <v>75</v>
      <v>73</v>
      <v>75</v>
      <v>11</v>
      <v>12</v>
      <v>13</v>
      <v>14</v>
      <v>75</v>
      <v>72</v>
      <v>75</v>
      <v>75</v>
      <v>75</v>
      <v>75</v>
      <v>75</v>
      <v>75</v>
      <v>75</v>
      <v>75</v>
      <v>75</v>
      <v>75</v>
      <v>15</v>
    </spb>
    <spb s="7">
      <v>2019</v>
      <v>2019</v>
      <v>square km</v>
      <v>per thousand (2018)</v>
      <v>2022</v>
      <v>2019</v>
      <v>2018</v>
      <v>per liter (2016)</v>
      <v>2019</v>
      <v>years (2018)</v>
      <v>2018</v>
      <v>per thousand (2018)</v>
      <v>2019</v>
      <v>2017</v>
      <v>2016</v>
      <v>2019</v>
      <v>2016</v>
      <v>2017</v>
      <v>kilotons per year (2016)</v>
      <v>deaths per 100,000 (2017)</v>
      <v>kWh (2014)</v>
      <v>2015</v>
      <v>2018</v>
      <v>2013</v>
      <v>2013</v>
      <v>2013</v>
      <v>2013</v>
      <v>2013</v>
      <v>2015</v>
      <v>2013</v>
      <v>2013</v>
      <v>2017</v>
      <v>2017</v>
      <v>2019</v>
    </spb>
    <spb s="0">
      <v xml:space="preserve">Wikipedia	Cia	travel.state.gov	</v>
      <v xml:space="preserve">CC-BY-SA			</v>
      <v xml:space="preserve">http://en.wikipedia.org/wiki/France	https://www.cia.gov/library/publications/the-world-factbook/geos/fr.html?Transportation	https://travel.state.gov/content/travel/en/international-travel/International-Travel-Country-Information-Pages/Monaco.html	</v>
      <v xml:space="preserve">http://creativecommons.org/licenses/by-sa/3.0/			</v>
    </spb>
    <spb s="0">
      <v xml:space="preserve">Wikipedia	</v>
      <v xml:space="preserve">CC BY-SA 3.0	</v>
      <v xml:space="preserve">https://en.wikipedia.org/wiki/France	</v>
      <v xml:space="preserve">https://creativecommons.org/licenses/by-sa/3.0	</v>
    </spb>
    <spb s="0">
      <v xml:space="preserve">Wikipedia	</v>
      <v xml:space="preserve">CC-BY-SA	</v>
      <v xml:space="preserve">http://en.wikipedia.org/wiki/France	</v>
      <v xml:space="preserve">http://creativecommons.org/licenses/by-sa/3.0/	</v>
    </spb>
    <spb s="0">
      <v xml:space="preserve">Cia	</v>
      <v xml:space="preserve">	</v>
      <v xml:space="preserve">https://www.cia.gov/library/publications/the-world-factbook/geos/fr.html?Transportation	</v>
      <v xml:space="preserve">	</v>
    </spb>
    <spb s="1">
      <v>0</v>
      <v>78</v>
      <v>79</v>
      <v>79</v>
      <v>3</v>
      <v>79</v>
      <v>79</v>
      <v>79</v>
      <v>80</v>
      <v>79</v>
      <v>79</v>
      <v>80</v>
      <v>79</v>
      <v>79</v>
      <v>81</v>
      <v>6</v>
      <v>78</v>
      <v>81</v>
      <v>7</v>
      <v>79</v>
      <v>81</v>
      <v>8</v>
      <v>9</v>
      <v>10</v>
      <v>81</v>
      <v>81</v>
      <v>79</v>
      <v>81</v>
      <v>11</v>
      <v>12</v>
      <v>13</v>
      <v>14</v>
      <v>81</v>
      <v>78</v>
      <v>81</v>
      <v>81</v>
      <v>81</v>
      <v>81</v>
      <v>81</v>
      <v>81</v>
      <v>81</v>
      <v>81</v>
      <v>81</v>
      <v>81</v>
      <v>15</v>
    </spb>
    <spb s="7">
      <v>2019</v>
      <v>2019</v>
      <v>square km</v>
      <v>per thousand (2018)</v>
      <v>2021</v>
      <v>2019</v>
      <v>2018</v>
      <v>per liter (2016)</v>
      <v>2019</v>
      <v>years (2018)</v>
      <v>2018</v>
      <v>per thousand (2018)</v>
      <v>2019</v>
      <v>2017</v>
      <v>2016</v>
      <v>2019</v>
      <v>2016</v>
      <v>2018</v>
      <v>kilotons per year (2014)</v>
      <v>deaths per 100,000 (2017)</v>
      <v>kWh (2014)</v>
      <v>2015</v>
      <v>2018</v>
      <v>2017</v>
      <v>2017</v>
      <v>2017</v>
      <v>2017</v>
      <v>2017</v>
      <v>2015</v>
      <v>2017</v>
      <v>2017</v>
      <v>2017</v>
      <v>2017</v>
      <v>2019</v>
    </spb>
    <spb s="0">
      <v xml:space="preserve">Wikipedia	travel.state.gov	</v>
      <v xml:space="preserve">CC-BY-SA		</v>
      <v xml:space="preserve">http://en.wikipedia.org/wiki/China	https://travel.state.gov/content/travel/en/international-travel/International-Travel-Country-Information-Pages/China.html	</v>
      <v xml:space="preserve">http://creativecommons.org/licenses/by-sa/3.0/		</v>
    </spb>
    <spb s="0">
      <v xml:space="preserve">Wikipedia	</v>
      <v xml:space="preserve">CC BY-SA 3.0	</v>
      <v xml:space="preserve">https://en.wikipedia.org/wiki/China	</v>
      <v xml:space="preserve">https://creativecommons.org/licenses/by-sa/3.0	</v>
    </spb>
    <spb s="0">
      <v xml:space="preserve">Wikipedia	</v>
      <v xml:space="preserve">CC-BY-SA	</v>
      <v xml:space="preserve">http://en.wikipedia.org/wiki/China	</v>
      <v xml:space="preserve">http://creativecommons.org/licenses/by-sa/3.0/	</v>
    </spb>
    <spb s="0">
      <v xml:space="preserve">Cia	</v>
      <v xml:space="preserve">	</v>
      <v xml:space="preserve">https://www.cia.gov/library/publications/the-world-factbook/geos/ch.html?Transportation	</v>
      <v xml:space="preserve">	</v>
    </spb>
    <spb s="0">
      <v xml:space="preserve">Wikipedia	Cia	travel.state.gov	</v>
      <v xml:space="preserve">CC-BY-SA			</v>
      <v xml:space="preserve">http://en.wikipedia.org/wiki/China	https://www.cia.gov/library/publications/the-world-factbook/geos/ch.html?Transportation	https://travel.state.gov/content/travel/en/international-travel/International-Travel-Country-Information-Pages/China.html	</v>
      <v xml:space="preserve">http://creativecommons.org/licenses/by-sa/3.0/			</v>
    </spb>
    <spb s="13">
      <v>0</v>
      <v>84</v>
      <v>85</v>
      <v>85</v>
      <v>3</v>
      <v>85</v>
      <v>85</v>
      <v>85</v>
      <v>86</v>
      <v>85</v>
      <v>85</v>
      <v>86</v>
      <v>85</v>
      <v>85</v>
      <v>87</v>
      <v>6</v>
      <v>88</v>
      <v>87</v>
      <v>85</v>
      <v>87</v>
      <v>8</v>
      <v>9</v>
      <v>10</v>
      <v>87</v>
      <v>87</v>
      <v>85</v>
      <v>87</v>
      <v>11</v>
      <v>12</v>
      <v>13</v>
      <v>14</v>
      <v>87</v>
      <v>88</v>
      <v>87</v>
      <v>87</v>
      <v>87</v>
      <v>87</v>
      <v>87</v>
      <v>87</v>
      <v>87</v>
      <v>87</v>
      <v>87</v>
      <v>87</v>
      <v>15</v>
    </spb>
    <spb s="7">
      <v>2019</v>
      <v>2022</v>
      <v>square km</v>
      <v>per thousand (2018)</v>
      <v>2022</v>
      <v>2019</v>
      <v>2018</v>
      <v>per liter (2016)</v>
      <v>2019</v>
      <v>years (2020)</v>
      <v>2017</v>
      <v>per thousand (2018)</v>
      <v>2019</v>
      <v>2017</v>
      <v>2016</v>
      <v>2019</v>
      <v>2016</v>
      <v>2017</v>
      <v>kilotons per year (2016)</v>
      <v>deaths per 100,000 (2017)</v>
      <v>kWh (2014)</v>
      <v>2014</v>
      <v>2019</v>
      <v>2016</v>
      <v>2016</v>
      <v>2016</v>
      <v>2016</v>
      <v>2016</v>
      <v>2015</v>
      <v>2016</v>
      <v>2016</v>
      <v>2018</v>
      <v>2018</v>
      <v>2019</v>
    </spb>
    <spb s="0">
      <v xml:space="preserve">Wikipedia	Cia	travel.state.gov	</v>
      <v xml:space="preserve">CC-BY-SA			</v>
      <v xml:space="preserve">http://en.wikipedia.org/wiki/Egypt	https://www.cia.gov/library/publications/the-world-factbook/geos/eg.html?Transportation	https://travel.state.gov/content/travel/en/international-travel/International-Travel-Country-Information-Pages/Egypt.html	</v>
      <v xml:space="preserve">http://creativecommons.org/licenses/by-sa/3.0/			</v>
    </spb>
    <spb s="0">
      <v xml:space="preserve">Wikipedia	</v>
      <v xml:space="preserve">CC BY-SA 3.0	</v>
      <v xml:space="preserve">https://en.wikipedia.org/wiki/Egypt	</v>
      <v xml:space="preserve">https://creativecommons.org/licenses/by-sa/3.0	</v>
    </spb>
    <spb s="0">
      <v xml:space="preserve">Wikipedia	</v>
      <v xml:space="preserve">CC-BY-SA	</v>
      <v xml:space="preserve">http://en.wikipedia.org/wiki/Egypt	</v>
      <v xml:space="preserve">http://creativecommons.org/licenses/by-sa/3.0/	</v>
    </spb>
    <spb s="0">
      <v xml:space="preserve">Cia	</v>
      <v xml:space="preserve">	</v>
      <v xml:space="preserve">https://www.cia.gov/library/publications/the-world-factbook/geos/eg.html?Transportation	</v>
      <v xml:space="preserve">	</v>
    </spb>
    <spb s="14">
      <v>0</v>
      <v>91</v>
      <v>92</v>
      <v>92</v>
      <v>3</v>
      <v>92</v>
      <v>92</v>
      <v>92</v>
      <v>93</v>
      <v>92</v>
      <v>92</v>
      <v>92</v>
      <v>92</v>
      <v>94</v>
      <v>6</v>
      <v>91</v>
      <v>94</v>
      <v>7</v>
      <v>92</v>
      <v>94</v>
      <v>8</v>
      <v>9</v>
      <v>10</v>
      <v>94</v>
      <v>94</v>
      <v>92</v>
      <v>94</v>
      <v>11</v>
      <v>12</v>
      <v>13</v>
      <v>14</v>
      <v>94</v>
      <v>91</v>
      <v>94</v>
      <v>94</v>
      <v>94</v>
      <v>94</v>
      <v>94</v>
      <v>94</v>
      <v>94</v>
      <v>94</v>
      <v>94</v>
      <v>94</v>
      <v>15</v>
    </spb>
    <spb s="2">
      <v>3</v>
      <v>Name</v>
      <v>LearnMoreOnLink</v>
    </spb>
    <spb s="7">
      <v>2019</v>
      <v>2019</v>
      <v>square km</v>
      <v>per thousand (2018)</v>
      <v>2022</v>
      <v>2019</v>
      <v>2018</v>
      <v>per liter (2016)</v>
      <v>2019</v>
      <v>years (2018)</v>
      <v>2015</v>
      <v>per thousand (2018)</v>
      <v>2019</v>
      <v>2017</v>
      <v>2016</v>
      <v>2019</v>
      <v>2016</v>
      <v>2018</v>
      <v>kilotons per year (2016)</v>
      <v>deaths per 100,000 (2017)</v>
      <v>kWh (2014)</v>
      <v>2014</v>
      <v>2019</v>
      <v>2017</v>
      <v>2017</v>
      <v>2017</v>
      <v>2017</v>
      <v>2017</v>
      <v>2015</v>
      <v>2017</v>
      <v>2017</v>
      <v>2018</v>
      <v>2017</v>
      <v>2019</v>
    </spb>
    <spb s="0">
      <v xml:space="preserve">Wikipedia	Cia	travel.state.gov	</v>
      <v xml:space="preserve">CC-BY-SA			</v>
      <v xml:space="preserve">http://en.wikipedia.org/wiki/Colombia	https://www.cia.gov/library/publications/the-world-factbook/geos/co.html?Transportation	https://travel.state.gov/content/travel/en/international-travel/International-Travel-Country-Information-Pages/Colombia.html	</v>
      <v xml:space="preserve">http://creativecommons.org/licenses/by-sa/3.0/			</v>
    </spb>
    <spb s="0">
      <v xml:space="preserve">Wikipedia	</v>
      <v xml:space="preserve">CC BY-SA 3.0	</v>
      <v xml:space="preserve">https://en.wikipedia.org/wiki/Colombia	</v>
      <v xml:space="preserve">https://creativecommons.org/licenses/by-sa/3.0	</v>
    </spb>
    <spb s="0">
      <v xml:space="preserve">Wikipedia	</v>
      <v xml:space="preserve">CC-BY-SA	</v>
      <v xml:space="preserve">http://en.wikipedia.org/wiki/Colombia	</v>
      <v xml:space="preserve">http://creativecommons.org/licenses/by-sa/3.0/	</v>
    </spb>
    <spb s="0">
      <v xml:space="preserve">Cia	</v>
      <v xml:space="preserve">	</v>
      <v xml:space="preserve">https://www.cia.gov/library/publications/the-world-factbook/geos/co.html?Transportation	</v>
      <v xml:space="preserve">	</v>
    </spb>
    <spb s="1">
      <v>0</v>
      <v>98</v>
      <v>99</v>
      <v>99</v>
      <v>3</v>
      <v>99</v>
      <v>99</v>
      <v>99</v>
      <v>100</v>
      <v>99</v>
      <v>99</v>
      <v>100</v>
      <v>99</v>
      <v>99</v>
      <v>101</v>
      <v>6</v>
      <v>98</v>
      <v>101</v>
      <v>7</v>
      <v>99</v>
      <v>101</v>
      <v>8</v>
      <v>9</v>
      <v>10</v>
      <v>101</v>
      <v>101</v>
      <v>99</v>
      <v>101</v>
      <v>11</v>
      <v>12</v>
      <v>13</v>
      <v>14</v>
      <v>101</v>
      <v>98</v>
      <v>101</v>
      <v>101</v>
      <v>101</v>
      <v>101</v>
      <v>101</v>
      <v>101</v>
      <v>101</v>
      <v>101</v>
      <v>101</v>
      <v>101</v>
      <v>15</v>
    </spb>
    <spb s="7">
      <v>2019</v>
      <v>2019</v>
      <v>square km</v>
      <v>per thousand (2018)</v>
      <v>2022</v>
      <v>2019</v>
      <v>2018</v>
      <v>per liter (2016)</v>
      <v>2019</v>
      <v>years (2018)</v>
      <v>2018</v>
      <v>per thousand (2018)</v>
      <v>2019</v>
      <v>2017</v>
      <v>2016</v>
      <v>2019</v>
      <v>2016</v>
      <v>2018</v>
      <v>kilotons per year (2016)</v>
      <v>deaths per 100,000 (2017)</v>
      <v>kWh (2014)</v>
      <v>2014</v>
      <v>2019</v>
      <v>2018</v>
      <v>2018</v>
      <v>2018</v>
      <v>2018</v>
      <v>2018</v>
      <v>2015</v>
      <v>2018</v>
      <v>2018</v>
      <v>2018</v>
      <v>2018</v>
      <v>2019</v>
    </spb>
    <spb s="0">
      <v xml:space="preserve">Wikipedia	Cia	Facebook	</v>
      <v xml:space="preserve">CC-BY-SA			</v>
      <v xml:space="preserve">http://en.wikipedia.org/wiki/Spain	https://www.cia.gov/library/publications/the-world-factbook/geos/sp.html?Transportation	https://www.facebook.com/spain.info.no	</v>
      <v xml:space="preserve">http://creativecommons.org/licenses/by-sa/3.0/			</v>
    </spb>
    <spb s="0">
      <v xml:space="preserve">Wikipedia	</v>
      <v xml:space="preserve">CC BY-SA 3.0	</v>
      <v xml:space="preserve">https://en.wikipedia.org/wiki/Spain	</v>
      <v xml:space="preserve">https://creativecommons.org/licenses/by-sa/3.0	</v>
    </spb>
    <spb s="0">
      <v xml:space="preserve">Wikipedia	</v>
      <v xml:space="preserve">CC-BY-SA	</v>
      <v xml:space="preserve">http://en.wikipedia.org/wiki/Spain	</v>
      <v xml:space="preserve">http://creativecommons.org/licenses/by-sa/3.0/	</v>
    </spb>
    <spb s="0">
      <v xml:space="preserve">Cia	</v>
      <v xml:space="preserve">	</v>
      <v xml:space="preserve">https://www.cia.gov/library/publications/the-world-factbook/geos/sp.html?Transportation	</v>
      <v xml:space="preserve">	</v>
    </spb>
    <spb s="1">
      <v>0</v>
      <v>104</v>
      <v>105</v>
      <v>105</v>
      <v>3</v>
      <v>105</v>
      <v>105</v>
      <v>105</v>
      <v>106</v>
      <v>105</v>
      <v>105</v>
      <v>106</v>
      <v>105</v>
      <v>105</v>
      <v>107</v>
      <v>6</v>
      <v>104</v>
      <v>107</v>
      <v>7</v>
      <v>105</v>
      <v>107</v>
      <v>8</v>
      <v>9</v>
      <v>10</v>
      <v>107</v>
      <v>107</v>
      <v>105</v>
      <v>107</v>
      <v>11</v>
      <v>12</v>
      <v>13</v>
      <v>14</v>
      <v>107</v>
      <v>104</v>
      <v>107</v>
      <v>107</v>
      <v>107</v>
      <v>107</v>
      <v>107</v>
      <v>107</v>
      <v>107</v>
      <v>107</v>
      <v>107</v>
      <v>107</v>
      <v>15</v>
    </spb>
    <spb s="0">
      <v xml:space="preserve">Wikipedia	Cia	travel.state.gov	</v>
      <v xml:space="preserve">CC-BY-SA			</v>
      <v xml:space="preserve">http://en.wikipedia.org/wiki/United_Kingdom	https://www.cia.gov/library/publications/the-world-factbook/geos/uk.html?Transportation	https://travel.state.gov/content/travel/en/international-travel/International-Travel-Country-Information-Pages/UnitedKingdom.html?wcmmode=disabled	</v>
      <v xml:space="preserve">http://creativecommons.org/licenses/by-sa/3.0/			</v>
    </spb>
    <spb s="0">
      <v xml:space="preserve">Wikipedia	</v>
      <v xml:space="preserve">CC BY-SA 3.0	</v>
      <v xml:space="preserve">https://en.wikipedia.org/wiki/United_Kingdom	</v>
      <v xml:space="preserve">https://creativecommons.org/licenses/by-sa/3.0	</v>
    </spb>
    <spb s="0">
      <v xml:space="preserve">Wikipedia	</v>
      <v xml:space="preserve">CC-BY-SA	</v>
      <v xml:space="preserve">http://en.wikipedia.org/wiki/United_Kingdom	</v>
      <v xml:space="preserve">http://creativecommons.org/licenses/by-sa/3.0/	</v>
    </spb>
    <spb s="0">
      <v xml:space="preserve">Cia	</v>
      <v xml:space="preserve">	</v>
      <v xml:space="preserve">https://www.cia.gov/library/publications/the-world-factbook/geos/uk.html?Transportation	</v>
      <v xml:space="preserve">	</v>
    </spb>
    <spb s="1">
      <v>0</v>
      <v>109</v>
      <v>110</v>
      <v>110</v>
      <v>3</v>
      <v>110</v>
      <v>110</v>
      <v>110</v>
      <v>111</v>
      <v>110</v>
      <v>110</v>
      <v>111</v>
      <v>110</v>
      <v>110</v>
      <v>112</v>
      <v>6</v>
      <v>109</v>
      <v>112</v>
      <v>7</v>
      <v>110</v>
      <v>112</v>
      <v>8</v>
      <v>9</v>
      <v>10</v>
      <v>112</v>
      <v>112</v>
      <v>110</v>
      <v>112</v>
      <v>11</v>
      <v>12</v>
      <v>13</v>
      <v>14</v>
      <v>112</v>
      <v>109</v>
      <v>112</v>
      <v>112</v>
      <v>112</v>
      <v>112</v>
      <v>112</v>
      <v>112</v>
      <v>112</v>
      <v>112</v>
      <v>112</v>
      <v>112</v>
      <v>15</v>
    </spb>
    <spb s="7">
      <v>2019</v>
      <v>2019</v>
      <v>square km</v>
      <v>per thousand (2018)</v>
      <v>2022</v>
      <v>2019</v>
      <v>2018</v>
      <v>per liter (2016)</v>
      <v>2019</v>
      <v>years (2018)</v>
      <v>2018</v>
      <v>per thousand (2018)</v>
      <v>2019</v>
      <v>2017</v>
      <v>2016</v>
      <v>2019</v>
      <v>2016</v>
      <v>2018</v>
      <v>kilotons per year (2016)</v>
      <v>deaths per 100,000 (2017)</v>
      <v>kWh (2014)</v>
      <v>2015</v>
      <v>2008</v>
      <v>2016</v>
      <v>2016</v>
      <v>2016</v>
      <v>2016</v>
      <v>2016</v>
      <v>2015</v>
      <v>2016</v>
      <v>2016</v>
      <v>2017</v>
      <v>2017</v>
      <v>2019</v>
    </spb>
    <spb s="0">
      <v xml:space="preserve">Wikipedia	Cia	travel.state.gov	</v>
      <v xml:space="preserve">CC-BY-SA			</v>
      <v xml:space="preserve">http://en.wikipedia.org/wiki/Estonia	https://www.cia.gov/library/publications/the-world-factbook/geos/en.html?Transportation	https://travel.state.gov/content/travel/en/international-travel/International-Travel-Country-Information-Pages/Estonia.html	</v>
      <v xml:space="preserve">http://creativecommons.org/licenses/by-sa/3.0/			</v>
    </spb>
    <spb s="0">
      <v xml:space="preserve">Wikipedia	</v>
      <v xml:space="preserve">CC BY-SA 3.0	</v>
      <v xml:space="preserve">https://en.wikipedia.org/wiki/Estonia	</v>
      <v xml:space="preserve">https://creativecommons.org/licenses/by-sa/3.0	</v>
    </spb>
    <spb s="0">
      <v xml:space="preserve">Wikipedia	</v>
      <v xml:space="preserve">CC-BY-SA	</v>
      <v xml:space="preserve">http://en.wikipedia.org/wiki/Estonia	</v>
      <v xml:space="preserve">http://creativecommons.org/licenses/by-sa/3.0/	</v>
    </spb>
    <spb s="0">
      <v xml:space="preserve">Cia	</v>
      <v xml:space="preserve">	</v>
      <v xml:space="preserve">https://www.cia.gov/library/publications/the-world-factbook/geos/en.html?Transportation	</v>
      <v xml:space="preserve">	</v>
    </spb>
    <spb s="9">
      <v>0</v>
      <v>115</v>
      <v>116</v>
      <v>116</v>
      <v>3</v>
      <v>116</v>
      <v>116</v>
      <v>116</v>
      <v>117</v>
      <v>116</v>
      <v>116</v>
      <v>117</v>
      <v>116</v>
      <v>116</v>
      <v>118</v>
      <v>6</v>
      <v>115</v>
      <v>118</v>
      <v>7</v>
      <v>116</v>
      <v>118</v>
      <v>8</v>
      <v>9</v>
      <v>10</v>
      <v>118</v>
      <v>118</v>
      <v>116</v>
      <v>118</v>
      <v>11</v>
      <v>12</v>
      <v>13</v>
      <v>14</v>
      <v>118</v>
      <v>118</v>
      <v>118</v>
      <v>118</v>
      <v>118</v>
      <v>118</v>
      <v>118</v>
      <v>118</v>
      <v>118</v>
      <v>118</v>
      <v>118</v>
      <v>15</v>
    </spb>
    <spb s="10">
      <v>2019</v>
      <v>2019</v>
      <v>square km</v>
      <v>per thousand (2018)</v>
      <v>2022</v>
      <v>2019</v>
      <v>2018</v>
      <v>per liter (2016)</v>
      <v>2019</v>
      <v>years (2018)</v>
      <v>2018</v>
      <v>per thousand (2018)</v>
      <v>2019</v>
      <v>2017</v>
      <v>2016</v>
      <v>2019</v>
      <v>2016</v>
      <v>2018</v>
      <v>kilotons per year (2016)</v>
      <v>deaths per 100,000 (2017)</v>
      <v>kWh (2014)</v>
      <v>2015</v>
      <v>2017</v>
      <v>2017</v>
      <v>2017</v>
      <v>2017</v>
      <v>2017</v>
      <v>2015</v>
      <v>2017</v>
      <v>2017</v>
      <v>2017</v>
      <v>2017</v>
      <v>2019</v>
    </spb>
    <spb s="0">
      <v xml:space="preserve">Wikipedia	Cia	travel.state.gov	</v>
      <v xml:space="preserve">CC-BY-SA			</v>
      <v xml:space="preserve">http://en.wikipedia.org/wiki/Russia	https://www.cia.gov/library/publications/the-world-factbook/geos/rs.html?Transportation	https://travel.state.gov/content/travel/en/international-travel/International-Travel-Country-Information-Pages/RussianFederation.html	</v>
      <v xml:space="preserve">http://creativecommons.org/licenses/by-sa/3.0/			</v>
    </spb>
    <spb s="0">
      <v xml:space="preserve">Wikipedia	</v>
      <v xml:space="preserve">CC BY-SA 3.0	</v>
      <v xml:space="preserve">https://en.wikipedia.org/wiki/Russia	</v>
      <v xml:space="preserve">https://creativecommons.org/licenses/by-sa/3.0	</v>
    </spb>
    <spb s="0">
      <v xml:space="preserve">Wikipedia	</v>
      <v xml:space="preserve">CC-BY-SA	</v>
      <v xml:space="preserve">http://en.wikipedia.org/wiki/Russia	</v>
      <v xml:space="preserve">http://creativecommons.org/licenses/by-sa/3.0/	</v>
    </spb>
    <spb s="0">
      <v xml:space="preserve">Cia	</v>
      <v xml:space="preserve">	</v>
      <v xml:space="preserve">https://www.cia.gov/library/publications/the-world-factbook/geos/rs.html?Transportation	</v>
      <v xml:space="preserve">	</v>
    </spb>
    <spb s="1">
      <v>0</v>
      <v>121</v>
      <v>122</v>
      <v>122</v>
      <v>3</v>
      <v>122</v>
      <v>122</v>
      <v>122</v>
      <v>123</v>
      <v>122</v>
      <v>122</v>
      <v>123</v>
      <v>122</v>
      <v>122</v>
      <v>124</v>
      <v>6</v>
      <v>121</v>
      <v>124</v>
      <v>7</v>
      <v>122</v>
      <v>124</v>
      <v>8</v>
      <v>9</v>
      <v>10</v>
      <v>124</v>
      <v>124</v>
      <v>122</v>
      <v>124</v>
      <v>11</v>
      <v>12</v>
      <v>13</v>
      <v>14</v>
      <v>124</v>
      <v>121</v>
      <v>124</v>
      <v>124</v>
      <v>124</v>
      <v>124</v>
      <v>124</v>
      <v>124</v>
      <v>124</v>
      <v>124</v>
      <v>124</v>
      <v>124</v>
      <v>15</v>
    </spb>
    <spb s="7">
      <v>2019</v>
      <v>2019</v>
      <v>square km</v>
      <v>per thousand (2018)</v>
      <v>2022</v>
      <v>2019</v>
      <v>2018</v>
      <v>per liter (2016)</v>
      <v>2019</v>
      <v>years (2018)</v>
      <v>2018</v>
      <v>per thousand (2018)</v>
      <v>2019</v>
      <v>2017</v>
      <v>2016</v>
      <v>2019</v>
      <v>2016</v>
      <v>2016</v>
      <v>kilotons per year (2016)</v>
      <v>deaths per 100,000 (2017)</v>
      <v>kWh (2014)</v>
      <v>2014</v>
      <v>2018</v>
      <v>2018</v>
      <v>2018</v>
      <v>2018</v>
      <v>2018</v>
      <v>2018</v>
      <v>2015</v>
      <v>2018</v>
      <v>2018</v>
      <v>2017</v>
      <v>2017</v>
      <v>2019</v>
    </spb>
    <spb s="0">
      <v xml:space="preserve">Wikipedia	Cia	travel.state.gov	</v>
      <v xml:space="preserve">CC-BY-SA			</v>
      <v xml:space="preserve">http://en.wikipedia.org/wiki/Netherlands	https://www.cia.gov/library/publications/the-world-factbook/geos/nl.html?Transportation	https://travel.state.gov/content/travel/en/international-travel/International-Travel-Country-Information-Pages/Netherlands.html	</v>
      <v xml:space="preserve">http://creativecommons.org/licenses/by-sa/3.0/			</v>
    </spb>
    <spb s="0">
      <v xml:space="preserve">Wikipedia	</v>
      <v xml:space="preserve">CC BY-SA 3.0	</v>
      <v xml:space="preserve">https://en.wikipedia.org/wiki/Netherlands	</v>
      <v xml:space="preserve">https://creativecommons.org/licenses/by-sa/3.0	</v>
    </spb>
    <spb s="0">
      <v xml:space="preserve">Wikipedia	</v>
      <v xml:space="preserve">CC-BY-SA	</v>
      <v xml:space="preserve">http://en.wikipedia.org/wiki/Netherlands	</v>
      <v xml:space="preserve">http://creativecommons.org/licenses/by-sa/3.0/	</v>
    </spb>
    <spb s="0">
      <v xml:space="preserve">Cia	</v>
      <v xml:space="preserve">	</v>
      <v xml:space="preserve">https://www.cia.gov/library/publications/the-world-factbook/geos/nl.html?Transportation	</v>
      <v xml:space="preserve">	</v>
    </spb>
    <spb s="1">
      <v>0</v>
      <v>127</v>
      <v>128</v>
      <v>128</v>
      <v>3</v>
      <v>128</v>
      <v>128</v>
      <v>128</v>
      <v>129</v>
      <v>128</v>
      <v>128</v>
      <v>129</v>
      <v>128</v>
      <v>128</v>
      <v>130</v>
      <v>6</v>
      <v>127</v>
      <v>130</v>
      <v>7</v>
      <v>128</v>
      <v>130</v>
      <v>8</v>
      <v>9</v>
      <v>10</v>
      <v>130</v>
      <v>130</v>
      <v>128</v>
      <v>130</v>
      <v>11</v>
      <v>12</v>
      <v>13</v>
      <v>14</v>
      <v>130</v>
      <v>127</v>
      <v>130</v>
      <v>130</v>
      <v>130</v>
      <v>130</v>
      <v>130</v>
      <v>130</v>
      <v>130</v>
      <v>130</v>
      <v>130</v>
      <v>130</v>
      <v>15</v>
    </spb>
    <spb s="7">
      <v>2019</v>
      <v>2019</v>
      <v>square km</v>
      <v>per thousand (2018)</v>
      <v>2024</v>
      <v>2019</v>
      <v>2018</v>
      <v>per liter (2016)</v>
      <v>2019</v>
      <v>years (2018)</v>
      <v>2018</v>
      <v>per thousand (2018)</v>
      <v>2019</v>
      <v>2017</v>
      <v>2016</v>
      <v>2019</v>
      <v>2016</v>
      <v>2017</v>
      <v>kilotons per year (2016)</v>
      <v>deaths per 100,000 (2017)</v>
      <v>kWh (2014)</v>
      <v>2015</v>
      <v>2017</v>
      <v>2017</v>
      <v>2017</v>
      <v>2017</v>
      <v>2017</v>
      <v>2017</v>
      <v>2015</v>
      <v>2017</v>
      <v>2017</v>
      <v>2017</v>
      <v>2017</v>
      <v>2019</v>
    </spb>
    <spb s="0">
      <v xml:space="preserve">Wikipedia	Cia	travel.state.gov	</v>
      <v xml:space="preserve">CC-BY-SA			</v>
      <v xml:space="preserve">http://en.wikipedia.org/wiki/Germany	https://www.cia.gov/library/publications/the-world-factbook/geos/gm.html?Transportation	https://travel.state.gov/content/travel/en/international-travel/International-Travel-Country-Information-Pages/Germany.html	</v>
      <v xml:space="preserve">http://creativecommons.org/licenses/by-sa/3.0/			</v>
    </spb>
    <spb s="0">
      <v xml:space="preserve">Wikipedia	</v>
      <v xml:space="preserve">CC BY-SA 3.0	</v>
      <v xml:space="preserve">https://en.wikipedia.org/wiki/Germany	</v>
      <v xml:space="preserve">https://creativecommons.org/licenses/by-sa/3.0	</v>
    </spb>
    <spb s="0">
      <v xml:space="preserve">Wikipedia	</v>
      <v xml:space="preserve">CC-BY-SA	</v>
      <v xml:space="preserve">http://en.wikipedia.org/wiki/Germany	</v>
      <v xml:space="preserve">http://creativecommons.org/licenses/by-sa/3.0/	</v>
    </spb>
    <spb s="0">
      <v xml:space="preserve">Cia	</v>
      <v xml:space="preserve">	</v>
      <v xml:space="preserve">https://www.cia.gov/library/publications/the-world-factbook/geos/gm.html?Transportation	</v>
      <v xml:space="preserve">	</v>
    </spb>
    <spb s="1">
      <v>0</v>
      <v>133</v>
      <v>134</v>
      <v>134</v>
      <v>3</v>
      <v>134</v>
      <v>134</v>
      <v>134</v>
      <v>135</v>
      <v>134</v>
      <v>134</v>
      <v>135</v>
      <v>134</v>
      <v>134</v>
      <v>136</v>
      <v>6</v>
      <v>133</v>
      <v>136</v>
      <v>7</v>
      <v>134</v>
      <v>136</v>
      <v>8</v>
      <v>9</v>
      <v>10</v>
      <v>136</v>
      <v>136</v>
      <v>134</v>
      <v>136</v>
      <v>11</v>
      <v>12</v>
      <v>13</v>
      <v>14</v>
      <v>136</v>
      <v>133</v>
      <v>136</v>
      <v>136</v>
      <v>136</v>
      <v>136</v>
      <v>136</v>
      <v>136</v>
      <v>136</v>
      <v>136</v>
      <v>136</v>
      <v>136</v>
      <v>15</v>
    </spb>
    <spb s="7">
      <v>2019</v>
      <v>2019</v>
      <v>square km</v>
      <v>per thousand (2018)</v>
      <v>2022</v>
      <v>2019</v>
      <v>2018</v>
      <v>per liter (2016)</v>
      <v>2019</v>
      <v>years (2018)</v>
      <v>2018</v>
      <v>per thousand (2018)</v>
      <v>2019</v>
      <v>2017</v>
      <v>2016</v>
      <v>2019</v>
      <v>2016</v>
      <v>2017</v>
      <v>kilotons per year (2016)</v>
      <v>deaths per 100,000 (2017)</v>
      <v>kWh (2014)</v>
      <v>2015</v>
      <v>2019</v>
      <v>2016</v>
      <v>2016</v>
      <v>2016</v>
      <v>2016</v>
      <v>2016</v>
      <v>2015</v>
      <v>2016</v>
      <v>2016</v>
      <v>2017</v>
      <v>2017</v>
      <v>2019</v>
    </spb>
    <spb s="0">
      <v xml:space="preserve">Wikipedia	Cia	travel.state.gov	</v>
      <v xml:space="preserve">CC-BY-SA			</v>
      <v xml:space="preserve">http://en.wikipedia.org/wiki/Slovakia	https://www.cia.gov/library/publications/the-world-factbook/geos/lo.html?Transportation	https://travel.state.gov/content/travel/en/international-travel/International-Travel-Country-Information-Pages/Slovakia.html	</v>
      <v xml:space="preserve">http://creativecommons.org/licenses/by-sa/3.0/			</v>
    </spb>
    <spb s="0">
      <v xml:space="preserve">Wikipedia	</v>
      <v xml:space="preserve">CC BY-SA 3.0	</v>
      <v xml:space="preserve">https://en.wikipedia.org/wiki/Slovakia	</v>
      <v xml:space="preserve">https://creativecommons.org/licenses/by-sa/3.0	</v>
    </spb>
    <spb s="0">
      <v xml:space="preserve">Wikipedia	</v>
      <v xml:space="preserve">CC-BY-SA	</v>
      <v xml:space="preserve">http://en.wikipedia.org/wiki/Slovakia	</v>
      <v xml:space="preserve">http://creativecommons.org/licenses/by-sa/3.0/	</v>
    </spb>
    <spb s="0">
      <v xml:space="preserve">Cia	</v>
      <v xml:space="preserve">	</v>
      <v xml:space="preserve">https://www.cia.gov/library/publications/the-world-factbook/geos/lo.html?Transportation	</v>
      <v xml:space="preserve">	</v>
    </spb>
    <spb s="1">
      <v>0</v>
      <v>139</v>
      <v>140</v>
      <v>140</v>
      <v>3</v>
      <v>140</v>
      <v>140</v>
      <v>140</v>
      <v>141</v>
      <v>140</v>
      <v>140</v>
      <v>141</v>
      <v>140</v>
      <v>140</v>
      <v>142</v>
      <v>6</v>
      <v>139</v>
      <v>142</v>
      <v>7</v>
      <v>140</v>
      <v>142</v>
      <v>8</v>
      <v>9</v>
      <v>10</v>
      <v>142</v>
      <v>142</v>
      <v>140</v>
      <v>142</v>
      <v>11</v>
      <v>12</v>
      <v>13</v>
      <v>14</v>
      <v>142</v>
      <v>139</v>
      <v>142</v>
      <v>142</v>
      <v>142</v>
      <v>142</v>
      <v>142</v>
      <v>142</v>
      <v>142</v>
      <v>142</v>
      <v>142</v>
      <v>142</v>
      <v>15</v>
    </spb>
    <spb s="7">
      <v>2019</v>
      <v>2019</v>
      <v>square km</v>
      <v>per thousand (2018)</v>
      <v>2022</v>
      <v>2019</v>
      <v>2018</v>
      <v>per liter (2016)</v>
      <v>2019</v>
      <v>years (2018)</v>
      <v>2018</v>
      <v>per thousand (2018)</v>
      <v>2019</v>
      <v>2017</v>
      <v>2016</v>
      <v>2019</v>
      <v>2016</v>
      <v>2017</v>
      <v>kilotons per year (2016)</v>
      <v>deaths per 100,000 (2017)</v>
      <v>kWh (2014)</v>
      <v>2015</v>
      <v>2013</v>
      <v>2016</v>
      <v>2016</v>
      <v>2016</v>
      <v>2016</v>
      <v>2016</v>
      <v>2015</v>
      <v>2016</v>
      <v>2016</v>
      <v>2017</v>
      <v>2017</v>
      <v>2019</v>
    </spb>
    <spb s="0">
      <v xml:space="preserve">Wikipedia	Wikipedia	Cia	travel.state.gov	</v>
      <v xml:space="preserve">CC-BY-SA	CC-BY-SA			</v>
      <v xml:space="preserve">http://es.wikipedia.org/wiki/Italia	http://en.wikipedia.org/wiki/Italy	https://www.cia.gov/library/publications/the-world-factbook/geos/it.html?Transportation	https://travel.state.gov/content/travel/en/international-travel/International-Travel-Country-Information-Pages/SanMarino.html	</v>
      <v xml:space="preserve">http://creativecommons.org/licenses/by-sa/3.0/	http://creativecommons.org/licenses/by-sa/3.0/			</v>
    </spb>
    <spb s="0">
      <v xml:space="preserve">Wikipedia	</v>
      <v xml:space="preserve">CC BY-SA 3.0	</v>
      <v xml:space="preserve">https://en.wikipedia.org/wiki/Italy	</v>
      <v xml:space="preserve">https://creativecommons.org/licenses/by-sa/3.0	</v>
    </spb>
    <spb s="0">
      <v xml:space="preserve">Wikipedia	</v>
      <v xml:space="preserve">CC-BY-SA	</v>
      <v xml:space="preserve">http://en.wikipedia.org/wiki/Italy	</v>
      <v xml:space="preserve">http://creativecommons.org/licenses/by-sa/3.0/	</v>
    </spb>
    <spb s="0">
      <v xml:space="preserve">Cia	</v>
      <v xml:space="preserve">	</v>
      <v xml:space="preserve">https://www.cia.gov/library/publications/the-world-factbook/geos/it.html?Transportation	</v>
      <v xml:space="preserve">	</v>
    </spb>
    <spb s="14">
      <v>0</v>
      <v>145</v>
      <v>146</v>
      <v>146</v>
      <v>3</v>
      <v>146</v>
      <v>146</v>
      <v>146</v>
      <v>147</v>
      <v>146</v>
      <v>146</v>
      <v>146</v>
      <v>146</v>
      <v>148</v>
      <v>6</v>
      <v>145</v>
      <v>148</v>
      <v>7</v>
      <v>146</v>
      <v>148</v>
      <v>8</v>
      <v>9</v>
      <v>10</v>
      <v>148</v>
      <v>148</v>
      <v>146</v>
      <v>148</v>
      <v>11</v>
      <v>12</v>
      <v>13</v>
      <v>14</v>
      <v>148</v>
      <v>145</v>
      <v>148</v>
      <v>148</v>
      <v>148</v>
      <v>148</v>
      <v>148</v>
      <v>148</v>
      <v>148</v>
      <v>148</v>
      <v>148</v>
      <v>148</v>
      <v>15</v>
    </spb>
    <spb s="7">
      <v>2019</v>
      <v>2019</v>
      <v>square km</v>
      <v>per thousand (2018)</v>
      <v>2022</v>
      <v>2019</v>
      <v>2018</v>
      <v>per liter (2016)</v>
      <v>2019</v>
      <v>years (2018)</v>
      <v>2018</v>
      <v>per thousand (2018)</v>
      <v>2019</v>
      <v>2017</v>
      <v>2016</v>
      <v>2019</v>
      <v>2016</v>
      <v>2018</v>
      <v>kilotons per year (2014)</v>
      <v>deaths per 100,000 (2017)</v>
      <v>kWh (2014)</v>
      <v>2015</v>
      <v>2008</v>
      <v>2017</v>
      <v>2017</v>
      <v>2017</v>
      <v>2017</v>
      <v>2017</v>
      <v>2015</v>
      <v>2017</v>
      <v>2017</v>
      <v>2017</v>
      <v>2017</v>
      <v>2019</v>
    </spb>
    <spb s="0">
      <v xml:space="preserve">Wikipedia	Cia	travel.state.gov	</v>
      <v xml:space="preserve">CC-BY-SA			</v>
      <v xml:space="preserve">http://en.wikipedia.org/wiki/Lithuania	https://www.cia.gov/library/publications/the-world-factbook/geos/lh.html?Transportation	https://travel.state.gov/content/travel/en/international-travel/International-Travel-Country-Information-Pages/Lithuania.html	</v>
      <v xml:space="preserve">http://creativecommons.org/licenses/by-sa/3.0/			</v>
    </spb>
    <spb s="0">
      <v xml:space="preserve">Wikipedia	</v>
      <v xml:space="preserve">CC BY-SA 3.0	</v>
      <v xml:space="preserve">https://en.wikipedia.org/wiki/Lithuania	</v>
      <v xml:space="preserve">https://creativecommons.org/licenses/by-sa/3.0	</v>
    </spb>
    <spb s="0">
      <v xml:space="preserve">Wikipedia	</v>
      <v xml:space="preserve">CC-BY-SA	</v>
      <v xml:space="preserve">http://en.wikipedia.org/wiki/Lithuania	</v>
      <v xml:space="preserve">http://creativecommons.org/licenses/by-sa/3.0/	</v>
    </spb>
    <spb s="0">
      <v xml:space="preserve">Cia	</v>
      <v xml:space="preserve">	</v>
      <v xml:space="preserve">https://www.cia.gov/library/publications/the-world-factbook/geos/lh.html?Transportation	</v>
      <v xml:space="preserve">	</v>
    </spb>
    <spb s="9">
      <v>0</v>
      <v>151</v>
      <v>152</v>
      <v>152</v>
      <v>3</v>
      <v>152</v>
      <v>152</v>
      <v>152</v>
      <v>153</v>
      <v>152</v>
      <v>152</v>
      <v>153</v>
      <v>152</v>
      <v>152</v>
      <v>154</v>
      <v>6</v>
      <v>151</v>
      <v>154</v>
      <v>7</v>
      <v>152</v>
      <v>154</v>
      <v>8</v>
      <v>9</v>
      <v>10</v>
      <v>154</v>
      <v>154</v>
      <v>152</v>
      <v>154</v>
      <v>11</v>
      <v>12</v>
      <v>13</v>
      <v>14</v>
      <v>154</v>
      <v>154</v>
      <v>154</v>
      <v>154</v>
      <v>154</v>
      <v>154</v>
      <v>154</v>
      <v>154</v>
      <v>154</v>
      <v>154</v>
      <v>154</v>
      <v>15</v>
    </spb>
    <spb s="10">
      <v>2019</v>
      <v>2019</v>
      <v>square km</v>
      <v>per thousand (2018)</v>
      <v>2022</v>
      <v>2019</v>
      <v>2018</v>
      <v>per liter (2016)</v>
      <v>2019</v>
      <v>years (2018)</v>
      <v>2018</v>
      <v>per thousand (2018)</v>
      <v>2019</v>
      <v>2017</v>
      <v>2016</v>
      <v>2019</v>
      <v>2016</v>
      <v>2018</v>
      <v>kilotons per year (2016)</v>
      <v>deaths per 100,000 (2017)</v>
      <v>kWh (2014)</v>
      <v>2014</v>
      <v>2017</v>
      <v>2017</v>
      <v>2017</v>
      <v>2017</v>
      <v>2017</v>
      <v>2015</v>
      <v>2017</v>
      <v>2017</v>
      <v>2017</v>
      <v>2017</v>
      <v>2019</v>
    </spb>
    <spb s="0">
      <v xml:space="preserve">Wikipedia	travel.state.gov	</v>
      <v xml:space="preserve">CC-BY-SA		</v>
      <v xml:space="preserve">http://en.wikipedia.org/wiki/South_Korea	https://travel.state.gov/content/travel/en/international-travel/International-Travel-Country-Information-Pages/SouthKorea.html	</v>
      <v xml:space="preserve">http://creativecommons.org/licenses/by-sa/3.0/		</v>
    </spb>
    <spb s="0">
      <v xml:space="preserve">Wikipedia	</v>
      <v xml:space="preserve">CC BY-SA 3.0	</v>
      <v xml:space="preserve">https://en.wikipedia.org/wiki/South_Korea	</v>
      <v xml:space="preserve">https://creativecommons.org/licenses/by-sa/3.0	</v>
    </spb>
    <spb s="0">
      <v xml:space="preserve">Wikipedia	</v>
      <v xml:space="preserve">CC-BY-SA	</v>
      <v xml:space="preserve">http://en.wikipedia.org/wiki/South_Korea	</v>
      <v xml:space="preserve">http://creativecommons.org/licenses/by-sa/3.0/	</v>
    </spb>
    <spb s="0">
      <v xml:space="preserve">Cia	</v>
      <v xml:space="preserve">	</v>
      <v xml:space="preserve">https://www.cia.gov/library/publications/the-world-factbook/geos/ks.html?Transportation	</v>
      <v xml:space="preserve">	</v>
    </spb>
    <spb s="0">
      <v xml:space="preserve">Wikipedia	Cia	travel.state.gov	</v>
      <v xml:space="preserve">CC-BY-SA			</v>
      <v xml:space="preserve">http://en.wikipedia.org/wiki/South_Korea	https://www.cia.gov/library/publications/the-world-factbook/geos/ks.html?Transportation	https://travel.state.gov/content/travel/en/international-travel/International-Travel-Country-Information-Pages/SouthKorea.html	</v>
      <v xml:space="preserve">http://creativecommons.org/licenses/by-sa/3.0/			</v>
    </spb>
    <spb s="1">
      <v>0</v>
      <v>157</v>
      <v>158</v>
      <v>158</v>
      <v>3</v>
      <v>158</v>
      <v>158</v>
      <v>158</v>
      <v>159</v>
      <v>158</v>
      <v>158</v>
      <v>159</v>
      <v>158</v>
      <v>158</v>
      <v>160</v>
      <v>6</v>
      <v>161</v>
      <v>160</v>
      <v>7</v>
      <v>158</v>
      <v>160</v>
      <v>8</v>
      <v>9</v>
      <v>10</v>
      <v>160</v>
      <v>160</v>
      <v>158</v>
      <v>160</v>
      <v>11</v>
      <v>12</v>
      <v>13</v>
      <v>14</v>
      <v>160</v>
      <v>161</v>
      <v>160</v>
      <v>160</v>
      <v>160</v>
      <v>160</v>
      <v>160</v>
      <v>160</v>
      <v>160</v>
      <v>160</v>
      <v>160</v>
      <v>160</v>
      <v>15</v>
    </spb>
    <spb s="7">
      <v>2019</v>
      <v>2017</v>
      <v>square km</v>
      <v>per thousand (2018)</v>
      <v>2022</v>
      <v>2019</v>
      <v>2018</v>
      <v>per liter (2016)</v>
      <v>2019</v>
      <v>years (2018)</v>
      <v>2018</v>
      <v>per thousand (2018)</v>
      <v>2019</v>
      <v>2017</v>
      <v>2016</v>
      <v>2019</v>
      <v>2016</v>
      <v>2017</v>
      <v>kilotons per year (2016)</v>
      <v>deaths per 100,000 (2017)</v>
      <v>kWh (2014)</v>
      <v>2015</v>
      <v>2018</v>
      <v>2012</v>
      <v>2012</v>
      <v>2012</v>
      <v>2012</v>
      <v>2012</v>
      <v>2015</v>
      <v>2012</v>
      <v>2012</v>
      <v>2017</v>
      <v>2017</v>
      <v>2019</v>
    </spb>
    <spb s="0">
      <v xml:space="preserve">Wikipedia	Cia	travel.state.gov	</v>
      <v xml:space="preserve">CC-BY-SA			</v>
      <v xml:space="preserve">http://en.wikipedia.org/wiki/Kyrgyzstan	https://www.cia.gov/library/publications/the-world-factbook/geos/kg.html?Transportation	https://travel.state.gov/content/travel/en/international-travel/International-Travel-Country-Information-Pages/Kyrgyzstan.html	</v>
      <v xml:space="preserve">http://creativecommons.org/licenses/by-sa/3.0/			</v>
    </spb>
    <spb s="0">
      <v xml:space="preserve">Wikipedia	</v>
      <v xml:space="preserve">CC BY-SA 3.0	</v>
      <v xml:space="preserve">https://en.wikipedia.org/wiki/Kyrgyzstan	</v>
      <v xml:space="preserve">https://creativecommons.org/licenses/by-sa/3.0	</v>
    </spb>
    <spb s="0">
      <v xml:space="preserve">Wikipedia	</v>
      <v xml:space="preserve">CC-BY-SA	</v>
      <v xml:space="preserve">http://en.wikipedia.org/wiki/Kyrgyzstan	</v>
      <v xml:space="preserve">http://creativecommons.org/licenses/by-sa/3.0/	</v>
    </spb>
    <spb s="0">
      <v xml:space="preserve">Cia	</v>
      <v xml:space="preserve">	</v>
      <v xml:space="preserve">https://www.cia.gov/library/publications/the-world-factbook/geos/kg.html?Transportation	</v>
      <v xml:space="preserve">	</v>
    </spb>
    <spb s="9">
      <v>0</v>
      <v>164</v>
      <v>165</v>
      <v>165</v>
      <v>3</v>
      <v>165</v>
      <v>165</v>
      <v>165</v>
      <v>166</v>
      <v>165</v>
      <v>165</v>
      <v>166</v>
      <v>165</v>
      <v>165</v>
      <v>167</v>
      <v>6</v>
      <v>164</v>
      <v>167</v>
      <v>7</v>
      <v>165</v>
      <v>167</v>
      <v>8</v>
      <v>9</v>
      <v>10</v>
      <v>167</v>
      <v>167</v>
      <v>165</v>
      <v>167</v>
      <v>11</v>
      <v>12</v>
      <v>13</v>
      <v>14</v>
      <v>167</v>
      <v>167</v>
      <v>167</v>
      <v>167</v>
      <v>167</v>
      <v>167</v>
      <v>167</v>
      <v>167</v>
      <v>167</v>
      <v>167</v>
      <v>167</v>
      <v>15</v>
    </spb>
    <spb s="10">
      <v>2019</v>
      <v>2019</v>
      <v>square km</v>
      <v>per thousand (2018)</v>
      <v>2022</v>
      <v>2019</v>
      <v>2018</v>
      <v>per liter (2016)</v>
      <v>2019</v>
      <v>years (2018)</v>
      <v>2018</v>
      <v>per thousand (2018)</v>
      <v>2019</v>
      <v>2017</v>
      <v>2016</v>
      <v>2019</v>
      <v>2016</v>
      <v>2014</v>
      <v>kilotons per year (2016)</v>
      <v>deaths per 100,000 (2017)</v>
      <v>kWh (2014)</v>
      <v>2014</v>
      <v>2018</v>
      <v>2018</v>
      <v>2018</v>
      <v>2018</v>
      <v>2018</v>
      <v>2015</v>
      <v>2018</v>
      <v>2018</v>
      <v>2018</v>
      <v>2018</v>
      <v>2019</v>
    </spb>
    <spb s="0">
      <v xml:space="preserve">Wikipedia	Cia	travel.state.gov	</v>
      <v xml:space="preserve">CC-BY-SA			</v>
      <v xml:space="preserve">http://en.wikipedia.org/wiki/Lebanon	https://www.cia.gov/library/publications/the-world-factbook/geos/le.html?Transportation	https://travel.state.gov/content/travel/en/international-travel/International-Travel-Country-Information-Pages/Lebanon.html	</v>
      <v xml:space="preserve">http://creativecommons.org/licenses/by-sa/3.0/			</v>
    </spb>
    <spb s="0">
      <v xml:space="preserve">Wikipedia	</v>
      <v xml:space="preserve">CC BY-SA 3.0	</v>
      <v xml:space="preserve">https://en.wikipedia.org/wiki/Lebanon	</v>
      <v xml:space="preserve">https://creativecommons.org/licenses/by-sa/3.0	</v>
    </spb>
    <spb s="0">
      <v xml:space="preserve">Wikipedia	</v>
      <v xml:space="preserve">CC-BY-SA	</v>
      <v xml:space="preserve">http://en.wikipedia.org/wiki/Lebanon	</v>
      <v xml:space="preserve">http://creativecommons.org/licenses/by-sa/3.0/	</v>
    </spb>
    <spb s="0">
      <v xml:space="preserve">Cia	</v>
      <v xml:space="preserve">	</v>
      <v xml:space="preserve">https://www.cia.gov/library/publications/the-world-factbook/geos/le.html?Transportation	</v>
      <v xml:space="preserve">	</v>
    </spb>
    <spb s="1">
      <v>0</v>
      <v>170</v>
      <v>171</v>
      <v>171</v>
      <v>3</v>
      <v>171</v>
      <v>171</v>
      <v>171</v>
      <v>172</v>
      <v>171</v>
      <v>171</v>
      <v>172</v>
      <v>171</v>
      <v>171</v>
      <v>173</v>
      <v>6</v>
      <v>170</v>
      <v>173</v>
      <v>7</v>
      <v>171</v>
      <v>173</v>
      <v>8</v>
      <v>9</v>
      <v>10</v>
      <v>173</v>
      <v>173</v>
      <v>171</v>
      <v>173</v>
      <v>11</v>
      <v>12</v>
      <v>13</v>
      <v>14</v>
      <v>173</v>
      <v>170</v>
      <v>173</v>
      <v>173</v>
      <v>173</v>
      <v>173</v>
      <v>173</v>
      <v>173</v>
      <v>173</v>
      <v>173</v>
      <v>173</v>
      <v>173</v>
      <v>15</v>
    </spb>
    <spb s="7">
      <v>2019</v>
      <v>2019</v>
      <v>square km</v>
      <v>per thousand (2018)</v>
      <v>2022</v>
      <v>2019</v>
      <v>2018</v>
      <v>per liter (2016)</v>
      <v>2019</v>
      <v>years (2018)</v>
      <v>2018</v>
      <v>per thousand (2018)</v>
      <v>2019</v>
      <v>2017</v>
      <v>2016</v>
      <v>2019</v>
      <v>2016</v>
      <v>2018</v>
      <v>kilotons per year (2016)</v>
      <v>deaths per 100,000 (2017)</v>
      <v>kWh (2014)</v>
      <v>2014</v>
      <v>2019</v>
      <v>2011</v>
      <v>2011</v>
      <v>2011</v>
      <v>2011</v>
      <v>2011</v>
      <v>2015</v>
      <v>2011</v>
      <v>2011</v>
      <v>1985</v>
      <v>1985</v>
      <v>2019</v>
    </spb>
    <spb s="0">
      <v xml:space="preserve">Wikipedia	Cia	travel.state.gov	</v>
      <v xml:space="preserve">CC-BY-SA			</v>
      <v xml:space="preserve">http://en.wikipedia.org/wiki/United_Arab_Emirates	https://www.cia.gov/library/publications/the-world-factbook/geos/ae.html?Transportation	https://travel.state.gov/content/travel/en/international-travel/International-Travel-Country-Information-Pages/UnitedArabEmirates.html	</v>
      <v xml:space="preserve">http://creativecommons.org/licenses/by-sa/3.0/			</v>
    </spb>
    <spb s="0">
      <v xml:space="preserve">Wikipedia	</v>
      <v xml:space="preserve">CC BY-SA 3.0	</v>
      <v xml:space="preserve">https://en.wikipedia.org/wiki/United_Arab_Emirates	</v>
      <v xml:space="preserve">https://creativecommons.org/licenses/by-sa/3.0	</v>
    </spb>
    <spb s="0">
      <v xml:space="preserve">Wikipedia	</v>
      <v xml:space="preserve">CC-BY-SA	</v>
      <v xml:space="preserve">http://en.wikipedia.org/wiki/United_Arab_Emirates	</v>
      <v xml:space="preserve">http://creativecommons.org/licenses/by-sa/3.0/	</v>
    </spb>
    <spb s="0">
      <v xml:space="preserve">Cia	</v>
      <v xml:space="preserve">	</v>
      <v xml:space="preserve">https://www.cia.gov/library/publications/the-world-factbook/geos/ae.html?Transportation	</v>
      <v xml:space="preserve">	</v>
    </spb>
    <spb s="14">
      <v>0</v>
      <v>176</v>
      <v>177</v>
      <v>177</v>
      <v>3</v>
      <v>177</v>
      <v>177</v>
      <v>177</v>
      <v>178</v>
      <v>177</v>
      <v>177</v>
      <v>177</v>
      <v>177</v>
      <v>179</v>
      <v>6</v>
      <v>176</v>
      <v>179</v>
      <v>7</v>
      <v>177</v>
      <v>179</v>
      <v>8</v>
      <v>9</v>
      <v>10</v>
      <v>179</v>
      <v>179</v>
      <v>177</v>
      <v>179</v>
      <v>11</v>
      <v>12</v>
      <v>13</v>
      <v>14</v>
      <v>179</v>
      <v>176</v>
      <v>179</v>
      <v>179</v>
      <v>179</v>
      <v>179</v>
      <v>179</v>
      <v>179</v>
      <v>179</v>
      <v>179</v>
      <v>179</v>
      <v>179</v>
      <v>15</v>
    </spb>
    <spb s="7">
      <v>2019</v>
      <v>2019</v>
      <v>square km</v>
      <v>per thousand (2018)</v>
      <v>2022</v>
      <v>2019</v>
      <v>2018</v>
      <v>per liter (2016)</v>
      <v>2019</v>
      <v>years (2018)</v>
      <v>2018</v>
      <v>per thousand (2018)</v>
      <v>2019</v>
      <v>2017</v>
      <v>2016</v>
      <v>2019</v>
      <v>2016</v>
      <v>2018</v>
      <v>kilotons per year (2016)</v>
      <v>deaths per 100,000 (2017)</v>
      <v>kWh (2014)</v>
      <v>2014</v>
      <v>2019</v>
      <v>2014</v>
      <v>2014</v>
      <v>2014</v>
      <v>2014</v>
      <v>2014</v>
      <v>2015</v>
      <v>2014</v>
      <v>2014</v>
      <v>2017</v>
      <v>2016</v>
      <v>2019</v>
    </spb>
    <spb s="0">
      <v xml:space="preserve">Wikipedia	Cia	travel.state.gov	</v>
      <v xml:space="preserve">CC-BY-SA			</v>
      <v xml:space="preserve">http://en.wikipedia.org/wiki/Malaysia	https://www.cia.gov/library/publications/the-world-factbook/geos/my.html?Transportation	https://travel.state.gov/content/travel/en/international-travel/International-Travel-Country-Information-Pages/Malaysia.html	</v>
      <v xml:space="preserve">http://creativecommons.org/licenses/by-sa/3.0/			</v>
    </spb>
    <spb s="0">
      <v xml:space="preserve">Wikipedia	</v>
      <v xml:space="preserve">CC BY-SA 3.0	</v>
      <v xml:space="preserve">https://en.wikipedia.org/wiki/Malaysia	</v>
      <v xml:space="preserve">https://creativecommons.org/licenses/by-sa/3.0	</v>
    </spb>
    <spb s="0">
      <v xml:space="preserve">Wikipedia	</v>
      <v xml:space="preserve">CC-BY-SA	</v>
      <v xml:space="preserve">http://en.wikipedia.org/wiki/Malaysia	</v>
      <v xml:space="preserve">http://creativecommons.org/licenses/by-sa/3.0/	</v>
    </spb>
    <spb s="0">
      <v xml:space="preserve">Cia	</v>
      <v xml:space="preserve">	</v>
      <v xml:space="preserve">https://www.cia.gov/library/publications/the-world-factbook/geos/my.html?Transportation	</v>
      <v xml:space="preserve">	</v>
    </spb>
    <spb s="1">
      <v>0</v>
      <v>182</v>
      <v>183</v>
      <v>183</v>
      <v>3</v>
      <v>183</v>
      <v>183</v>
      <v>183</v>
      <v>184</v>
      <v>183</v>
      <v>183</v>
      <v>184</v>
      <v>183</v>
      <v>183</v>
      <v>185</v>
      <v>6</v>
      <v>182</v>
      <v>185</v>
      <v>7</v>
      <v>183</v>
      <v>185</v>
      <v>8</v>
      <v>9</v>
      <v>10</v>
      <v>185</v>
      <v>185</v>
      <v>183</v>
      <v>185</v>
      <v>11</v>
      <v>12</v>
      <v>13</v>
      <v>14</v>
      <v>185</v>
      <v>182</v>
      <v>185</v>
      <v>185</v>
      <v>185</v>
      <v>185</v>
      <v>185</v>
      <v>185</v>
      <v>185</v>
      <v>185</v>
      <v>185</v>
      <v>185</v>
      <v>15</v>
    </spb>
    <spb s="7">
      <v>2019</v>
      <v>2019</v>
      <v>square km</v>
      <v>per thousand (2018)</v>
      <v>2022</v>
      <v>2019</v>
      <v>2018</v>
      <v>per liter (2016)</v>
      <v>2019</v>
      <v>years (2018)</v>
      <v>2018</v>
      <v>per thousand (2018)</v>
      <v>2019</v>
      <v>2017</v>
      <v>2016</v>
      <v>2019</v>
      <v>2016</v>
      <v>2015</v>
      <v>kilotons per year (2016)</v>
      <v>deaths per 100,000 (2017)</v>
      <v>kWh (2014)</v>
      <v>2014</v>
      <v>2019</v>
      <v>2015</v>
      <v>2015</v>
      <v>2015</v>
      <v>2015</v>
      <v>2015</v>
      <v>2015</v>
      <v>2015</v>
      <v>2015</v>
      <v>2017</v>
      <v>2018</v>
      <v>2019</v>
    </spb>
    <spb s="0">
      <v xml:space="preserve">Wikipedia	Cia	</v>
      <v xml:space="preserve">CC-BY-SA		</v>
      <v xml:space="preserve">http://en.wikipedia.org/wiki/Serbia	https://www.cia.gov/library/publications/the-world-factbook/geos/ri.html?Transportation	</v>
      <v xml:space="preserve">http://creativecommons.org/licenses/by-sa/3.0/		</v>
    </spb>
    <spb s="0">
      <v xml:space="preserve">Wikipedia	</v>
      <v xml:space="preserve">CC BY-SA 3.0	</v>
      <v xml:space="preserve">https://en.wikipedia.org/wiki/Serbia	</v>
      <v xml:space="preserve">https://creativecommons.org/licenses/by-sa/3.0	</v>
    </spb>
    <spb s="0">
      <v xml:space="preserve">Wikipedia	</v>
      <v xml:space="preserve">CC-BY-SA	</v>
      <v xml:space="preserve">http://en.wikipedia.org/wiki/Serbia	</v>
      <v xml:space="preserve">http://creativecommons.org/licenses/by-sa/3.0/	</v>
    </spb>
    <spb s="0">
      <v xml:space="preserve">Cia	</v>
      <v xml:space="preserve">	</v>
      <v xml:space="preserve">https://www.cia.gov/library/publications/the-world-factbook/geos/ri.html?Transportation	</v>
      <v xml:space="preserve">	</v>
    </spb>
    <spb s="1">
      <v>0</v>
      <v>188</v>
      <v>189</v>
      <v>189</v>
      <v>3</v>
      <v>189</v>
      <v>189</v>
      <v>189</v>
      <v>190</v>
      <v>189</v>
      <v>189</v>
      <v>190</v>
      <v>189</v>
      <v>189</v>
      <v>191</v>
      <v>6</v>
      <v>188</v>
      <v>191</v>
      <v>7</v>
      <v>189</v>
      <v>191</v>
      <v>8</v>
      <v>9</v>
      <v>10</v>
      <v>191</v>
      <v>191</v>
      <v>189</v>
      <v>191</v>
      <v>11</v>
      <v>12</v>
      <v>13</v>
      <v>14</v>
      <v>191</v>
      <v>188</v>
      <v>191</v>
      <v>191</v>
      <v>191</v>
      <v>191</v>
      <v>191</v>
      <v>191</v>
      <v>191</v>
      <v>191</v>
      <v>191</v>
      <v>191</v>
      <v>15</v>
    </spb>
    <spb s="7">
      <v>2019</v>
      <v>2019</v>
      <v>square km</v>
      <v>per thousand (2018)</v>
      <v>2022</v>
      <v>2019</v>
      <v>2018</v>
      <v>per liter (2016)</v>
      <v>2019</v>
      <v>years (2018)</v>
      <v>2012</v>
      <v>per thousand (2018)</v>
      <v>2019</v>
      <v>2017</v>
      <v>2016</v>
      <v>2019</v>
      <v>2016</v>
      <v>2016</v>
      <v>kilotons per year (2016)</v>
      <v>deaths per 100,000 (2017)</v>
      <v>kWh (2014)</v>
      <v>2014</v>
      <v>2011</v>
      <v>2017</v>
      <v>2017</v>
      <v>2017</v>
      <v>2017</v>
      <v>2017</v>
      <v>2015</v>
      <v>2017</v>
      <v>2017</v>
      <v>2018</v>
      <v>2018</v>
      <v>2019</v>
    </spb>
    <spb s="0">
      <v xml:space="preserve">Wikipedia	Cia	travel.state.gov	</v>
      <v xml:space="preserve">CC-BY-SA			</v>
      <v xml:space="preserve">http://en.wikipedia.org/wiki/Mexico	https://www.cia.gov/library/publications/the-world-factbook/geos/mx.html?Transportation	https://travel.state.gov/content/travel/en/international-travel/International-Travel-Country-Information-Pages/Mexico.html	</v>
      <v xml:space="preserve">http://creativecommons.org/licenses/by-sa/3.0/			</v>
    </spb>
    <spb s="0">
      <v xml:space="preserve">Wikipedia	</v>
      <v xml:space="preserve">CC BY-SA 3.0	</v>
      <v xml:space="preserve">https://en.wikipedia.org/wiki/Mexico	</v>
      <v xml:space="preserve">https://creativecommons.org/licenses/by-sa/3.0	</v>
    </spb>
    <spb s="0">
      <v xml:space="preserve">Wikipedia	</v>
      <v xml:space="preserve">CC-BY-SA	</v>
      <v xml:space="preserve">http://en.wikipedia.org/wiki/Mexico	</v>
      <v xml:space="preserve">http://creativecommons.org/licenses/by-sa/3.0/	</v>
    </spb>
    <spb s="0">
      <v xml:space="preserve">Cia	</v>
      <v xml:space="preserve">	</v>
      <v xml:space="preserve">https://www.cia.gov/library/publications/the-world-factbook/geos/mx.html?Transportation	</v>
      <v xml:space="preserve">	</v>
    </spb>
    <spb s="1">
      <v>0</v>
      <v>194</v>
      <v>195</v>
      <v>195</v>
      <v>3</v>
      <v>195</v>
      <v>195</v>
      <v>195</v>
      <v>196</v>
      <v>195</v>
      <v>195</v>
      <v>196</v>
      <v>195</v>
      <v>195</v>
      <v>197</v>
      <v>6</v>
      <v>194</v>
      <v>197</v>
      <v>7</v>
      <v>195</v>
      <v>197</v>
      <v>8</v>
      <v>9</v>
      <v>10</v>
      <v>197</v>
      <v>197</v>
      <v>195</v>
      <v>197</v>
      <v>11</v>
      <v>12</v>
      <v>13</v>
      <v>14</v>
      <v>197</v>
      <v>194</v>
      <v>197</v>
      <v>197</v>
      <v>197</v>
      <v>197</v>
      <v>197</v>
      <v>197</v>
      <v>197</v>
      <v>197</v>
      <v>197</v>
      <v>197</v>
      <v>15</v>
    </spb>
    <spb s="7">
      <v>2019</v>
      <v>2019</v>
      <v>square km</v>
      <v>per thousand (2018)</v>
      <v>2022</v>
      <v>2019</v>
      <v>2018</v>
      <v>per liter (2016)</v>
      <v>2019</v>
      <v>years (2018)</v>
      <v>2018</v>
      <v>per thousand (2018)</v>
      <v>2019</v>
      <v>2017</v>
      <v>2016</v>
      <v>2019</v>
      <v>2016</v>
      <v>2017</v>
      <v>kilotons per year (2016)</v>
      <v>deaths per 100,000 (2017)</v>
      <v>kWh (2014)</v>
      <v>2015</v>
      <v>2019</v>
      <v>2018</v>
      <v>2018</v>
      <v>2018</v>
      <v>2018</v>
      <v>2018</v>
      <v>2015</v>
      <v>2018</v>
      <v>2018</v>
      <v>2017</v>
      <v>2017</v>
      <v>2019</v>
    </spb>
    <spb s="0">
      <v xml:space="preserve">Wikipedia	Wikipedia	Cia	travel.state.gov	</v>
      <v xml:space="preserve">CC-BY-SA	CC-BY-SA			</v>
      <v xml:space="preserve">http://en.wikipedia.org/wiki/Myanmar	http://en.wikipedia.org/wiki/Burma	https://www.cia.gov/library/publications/the-world-factbook/geos/bm.html?Transportation	https://travel.state.gov/content/travel/en/international-travel/International-Travel-Country-Information-Pages/Burma.html	</v>
      <v xml:space="preserve">http://creativecommons.org/licenses/by-sa/3.0/	http://creativecommons.org/licenses/by-sa/3.0/			</v>
    </spb>
    <spb s="0">
      <v xml:space="preserve">Wikipedia	</v>
      <v xml:space="preserve">CC BY-SA 3.0	</v>
      <v xml:space="preserve">https://en.wikipedia.org/wiki/Myanmar	</v>
      <v xml:space="preserve">https://creativecommons.org/licenses/by-sa/3.0	</v>
    </spb>
    <spb s="0">
      <v xml:space="preserve">Wikipedia	</v>
      <v xml:space="preserve">CC-BY-SA	</v>
      <v xml:space="preserve">http://en.wikipedia.org/wiki/Myanmar	</v>
      <v xml:space="preserve">http://creativecommons.org/licenses/by-sa/3.0/	</v>
    </spb>
    <spb s="0">
      <v xml:space="preserve">Cia	</v>
      <v xml:space="preserve">	</v>
      <v xml:space="preserve">https://www.cia.gov/library/publications/the-world-factbook/geos/bm.html?Transportation	</v>
      <v xml:space="preserve">	</v>
    </spb>
    <spb s="9">
      <v>0</v>
      <v>200</v>
      <v>201</v>
      <v>201</v>
      <v>3</v>
      <v>201</v>
      <v>201</v>
      <v>201</v>
      <v>202</v>
      <v>201</v>
      <v>201</v>
      <v>202</v>
      <v>201</v>
      <v>201</v>
      <v>203</v>
      <v>6</v>
      <v>200</v>
      <v>203</v>
      <v>7</v>
      <v>201</v>
      <v>203</v>
      <v>8</v>
      <v>9</v>
      <v>10</v>
      <v>203</v>
      <v>203</v>
      <v>201</v>
      <v>203</v>
      <v>11</v>
      <v>12</v>
      <v>13</v>
      <v>14</v>
      <v>203</v>
      <v>203</v>
      <v>203</v>
      <v>203</v>
      <v>203</v>
      <v>203</v>
      <v>203</v>
      <v>203</v>
      <v>203</v>
      <v>203</v>
      <v>203</v>
      <v>15</v>
    </spb>
    <spb s="10">
      <v>2019</v>
      <v>2019</v>
      <v>square km</v>
      <v>per thousand (2018)</v>
      <v>2022</v>
      <v>2019</v>
      <v>2018</v>
      <v>per liter (2016)</v>
      <v>2019</v>
      <v>years (2018)</v>
      <v>2019</v>
      <v>per thousand (2018)</v>
      <v>2019</v>
      <v>2017</v>
      <v>2016</v>
      <v>2019</v>
      <v>2016</v>
      <v>2018</v>
      <v>kilotons per year (2016)</v>
      <v>deaths per 100,000 (2017)</v>
      <v>kWh (2014)</v>
      <v>2014</v>
      <v>2017</v>
      <v>2017</v>
      <v>2017</v>
      <v>2017</v>
      <v>2017</v>
      <v>2015</v>
      <v>2017</v>
      <v>2017</v>
      <v>2018</v>
      <v>2018</v>
      <v>2019</v>
    </spb>
    <spb s="0">
      <v xml:space="preserve">Wikipedia	Cia	travel.state.gov	</v>
      <v xml:space="preserve">CC-BY-SA			</v>
      <v xml:space="preserve">http://en.wikipedia.org/wiki/Sri_Lanka	https://www.cia.gov/library/publications/the-world-factbook/geos/ce.html?Transportation	https://travel.state.gov/content/travel/en/international-travel/International-Travel-Country-Information-Pages/SriLanka.html	</v>
      <v xml:space="preserve">http://creativecommons.org/licenses/by-sa/3.0/			</v>
    </spb>
    <spb s="0">
      <v xml:space="preserve">Wikipedia	</v>
      <v xml:space="preserve">CC BY-SA 3.0	</v>
      <v xml:space="preserve">https://en.wikipedia.org/wiki/Sri_Lanka	</v>
      <v xml:space="preserve">https://creativecommons.org/licenses/by-sa/3.0	</v>
    </spb>
    <spb s="0">
      <v xml:space="preserve">Wikipedia	</v>
      <v xml:space="preserve">CC-BY-SA	</v>
      <v xml:space="preserve">http://en.wikipedia.org/wiki/Sri_Lanka	</v>
      <v xml:space="preserve">http://creativecommons.org/licenses/by-sa/3.0/	</v>
    </spb>
    <spb s="0">
      <v xml:space="preserve">Cia	</v>
      <v xml:space="preserve">	</v>
      <v xml:space="preserve">https://www.cia.gov/library/publications/the-world-factbook/geos/ce.html?Transportation	</v>
      <v xml:space="preserve">	</v>
    </spb>
    <spb s="15">
      <v>0</v>
      <v>206</v>
      <v>207</v>
      <v>3</v>
      <v>207</v>
      <v>207</v>
      <v>207</v>
      <v>208</v>
      <v>207</v>
      <v>207</v>
      <v>208</v>
      <v>207</v>
      <v>207</v>
      <v>209</v>
      <v>6</v>
      <v>206</v>
      <v>209</v>
      <v>7</v>
      <v>207</v>
      <v>209</v>
      <v>8</v>
      <v>9</v>
      <v>10</v>
      <v>209</v>
      <v>209</v>
      <v>207</v>
      <v>209</v>
      <v>11</v>
      <v>12</v>
      <v>13</v>
      <v>14</v>
      <v>209</v>
      <v>206</v>
      <v>209</v>
      <v>209</v>
      <v>209</v>
      <v>209</v>
      <v>209</v>
      <v>209</v>
      <v>209</v>
      <v>209</v>
      <v>209</v>
      <v>209</v>
      <v>15</v>
    </spb>
    <spb s="2">
      <v>4</v>
      <v>Name</v>
      <v>LearnMoreOnLink</v>
    </spb>
    <spb s="16">
      <v>2019</v>
      <v>2019</v>
      <v>per thousand (2018)</v>
      <v>2022</v>
      <v>2019</v>
      <v>2018</v>
      <v>per liter (2016)</v>
      <v>2019</v>
      <v>years (2018)</v>
      <v>2018</v>
      <v>per thousand (2018)</v>
      <v>2019</v>
      <v>2017</v>
      <v>2016</v>
      <v>2019</v>
      <v>2016</v>
      <v>2018</v>
      <v>kilotons per year (2016)</v>
      <v>deaths per 100,000 (2017)</v>
      <v>kWh (2014)</v>
      <v>2014</v>
      <v>2019</v>
      <v>2016</v>
      <v>2016</v>
      <v>2016</v>
      <v>2016</v>
      <v>2016</v>
      <v>2015</v>
      <v>2016</v>
      <v>2016</v>
      <v>2018</v>
      <v>2018</v>
      <v>2019</v>
    </spb>
    <spb s="0">
      <v xml:space="preserve">Wikipedia	Cia	travel.state.gov	</v>
      <v xml:space="preserve">CC-BY-SA			</v>
      <v xml:space="preserve">http://en.wikipedia.org/wiki/Nepal	https://www.cia.gov/library/publications/the-world-factbook/geos/np.html?Transportation	https://travel.state.gov/content/travel/en/international-travel/International-Travel-Country-Information-Pages/Nepal.html	</v>
      <v xml:space="preserve">http://creativecommons.org/licenses/by-sa/3.0/			</v>
    </spb>
    <spb s="0">
      <v xml:space="preserve">Wikipedia	</v>
      <v xml:space="preserve">CC BY-SA 3.0	</v>
      <v xml:space="preserve">https://en.wikipedia.org/wiki/Nepal	</v>
      <v xml:space="preserve">https://creativecommons.org/licenses/by-sa/3.0	</v>
    </spb>
    <spb s="0">
      <v xml:space="preserve">Wikipedia	</v>
      <v xml:space="preserve">CC-BY-SA	</v>
      <v xml:space="preserve">http://en.wikipedia.org/wiki/Nepal	</v>
      <v xml:space="preserve">http://creativecommons.org/licenses/by-sa/3.0/	</v>
    </spb>
    <spb s="0">
      <v xml:space="preserve">Cia	</v>
      <v xml:space="preserve">	</v>
      <v xml:space="preserve">https://www.cia.gov/library/publications/the-world-factbook/geos/np.html?Transportation	</v>
      <v xml:space="preserve">	</v>
    </spb>
    <spb s="9">
      <v>0</v>
      <v>213</v>
      <v>214</v>
      <v>214</v>
      <v>3</v>
      <v>214</v>
      <v>214</v>
      <v>214</v>
      <v>215</v>
      <v>214</v>
      <v>214</v>
      <v>215</v>
      <v>214</v>
      <v>214</v>
      <v>216</v>
      <v>6</v>
      <v>213</v>
      <v>216</v>
      <v>7</v>
      <v>214</v>
      <v>216</v>
      <v>8</v>
      <v>9</v>
      <v>10</v>
      <v>216</v>
      <v>216</v>
      <v>214</v>
      <v>216</v>
      <v>11</v>
      <v>12</v>
      <v>13</v>
      <v>14</v>
      <v>216</v>
      <v>216</v>
      <v>216</v>
      <v>216</v>
      <v>216</v>
      <v>216</v>
      <v>216</v>
      <v>216</v>
      <v>216</v>
      <v>216</v>
      <v>216</v>
      <v>15</v>
    </spb>
    <spb s="2">
      <v>5</v>
      <v>Name</v>
      <v>LearnMoreOnLink</v>
    </spb>
    <spb s="10">
      <v>2019</v>
      <v>2019</v>
      <v>square km</v>
      <v>per thousand (2018)</v>
      <v>2022</v>
      <v>2019</v>
      <v>2018</v>
      <v>per liter (2016)</v>
      <v>2019</v>
      <v>years (2018)</v>
      <v>2017</v>
      <v>per thousand (2018)</v>
      <v>2019</v>
      <v>2017</v>
      <v>2016</v>
      <v>2019</v>
      <v>2016</v>
      <v>2018</v>
      <v>kilotons per year (2016)</v>
      <v>deaths per 100,000 (2017)</v>
      <v>kWh (2014)</v>
      <v>2014</v>
      <v>2010</v>
      <v>2010</v>
      <v>2010</v>
      <v>2010</v>
      <v>2010</v>
      <v>2015</v>
      <v>2010</v>
      <v>2010</v>
      <v>2019</v>
      <v>2018</v>
      <v>2019</v>
    </spb>
    <spb s="0">
      <v xml:space="preserve">Wikipedia	US Census	US Census	</v>
      <v xml:space="preserve">CC-BY-SA			</v>
      <v xml:space="preserve">http://en.wikipedia.org/wiki/United_States	https://www.census.gov/popest/data/state/asrh/2014/files/SC-EST2014-AGESEX-CIV.csv	http://www.census.gov/quickfacts/table/VET605214/	</v>
      <v xml:space="preserve">http://creativecommons.org/licenses/by-sa/3.0/			</v>
    </spb>
    <spb s="0">
      <v xml:space="preserve">Wikipedia	</v>
      <v xml:space="preserve">CC BY-SA 3.0	</v>
      <v xml:space="preserve">https://en.wikipedia.org/wiki/United_States	</v>
      <v xml:space="preserve">https://creativecommons.org/licenses/by-sa/3.0	</v>
    </spb>
    <spb s="0">
      <v xml:space="preserve">Wikipedia	</v>
      <v xml:space="preserve">CC-BY-SA	</v>
      <v xml:space="preserve">http://en.wikipedia.org/wiki/United_States	</v>
      <v xml:space="preserve">http://creativecommons.org/licenses/by-sa/3.0/	</v>
    </spb>
    <spb s="0">
      <v xml:space="preserve">US Census	</v>
      <v xml:space="preserve">	</v>
      <v xml:space="preserve">https://www.census.gov/popest/data/state/asrh/2014/files/SC-EST2014-AGESEX-CIV.csv	</v>
      <v xml:space="preserve">	</v>
    </spb>
    <spb s="17">
      <v>0</v>
      <v>220</v>
      <v>221</v>
      <v>221</v>
      <v>3</v>
      <v>221</v>
      <v>221</v>
      <v>221</v>
      <v>222</v>
      <v>221</v>
      <v>221</v>
      <v>222</v>
      <v>221</v>
      <v>221</v>
      <v>6</v>
      <v>220</v>
      <v>223</v>
      <v>7</v>
      <v>221</v>
      <v>223</v>
      <v>8</v>
      <v>9</v>
      <v>10</v>
      <v>223</v>
      <v>221</v>
      <v>223</v>
      <v>11</v>
      <v>12</v>
      <v>13</v>
      <v>14</v>
      <v>223</v>
      <v>220</v>
      <v>223</v>
      <v>223</v>
      <v>223</v>
      <v>223</v>
      <v>223</v>
      <v>223</v>
      <v>223</v>
      <v>223</v>
      <v>223</v>
      <v>223</v>
      <v>15</v>
    </spb>
    <spb s="7">
      <v>2019</v>
      <v>2019</v>
      <v>square km</v>
      <v>per thousand (2018)</v>
      <v>2022</v>
      <v>2022</v>
      <v>2018</v>
      <v>per liter (2016)</v>
      <v>2019</v>
      <v>years (2018)</v>
      <v>2019</v>
      <v>per thousand (2018)</v>
      <v>2019</v>
      <v>2017</v>
      <v>2016</v>
      <v>2020</v>
      <v>2016</v>
      <v>2017</v>
      <v>kilotons per year (2016)</v>
      <v>deaths per 100,000 (2017)</v>
      <v>kWh (2014)</v>
      <v>2015</v>
      <v>2018</v>
      <v>2016</v>
      <v>2016</v>
      <v>2016</v>
      <v>2016</v>
      <v>2016</v>
      <v>2015</v>
      <v>2016</v>
      <v>2016</v>
      <v>2017</v>
      <v>2017</v>
      <v>2019</v>
    </spb>
    <spb s="0">
      <v xml:space="preserve">Wikipedia	Cia	travel.state.gov	</v>
      <v xml:space="preserve">CC-BY-SA			</v>
      <v xml:space="preserve">http://en.wikipedia.org/wiki/Panama	https://www.cia.gov/library/publications/the-world-factbook/geos/pm.html?Transportation	https://travel.state.gov/content/travel/en/international-travel/International-Travel-Country-Information-Pages/Panama.html	</v>
      <v xml:space="preserve">http://creativecommons.org/licenses/by-sa/3.0/			</v>
    </spb>
    <spb s="0">
      <v xml:space="preserve">Wikipedia	</v>
      <v xml:space="preserve">CC BY-SA 3.0	</v>
      <v xml:space="preserve">https://en.wikipedia.org/wiki/Panama	</v>
      <v xml:space="preserve">https://creativecommons.org/licenses/by-sa/3.0	</v>
    </spb>
    <spb s="0">
      <v xml:space="preserve">Wikipedia	</v>
      <v xml:space="preserve">CC-BY-SA	</v>
      <v xml:space="preserve">http://en.wikipedia.org/wiki/Panama	</v>
      <v xml:space="preserve">http://creativecommons.org/licenses/by-sa/3.0/	</v>
    </spb>
    <spb s="0">
      <v xml:space="preserve">Cia	</v>
      <v xml:space="preserve">	</v>
      <v xml:space="preserve">https://www.cia.gov/library/publications/the-world-factbook/geos/pm.html?Transportation	</v>
      <v xml:space="preserve">	</v>
    </spb>
    <spb s="18">
      <v>0</v>
      <v>226</v>
      <v>227</v>
      <v>227</v>
      <v>3</v>
      <v>227</v>
      <v>227</v>
      <v>227</v>
      <v>228</v>
      <v>227</v>
      <v>227</v>
      <v>228</v>
      <v>227</v>
      <v>227</v>
      <v>229</v>
      <v>6</v>
      <v>226</v>
      <v>229</v>
      <v>7</v>
      <v>227</v>
      <v>8</v>
      <v>9</v>
      <v>10</v>
      <v>229</v>
      <v>229</v>
      <v>227</v>
      <v>229</v>
      <v>11</v>
      <v>12</v>
      <v>13</v>
      <v>14</v>
      <v>229</v>
      <v>226</v>
      <v>229</v>
      <v>229</v>
      <v>229</v>
      <v>229</v>
      <v>229</v>
      <v>229</v>
      <v>229</v>
      <v>229</v>
      <v>229</v>
      <v>229</v>
      <v>15</v>
    </spb>
    <spb s="2">
      <v>6</v>
      <v>Name</v>
      <v>LearnMoreOnLink</v>
    </spb>
    <spb s="19">
      <v>2019</v>
      <v>2019</v>
      <v>square km</v>
      <v>per thousand (2018)</v>
      <v>2022</v>
      <v>2019</v>
      <v>2018</v>
      <v>per liter (2016)</v>
      <v>2019</v>
      <v>years (2018)</v>
      <v>per thousand (2018)</v>
      <v>2019</v>
      <v>2017</v>
      <v>2016</v>
      <v>2019</v>
      <v>2016</v>
      <v>2016</v>
      <v>kilotons per year (2016)</v>
      <v>deaths per 100,000 (2017)</v>
      <v>kWh (2014)</v>
      <v>2014</v>
      <v>2019</v>
      <v>2018</v>
      <v>2018</v>
      <v>2018</v>
      <v>2018</v>
      <v>2018</v>
      <v>2015</v>
      <v>2018</v>
      <v>2018</v>
      <v>2017</v>
      <v>2016</v>
      <v>2019</v>
    </spb>
    <spb s="0">
      <v xml:space="preserve">Wikipedia	</v>
      <v xml:space="preserve">CC-BY-SA	</v>
      <v xml:space="preserve">http://en.wikipedia.org/wiki/Palestinian_National_Authority	</v>
      <v xml:space="preserve">http://creativecommons.org/licenses/by-sa/3.0/	</v>
    </spb>
    <spb s="0">
      <v xml:space="preserve">Wikipedia	</v>
      <v xml:space="preserve">CC BY-SA 3.0	</v>
      <v xml:space="preserve">https://en.wikipedia.org/wiki/Palestine,_Texas	</v>
      <v xml:space="preserve">https://creativecommons.org/licenses/by-sa/3.0	</v>
    </spb>
    <spb s="20">
      <v>233</v>
      <v>233</v>
      <v>234</v>
      <v>234</v>
      <v>234</v>
      <v>234</v>
      <v>234</v>
    </spb>
    <spb s="2">
      <v>7</v>
      <v>Name</v>
      <v>LearnMoreOnLink</v>
    </spb>
    <spb s="21">
      <v>18</v>
      <v>18</v>
    </spb>
    <spb s="22">
      <v>2005</v>
      <v>square km</v>
    </spb>
    <spb s="0">
      <v xml:space="preserve">Wikipedia	</v>
      <v xml:space="preserve">CC BY-SA 3.0	</v>
      <v xml:space="preserve">https://en.wikipedia.org/wiki/Palestinian_Authority	</v>
      <v xml:space="preserve">https://creativecommons.org/licenses/by-sa/3.0	</v>
    </spb>
    <spb s="0">
      <v xml:space="preserve">Wikipedia	Cia	travel.state.gov	</v>
      <v xml:space="preserve">CC-BY-SA			</v>
      <v xml:space="preserve">http://en.wikipedia.org/wiki/Sudan	https://www.cia.gov/library/publications/the-world-factbook/geos/su.html?Transportation	https://travel.state.gov/content/travel/en/international-travel/International-Travel-Country-Information-Pages/Sudan.html	</v>
      <v xml:space="preserve">http://creativecommons.org/licenses/by-sa/3.0/			</v>
    </spb>
    <spb s="0">
      <v xml:space="preserve">Wikipedia	</v>
      <v xml:space="preserve">CC BY-SA 3.0	</v>
      <v xml:space="preserve">https://en.wikipedia.org/wiki/Sudan	</v>
      <v xml:space="preserve">https://creativecommons.org/licenses/by-sa/3.0	</v>
    </spb>
    <spb s="0">
      <v xml:space="preserve">Wikipedia	</v>
      <v xml:space="preserve">CC-BY-SA	</v>
      <v xml:space="preserve">http://en.wikipedia.org/wiki/Sudan	</v>
      <v xml:space="preserve">http://creativecommons.org/licenses/by-sa/3.0/	</v>
    </spb>
    <spb s="0">
      <v xml:space="preserve">Cia	</v>
      <v xml:space="preserve">	</v>
      <v xml:space="preserve">https://www.cia.gov/library/publications/the-world-factbook/geos/su.html?Transportation	</v>
      <v xml:space="preserve">	</v>
    </spb>
    <spb s="9">
      <v>0</v>
      <v>240</v>
      <v>241</v>
      <v>241</v>
      <v>3</v>
      <v>241</v>
      <v>241</v>
      <v>241</v>
      <v>242</v>
      <v>241</v>
      <v>241</v>
      <v>242</v>
      <v>241</v>
      <v>241</v>
      <v>243</v>
      <v>6</v>
      <v>240</v>
      <v>243</v>
      <v>7</v>
      <v>241</v>
      <v>243</v>
      <v>8</v>
      <v>9</v>
      <v>10</v>
      <v>243</v>
      <v>243</v>
      <v>241</v>
      <v>243</v>
      <v>11</v>
      <v>12</v>
      <v>13</v>
      <v>14</v>
      <v>243</v>
      <v>243</v>
      <v>243</v>
      <v>243</v>
      <v>243</v>
      <v>243</v>
      <v>243</v>
      <v>243</v>
      <v>243</v>
      <v>243</v>
      <v>243</v>
      <v>15</v>
    </spb>
    <spb s="10">
      <v>2019</v>
      <v>2019</v>
      <v>square km</v>
      <v>per thousand (2018)</v>
      <v>2022</v>
      <v>2019</v>
      <v>2018</v>
      <v>per liter (2016)</v>
      <v>2019</v>
      <v>years (2018)</v>
      <v>2016</v>
      <v>per thousand (2018)</v>
      <v>2019</v>
      <v>2017</v>
      <v>2015</v>
      <v>2019</v>
      <v>2015</v>
      <v>2017</v>
      <v>kilotons per year (2016)</v>
      <v>deaths per 100,000 (2017)</v>
      <v>kWh (2014)</v>
      <v>2014</v>
      <v>2014</v>
      <v>2014</v>
      <v>2014</v>
      <v>2014</v>
      <v>2014</v>
      <v>2015</v>
      <v>2014</v>
      <v>2014</v>
      <v>2017</v>
      <v>2015</v>
      <v>2019</v>
    </spb>
    <spb s="0">
      <v xml:space="preserve">Wikipedia	Cia	travel.state.gov	</v>
      <v xml:space="preserve">CC-BY-SA			</v>
      <v xml:space="preserve">http://en.wikipedia.org/wiki/Venezuela	https://www.cia.gov/library/publications/the-world-factbook/geos/ve.html?Transportation	https://travel.state.gov/content/travel/en/international-travel/International-Travel-Country-Information-Pages/Venezuela.html	</v>
      <v xml:space="preserve">http://creativecommons.org/licenses/by-sa/3.0/			</v>
    </spb>
    <spb s="0">
      <v xml:space="preserve">Wikipedia	</v>
      <v xml:space="preserve">CC BY-SA 3.0	</v>
      <v xml:space="preserve">https://en.wikipedia.org/wiki/Venezuela	</v>
      <v xml:space="preserve">https://creativecommons.org/licenses/by-sa/3.0	</v>
    </spb>
    <spb s="0">
      <v xml:space="preserve">Wikipedia	</v>
      <v xml:space="preserve">CC-BY-SA	</v>
      <v xml:space="preserve">http://en.wikipedia.org/wiki/Venezuela	</v>
      <v xml:space="preserve">http://creativecommons.org/licenses/by-sa/3.0/	</v>
    </spb>
    <spb s="0">
      <v xml:space="preserve">Cia	</v>
      <v xml:space="preserve">	</v>
      <v xml:space="preserve">https://www.cia.gov/library/publications/the-world-factbook/geos/ve.html?Transportation	</v>
      <v xml:space="preserve">	</v>
    </spb>
    <spb s="18">
      <v>0</v>
      <v>246</v>
      <v>247</v>
      <v>247</v>
      <v>3</v>
      <v>247</v>
      <v>247</v>
      <v>247</v>
      <v>248</v>
      <v>247</v>
      <v>247</v>
      <v>248</v>
      <v>247</v>
      <v>247</v>
      <v>249</v>
      <v>6</v>
      <v>246</v>
      <v>249</v>
      <v>7</v>
      <v>247</v>
      <v>8</v>
      <v>9</v>
      <v>10</v>
      <v>249</v>
      <v>249</v>
      <v>247</v>
      <v>249</v>
      <v>11</v>
      <v>12</v>
      <v>13</v>
      <v>14</v>
      <v>249</v>
      <v>246</v>
      <v>249</v>
      <v>249</v>
      <v>249</v>
      <v>249</v>
      <v>249</v>
      <v>249</v>
      <v>249</v>
      <v>249</v>
      <v>249</v>
      <v>249</v>
      <v>15</v>
    </spb>
    <spb s="19">
      <v>2016</v>
      <v>2014</v>
      <v>square km</v>
      <v>per thousand (2018)</v>
      <v>2022</v>
      <v>2016</v>
      <v>2018</v>
      <v>per liter (2016)</v>
      <v>2019</v>
      <v>years (2018)</v>
      <v>per thousand (2018)</v>
      <v>2019</v>
      <v>2017</v>
      <v>2016</v>
      <v>2019</v>
      <v>2016</v>
      <v>2001</v>
      <v>kilotons per year (2016)</v>
      <v>deaths per 100,000 (2017)</v>
      <v>kWh (2014)</v>
      <v>2013</v>
      <v>2002</v>
      <v>2006</v>
      <v>2006</v>
      <v>2006</v>
      <v>2006</v>
      <v>2006</v>
      <v>2015</v>
      <v>2006</v>
      <v>2006</v>
      <v>2017</v>
      <v>2009</v>
      <v>2019</v>
    </spb>
    <spb s="23">
      <v>8</v>
    </spb>
  </spbData>
</supportingPropertyBags>
</file>

<file path=xl/richData/rdsupportingpropertybagstructure.xml><?xml version="1.0" encoding="utf-8"?>
<spbStructures xmlns="http://schemas.microsoft.com/office/spreadsheetml/2017/richdata2" count="24">
  <s>
    <k n="SourceText" t="s"/>
    <k n="LicenseText" t="s"/>
    <k n="SourceAddress" t="s"/>
    <k n="LicenseAddress" t="s"/>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Order" t="spba"/>
    <k n="TitleProperty" t="s"/>
    <k n="SubTitleProperty" t="s"/>
  </s>
  <s>
    <k n="ShowInCardView" t="b"/>
    <k n="ShowInDotNotation" t="b"/>
    <k n="ShowInAutoComplete" t="b"/>
  </s>
  <s>
    <k n="UniqueName" t="spb"/>
    <k n="VDPID/VSID" t="spb"/>
    <k n="LearnMoreOnLink" t="spb"/>
  </s>
  <s>
    <k n="Name" t="i"/>
    <k n="Image" t="i"/>
  </s>
  <s>
    <k n="link" t="s"/>
    <k n="logo" t="s"/>
    <k n="name" t="s"/>
  </s>
  <s>
    <k n="CPI" t="s"/>
    <k n="GDP" t="s"/>
    <k n="Area" t="s"/>
    <k n="Birth rate" t="s"/>
    <k n="Population" t="s"/>
    <k n="CPI Change (%)" t="s"/>
    <k n="Fertility rate" t="s"/>
    <k n="Gasoline price" t="s"/>
    <k n="Total tax rat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Market cap of listed companies"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
    <k n="_Self" t="i"/>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
    <k n="GDP" t="s"/>
    <k n="Area" t="s"/>
    <k n="Birth rate" t="s"/>
    <k n="Population" t="s"/>
    <k n="CPI Change (%)" t="s"/>
    <k n="Fertility rate" t="s"/>
    <k n="Gasoline price" t="s"/>
    <k n="Total tax rat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GDP" t="s"/>
    <k n="Area" t="s"/>
    <k n="Birth rate" t="s"/>
    <k n="Population" t="s"/>
    <k n="CPI Change (%)" t="s"/>
    <k n="Fertility rate" t="s"/>
    <k n="Gasoline price" t="s"/>
    <k n="Total tax rat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Market cap of listed companies"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Largest city"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
    <k n="GDP" t="s"/>
    <k n="Birth rate" t="s"/>
    <k n="Population" t="s"/>
    <k n="CPI Change (%)" t="s"/>
    <k n="Fertility rate" t="s"/>
    <k n="Gasoline price" t="s"/>
    <k n="Total tax rat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Market cap of listed companies"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
    <k n="CPI" t="spb"/>
    <k n="GDP" t="spb"/>
    <k n="Area" t="spb"/>
    <k n="Name" t="spb"/>
    <k n="Birth rate" t="spb"/>
    <k n="Population" t="spb"/>
    <k n="UniqueName" t="spb"/>
    <k n="Description" t="spb"/>
    <k n="Abbreviation" t="spb"/>
    <k n="Calling code" t="spb"/>
    <k n="Largest city" t="spb"/>
    <k n="Minimum wage" t="spb"/>
    <k n="Currency code" t="spb"/>
    <k n="Official name" t="spb"/>
    <k n="Fertility rate" t="spb"/>
    <k n="Gasoline price" t="spb"/>
    <k n="Total tax rate" t="spb"/>
    <k n="Life expectancy" t="spb"/>
    <k n="National anthem" t="spb"/>
    <k n="Tax revenue (%)" t="spb"/>
    <k n="Infant mortality" t="spb"/>
    <k n="Urban population" t="spb"/>
    <k n="Armed forces size" t="spb"/>
    <k n="Forested area (%)"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
    <k n="GDP" t="s"/>
    <k n="Area" t="s"/>
    <k n="Birth rate" t="s"/>
    <k n="Population" t="s"/>
    <k n="CPI Change (%)" t="s"/>
    <k n="Fertility rate" t="s"/>
    <k n="Gasoline price" t="s"/>
    <k n="Total tax rate" t="s"/>
    <k n="Life expectancy"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Market cap of listed companies"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
    <k n="GDP" t="spb"/>
    <k n="Area" t="spb"/>
    <k n="Name" t="spb"/>
    <k n="UniqueName" t="spb"/>
    <k n="Description" t="spb"/>
    <k n="National anthem" t="spb"/>
    <k n="Capital/Major City" t="spb"/>
  </s>
  <s>
    <k n="UniqueName" t="spb"/>
    <k n="LearnMoreOnLink" t="spb"/>
  </s>
  <s>
    <k n="GDP" t="s"/>
    <k n="Area" t="s"/>
  </s>
  <s>
    <k n="^Order" t="spba"/>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6">
    <x:dxf>
      <x:numFmt numFmtId="3" formatCode="#,##0"/>
    </x:dxf>
    <x:dxf>
      <x:numFmt numFmtId="0" formatCode="General"/>
    </x:dxf>
    <x:dxf>
      <x:numFmt numFmtId="2" formatCode="0.00"/>
    </x:dxf>
    <x:dxf>
      <x:numFmt numFmtId="14" formatCode="0.00%"/>
    </x:dxf>
    <x:dxf>
      <x:numFmt numFmtId="4" formatCode="#,##0.00"/>
    </x:dxf>
    <x:dxf>
      <x:numFmt numFmtId="1" formatCode="0"/>
    </x:dxf>
  </dxfs>
  <richProperties>
    <rPr n="IsTitleField" t="b"/>
    <rPr n="IsHeroField" t="b"/>
    <rPr n="NumberFormat" t="s"/>
  </richProperties>
  <richStyles>
    <rSty>
      <rpv i="0">1</rpv>
    </rSty>
    <rSty>
      <rpv i="1">1</rpv>
    </rSty>
    <rSty dxfid="3">
      <rpv i="2">0.0%</rpv>
    </rSty>
    <rSty dxfid="0">
      <rpv i="2">#,##0</rpv>
    </rSty>
    <rSty dxfid="2">
      <rpv i="2">0.00</rpv>
    </rSty>
    <rSty dxfid="5">
      <rpv i="2">0</rpv>
    </rSty>
    <rSty dxfid="4">
      <rpv i="2">#,##0.00</rpv>
    </rSty>
    <rSty dxfid="1">
      <rpv i="2">0.0</rpv>
    </rSty>
    <rSty dxfid="1">
      <rpv i="2">_([$$-en-US]* #,##0.00_);_([$$-en-US]* (#,##0.00);_([$$-en-US]* "-"??_);_(@_)</rpv>
    </rSty>
    <rSty dxfid="1">
      <rpv i="2">_([$$-en-US]* #,##0_);_([$$-en-US]* (#,##0);_([$$-en-US]* "-"_);_(@_)</rpv>
    </rSty>
    <rSty dxfid="3"/>
  </richStyles>
</richStyleSheet>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ADD3F3D-683D-4D6F-AF39-6DE656E6FEF8}" name="Dubai_s_historic_urban_landscape__Responses____Form_Responses_1__2" displayName="Dubai_s_historic_urban_landscape__Responses____Form_Responses_1__2" ref="A1:AX126" tableType="queryTable" totalsRowShown="0">
  <autoFilter ref="A1:AX126" xr:uid="{EADD3F3D-683D-4D6F-AF39-6DE656E6FEF8}"/>
  <sortState xmlns:xlrd2="http://schemas.microsoft.com/office/spreadsheetml/2017/richdata2" ref="A2:AX126">
    <sortCondition ref="F1:F126"/>
  </sortState>
  <tableColumns count="50">
    <tableColumn id="1" xr3:uid="{5DB801C3-162A-4E41-9B6A-EEC5F253CC6A}" uniqueName="1" name="Timestamp" queryTableFieldId="1" dataDxfId="50"/>
    <tableColumn id="2" xr3:uid="{CC0CF627-E6F8-464C-8EB8-66733F28C580}" uniqueName="2" name="How old are you? " queryTableFieldId="2" dataDxfId="49"/>
    <tableColumn id="3" xr3:uid="{4481226A-7DC0-4AF6-BF0E-65D15482031B}" uniqueName="3" name="Where are you from?" queryTableFieldId="3" dataDxfId="48"/>
    <tableColumn id="4" xr3:uid="{957EAA2C-B752-483D-A831-054EA6824010}" uniqueName="4" name="If you chose Other please write your country of origin." queryTableFieldId="4" dataDxfId="47"/>
    <tableColumn id="5" xr3:uid="{6B2FB4CC-8AC2-4FC1-8156-6E4DF7669356}" uniqueName="5" name="How long have you lived in Dubai? " queryTableFieldId="5" dataDxfId="46"/>
    <tableColumn id="6" xr3:uid="{63C94B04-93F7-4BFF-BC8B-75E165155D8E}" uniqueName="6" name="In which area of Dubai do you currently live? " queryTableFieldId="6" dataDxfId="45"/>
    <tableColumn id="7" xr3:uid="{69A157E1-AADC-4E26-96FE-A97DDDA9704E}" uniqueName="7" name="If you chose Other please write your area." queryTableFieldId="7" dataDxfId="44"/>
    <tableColumn id="8" xr3:uid="{C96D34EC-627F-48F9-A105-F45DE2BEAA9B}" uniqueName="8" name="In which area(s) of Dubai do you spend most of your time (work, leisure)? " queryTableFieldId="8" dataDxfId="43"/>
    <tableColumn id="9" xr3:uid="{947949F1-6FDE-4247-9F53-E7B05E0ACAAE}" uniqueName="9" name="Do you know of any specific old buildings or historical places in Dubai that you feel are very important? " queryTableFieldId="9" dataDxfId="42"/>
    <tableColumn id="10" xr3:uid="{1B8C1E6F-C245-4A12-8993-2C85BFBC14B8}" uniqueName="10" name="If you know some important old places, what kind of places are they mostly? (You can choose more than one if you like) " queryTableFieldId="10" dataDxfId="41"/>
    <tableColumn id="11" xr3:uid="{3A954E0F-9DEA-40EE-940B-4B8853C20971}" uniqueName="11" name="Thinking about these important old places, why do you feel they are important? (You can choose more than one reasons) " queryTableFieldId="11" dataDxfId="40"/>
    <tableColumn id="12" xr3:uid="{34035021-6FB3-4240-AE0D-019B19AD8814}" uniqueName="12" name="Which of this places you know or visited.( You can choose more than one)" queryTableFieldId="12" dataDxfId="39"/>
    <tableColumn id="13" xr3:uid="{80426756-2B6F-42BC-B1F0-FC69383A413D}" uniqueName="13" name="What do you think is the condition of most of these old places in Dubai?" queryTableFieldId="13" dataDxfId="38"/>
    <tableColumn id="14" xr3:uid="{3D1983BE-7D36-49F2-A444-2502ED17292F}" uniqueName="14" name="Are you worried that some types of old buildings in Dubai are disappearing too quickly? " queryTableFieldId="14" dataDxfId="37"/>
    <tableColumn id="15" xr3:uid="{DD3B1092-0A17-45B3-AD33-198F8D7B1AB7}" uniqueName="15" name="Dubai has people from all over the world. Do you see any buildings or places made or mainly used by these different communities (like their special places for worship, community halls, or cultural markets) that you think are now an important part of Dubai" queryTableFieldId="15" dataDxfId="36"/>
    <tableColumn id="16" xr3:uid="{31CBC108-BEE8-4831-B7DE-32F41FBF67C4}" uniqueName="16" name="If you said yes above, why do you think these places from different communities are important for Dubai? (You can choose more than one reasons) " queryTableFieldId="16" dataDxfId="35"/>
    <tableColumn id="17" xr3:uid="{B69DCAB5-FFA0-4FA7-AC51-14E6A05C9B1A}" uniqueName="17" name="Do you know about old Emirati traditions or customs from Dubai's past? (Like old stories, songs, dances, crafts, ways of celebrating, or how people used to live)." queryTableFieldId="17" dataDxfId="34"/>
    <tableColumn id="18" xr3:uid="{A3038B1C-7D43-45DD-9CF4-251DD8BEFCE5}" uniqueName="18" name="Which of the following Emirati traditions do you know?  (You can choose more than one )" queryTableFieldId="18" dataDxfId="33"/>
    <tableColumn id="19" xr3:uid="{9F6915B4-765E-49B2-B91B-83D85360B4AB}" uniqueName="19" name="If you know some old Emirati traditions, why do you think they are important? (You can choose more than one reasons) " queryTableFieldId="19" dataDxfId="32"/>
    <tableColumn id="20" xr3:uid="{BDF15745-49EF-4F12-A55C-3B5B9C50BB03}" uniqueName="20" name="Do you see these old Emirati traditions practiced much today? " queryTableFieldId="20" dataDxfId="31"/>
    <tableColumn id="21" xr3:uid="{110DB7C3-03F2-4440-BA6D-05B35693A6A9}" uniqueName="21" name="Can you tell us where or when you can see these old Emirate traditions.  (You can choose more than one reasons)" queryTableFieldId="21" dataDxfId="30"/>
    <tableColumn id="22" xr3:uid="{2ADDB587-5324-4445-A327-0723164A052D}" uniqueName="22" name="Dubai has people from many different countries. Do you notice traditions, festivals, foods, music, or arts from these other cultures becoming popular or well-known in Dubai? " queryTableFieldId="22" dataDxfId="29"/>
    <tableColumn id="23" xr3:uid="{6C3DE613-4979-41C1-BFA0-8790139CE623}" uniqueName="23" name="Can you name any of these traditions, festivals, foods, music, or arts from other cultures. " queryTableFieldId="23" dataDxfId="28"/>
    <tableColumn id="24" xr3:uid="{52034DEE-4651-4FCD-97FD-2319FE8E7704}" uniqueName="24" name="Why do you think these traditions from other cultures are becoming important or visible in Dubai? (You can choose more than one reasons) " queryTableFieldId="24" dataDxfId="27"/>
    <tableColumn id="25" xr3:uid="{46CF6277-14BB-481C-8637-57916ACFDAF9}" uniqueName="25" name="Do you see new ways of doing things in Dubai that mix ideas from Emirati culture AND other cultures together? (Like new types of food, music, art, or ways to celebrate). " queryTableFieldId="25" dataDxfId="26"/>
    <tableColumn id="26" xr3:uid="{C8DDD56A-C531-4383-8CF0-3616B3B6B4DC}" uniqueName="26" name="Are you worried that some old skills or crafts (like how to make traditional Emirati crafts, special foods, or other handmade things) are being lost in Dubai? " queryTableFieldId="26" dataDxfId="25"/>
    <tableColumn id="27" xr3:uid="{AECCAB8C-03E4-4D3E-B841-5092AD2E5A2E}" uniqueName="27" name="How do you usually find out about or experience Dubai's different cultural traditions (Emirati and from other communities)? ( You can choose more than one reasons)" queryTableFieldId="27" dataDxfId="24"/>
    <tableColumn id="28" xr3:uid="{05EB5874-5569-44DF-A482-1290547202DE}" uniqueName="28" name="How important is it to you that Dubai protects its heritage – meaning its old places, traditions, skills, and stories from ALL cultures that are part of the city? " queryTableFieldId="28" dataDxfId="23"/>
    <tableColumn id="29" xr3:uid="{6B0D78EF-C830-46F3-9ABD-9561E56E7A61}" uniqueName="29" name="How much do you think Dubai's heritage (both old Emirati heritage and the cultures of people who moved here) matters to what Dubai is like today and how the world sees Dubai? " queryTableFieldId="29" dataDxfId="22"/>
    <tableColumn id="30" xr3:uid="{02A46CB4-6AA0-4E2E-80A7-58651BD33D49}" uniqueName="30" name="Please tell us if you agree or disagree with this: &quot;The mix of many cultures in Dubai, and the traditions these cultures bring, is a special part of Dubai's heritage for today and the future.&quot; " queryTableFieldId="30" dataDxfId="21"/>
    <tableColumn id="31" xr3:uid="{EC4298E1-F50E-48C7-A1D7-6E30516DDA03}" uniqueName="31" name="How important is it for Dubai to officially recognize and help protect the cultural traditions and contributions of all the different communities living here? " queryTableFieldId="31" dataDxfId="20"/>
    <tableColumn id="32" xr3:uid="{E564D900-A875-47A0-97D5-67F57C1EB767}" uniqueName="32" name="What do you think makes it difficult to protect all of Dubai's heritage (old places, traditions, skills)? (You can choose as many as you think apply.) " queryTableFieldId="32" dataDxfId="19"/>
    <tableColumn id="33" xr3:uid="{3260EDF0-47F0-4F6B-ABB4-236063CB77B9}" uniqueName="33" name="What is the BEST way, in your opinion, for Dubai to protect and share its heritage (from all its cultures)? (Rank the most important.)  [Teach more about it in schools.]" queryTableFieldId="33" dataDxfId="18"/>
    <tableColumn id="34" xr3:uid="{22598E32-66F8-471E-8217-FBBD2C786910}" uniqueName="34" name="What is the BEST way, in your opinion, for Dubai to protect and share its heritage (from all its cultures)? (Rank the most important.)  [Have more public festivals, events, and cultural shows.]" queryTableFieldId="34" dataDxfId="17"/>
    <tableColumn id="35" xr3:uid="{42D45EFC-A9DE-4A08-9F89-702CE3143340}" uniqueName="35" name="What is the BEST way, in your opinion, for Dubai to protect and share its heritage (from all its cultures)? (Rank the most important.)  [Do more to protect and repair old buildings.]" queryTableFieldId="35" dataDxfId="16"/>
    <tableColumn id="36" xr3:uid="{35FA9666-8613-4B6B-AF8D-DE1B8E47F3CF}" uniqueName="36" name="What is the BEST way, in your opinion, for Dubai to protect and share its heritage (from all its cultures)? (Rank the most important.)  [Create more museums or places where people can learn about heritage.]" queryTableFieldId="36" dataDxfId="15"/>
    <tableColumn id="37" xr3:uid="{9E60DB2E-AE19-4206-A55F-E8F88EB6A002}" uniqueName="37" name="What is the BEST way, in your opinion, for Dubai to protect and share its heritage (from all its cultures)? (Rank the most important.)  [Give more support to people who practice old crafts and traditions.]" queryTableFieldId="37" dataDxfId="14"/>
    <tableColumn id="38" xr3:uid="{1CBDC29D-3177-4502-B089-BA40214CCA34}" uniqueName="38" name="What is the BEST way, in your opinion, for Dubai to protect and share its heritage (from all its cultures)? (Rank the most important.)  [Use social media, TV, and movies to show Dubai's heritage.]" queryTableFieldId="38" dataDxfId="13"/>
    <tableColumn id="39" xr3:uid="{43D6842B-1237-4BBC-8BE3-48BF50699D34}" uniqueName="39" name="How easy is for you to have access to heritage places or activities? [Heritage place]" queryTableFieldId="39" dataDxfId="12"/>
    <tableColumn id="40" xr3:uid="{EF8DF2F8-5D36-46AD-95B4-86805D70E34E}" uniqueName="40" name="How easy is for you to have access to heritage places or activities? [Religious buildings]" queryTableFieldId="40" dataDxfId="11"/>
    <tableColumn id="41" xr3:uid="{41EFA51D-7375-47E4-B443-D60C580BEE1B}" uniqueName="41" name="How easy is for you to have access to heritage places or activities? [Festivals/Public Events/Celebrations]" queryTableFieldId="41" dataDxfId="10"/>
    <tableColumn id="42" xr3:uid="{ABA113CC-3592-4600-99F7-A0DF28CB63B6}" uniqueName="42" name="How easy is for you to have access to heritage places or activities? [Museums]" queryTableFieldId="42" dataDxfId="9"/>
    <tableColumn id="43" xr3:uid="{19D04CCF-8588-4316-9C58-7CD70F837048}" uniqueName="43" name="How easy is for you to have access to heritage places or activities? [Art Galleries]" queryTableFieldId="43" dataDxfId="8"/>
    <tableColumn id="44" xr3:uid="{9A9655F1-D104-4E05-8146-527434DF9E24}" uniqueName="44" name="How easy is for you to have access to heritage places or activities? [Wildlife Sanctuaries]" queryTableFieldId="44" dataDxfId="7"/>
    <tableColumn id="45" xr3:uid="{E5422163-4386-4448-AEED-76E56D5FBB7D}" uniqueName="45" name="How easy is for you to have access to heritage places or activities? [Desert Conservation Reserves]" queryTableFieldId="45" dataDxfId="6"/>
    <tableColumn id="46" xr3:uid="{CBD67716-FC21-4BD4-AFC2-F86E4BDD6CBE}" uniqueName="46" name="How easy is for you to have access to heritage places or activities? [Landmarks]" queryTableFieldId="46" dataDxfId="5"/>
    <tableColumn id="47" xr3:uid="{6CA110B4-6BF0-4807-B396-3515BFDCCD63}" uniqueName="47" name="How easy is for you to have access to heritage places or activities? [Markets/ Souqs]" queryTableFieldId="47" dataDxfId="4"/>
    <tableColumn id="48" xr3:uid="{9492ED85-6D44-4BCC-B67C-589B5C861210}" uniqueName="48" name="How easy is for you to have access to heritage places or activities? [Archeological Sites]" queryTableFieldId="48" dataDxfId="3"/>
    <tableColumn id="49" xr3:uid="{D3DB596F-29DD-405B-9EEC-E1926ED30817}" uniqueName="49" name="Would you like to learn more about Dubai's heritage or join in heritage activities if they were easy to find and join? " queryTableFieldId="49" dataDxfId="2"/>
    <tableColumn id="50" xr3:uid="{5AA35938-48F9-4F74-A2B9-25A412858B93}" uniqueName="50" name="Column 49" queryTableFieldId="50" dataDxfId="1"/>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m.gov.ae/sites_and_buildings/the-reservoir-of-al-khazzan-park/" TargetMode="External"/><Relationship Id="rId13" Type="http://schemas.openxmlformats.org/officeDocument/2006/relationships/hyperlink" Target="https://www.dm.gov.ae/sites_and_buildings/latifa-hospital/" TargetMode="External"/><Relationship Id="rId18" Type="http://schemas.openxmlformats.org/officeDocument/2006/relationships/hyperlink" Target="https://www.dm.gov.ae/sites_and_buildings/dubai-petroleum-building/" TargetMode="External"/><Relationship Id="rId26" Type="http://schemas.openxmlformats.org/officeDocument/2006/relationships/hyperlink" Target="https://www.dm.gov.ae/sites_and_buildings/al-maktoum-hospital/" TargetMode="External"/><Relationship Id="rId3" Type="http://schemas.openxmlformats.org/officeDocument/2006/relationships/hyperlink" Target="https://www.dm.gov.ae/sites_and_buildings/dubai-municipality-building/" TargetMode="External"/><Relationship Id="rId21" Type="http://schemas.openxmlformats.org/officeDocument/2006/relationships/hyperlink" Target="https://www.dm.gov.ae/sites_and_buildings/naif-police-station/" TargetMode="External"/><Relationship Id="rId7" Type="http://schemas.openxmlformats.org/officeDocument/2006/relationships/hyperlink" Target="https://www.dm.gov.ae/sites_and_buildings/fish-roundabout/" TargetMode="External"/><Relationship Id="rId12" Type="http://schemas.openxmlformats.org/officeDocument/2006/relationships/hyperlink" Target="https://www.dm.gov.ae/sites_and_buildings/dubai-hospital/" TargetMode="External"/><Relationship Id="rId17" Type="http://schemas.openxmlformats.org/officeDocument/2006/relationships/hyperlink" Target="https://www.dm.gov.ae/sites_and_buildings/emirates-post-building/" TargetMode="External"/><Relationship Id="rId25" Type="http://schemas.openxmlformats.org/officeDocument/2006/relationships/hyperlink" Target="https://www.dm.gov.ae/sites_and_buildings/al-baraha-hospital/" TargetMode="External"/><Relationship Id="rId2" Type="http://schemas.openxmlformats.org/officeDocument/2006/relationships/hyperlink" Target="https://www.dm.gov.ae/sites_and_buildings/clock-tower/" TargetMode="External"/><Relationship Id="rId16" Type="http://schemas.openxmlformats.org/officeDocument/2006/relationships/hyperlink" Target="https://www.dm.gov.ae/sites_and_buildings/the-flame-monument/" TargetMode="External"/><Relationship Id="rId20" Type="http://schemas.openxmlformats.org/officeDocument/2006/relationships/hyperlink" Target="https://www.dm.gov.ae/sites_and_buildings/dubai-courts/" TargetMode="External"/><Relationship Id="rId29" Type="http://schemas.openxmlformats.org/officeDocument/2006/relationships/hyperlink" Target="https://www.dm.gov.ae/sites_and_buildings/al-rashidiya-grand-mosque/" TargetMode="External"/><Relationship Id="rId1" Type="http://schemas.openxmlformats.org/officeDocument/2006/relationships/hyperlink" Target="https://www.dm.gov.ae/sites_and_buildings/burj-rashid/" TargetMode="External"/><Relationship Id="rId6" Type="http://schemas.openxmlformats.org/officeDocument/2006/relationships/hyperlink" Target="https://www.dm.gov.ae/sites_and_buildings/sheikh-rashid-bin-saeed-al-maktoum-palace-zabeel/" TargetMode="External"/><Relationship Id="rId11" Type="http://schemas.openxmlformats.org/officeDocument/2006/relationships/hyperlink" Target="https://www.dm.gov.ae/sites_and_buildings/rashid-hospital/" TargetMode="External"/><Relationship Id="rId24" Type="http://schemas.openxmlformats.org/officeDocument/2006/relationships/hyperlink" Target="https://www.dm.gov.ae/sites_and_buildings/zabeel-high-school/" TargetMode="External"/><Relationship Id="rId32" Type="http://schemas.openxmlformats.org/officeDocument/2006/relationships/hyperlink" Target="https://www.dm.gov.ae/sites_and_buildings/the-palace-of-sheikh-rashid-bin-saeed-hatta/" TargetMode="External"/><Relationship Id="rId5" Type="http://schemas.openxmlformats.org/officeDocument/2006/relationships/hyperlink" Target="https://www.dm.gov.ae/sites_and_buildings/dubai-airport-terminal-1/" TargetMode="External"/><Relationship Id="rId15" Type="http://schemas.openxmlformats.org/officeDocument/2006/relationships/hyperlink" Target="https://www.dm.gov.ae/sites_and_buildings/al-ras-library/" TargetMode="External"/><Relationship Id="rId23" Type="http://schemas.openxmlformats.org/officeDocument/2006/relationships/hyperlink" Target="https://www.dm.gov.ae/sites_and_buildings/omar-bin-haidar-mosque/" TargetMode="External"/><Relationship Id="rId28" Type="http://schemas.openxmlformats.org/officeDocument/2006/relationships/hyperlink" Target="https://www.dm.gov.ae/sites_and_buildings/jumeirah-mosque/" TargetMode="External"/><Relationship Id="rId10" Type="http://schemas.openxmlformats.org/officeDocument/2006/relationships/hyperlink" Target="https://www.dm.gov.ae/sites_and_buildings/dubai-creek-golf-yacht-club/" TargetMode="External"/><Relationship Id="rId19" Type="http://schemas.openxmlformats.org/officeDocument/2006/relationships/hyperlink" Target="https://www.dm.gov.ae/sites_and_buildings/land-department-building/" TargetMode="External"/><Relationship Id="rId31" Type="http://schemas.openxmlformats.org/officeDocument/2006/relationships/hyperlink" Target="https://www.dm.gov.ae/sites_and_buildings/sheikh-rashid-bin-saeed-school-hatta/" TargetMode="External"/><Relationship Id="rId4" Type="http://schemas.openxmlformats.org/officeDocument/2006/relationships/hyperlink" Target="https://www.dm.gov.ae/sites_and_buildings/hospitality-palace-al-diyafah-palace/" TargetMode="External"/><Relationship Id="rId9" Type="http://schemas.openxmlformats.org/officeDocument/2006/relationships/hyperlink" Target="https://www.dm.gov.ae/sites_and_buildings/the-emirates-golf-club/" TargetMode="External"/><Relationship Id="rId14" Type="http://schemas.openxmlformats.org/officeDocument/2006/relationships/hyperlink" Target="https://www.dm.gov.ae/sites_and_buildings/dha-mosque/" TargetMode="External"/><Relationship Id="rId22" Type="http://schemas.openxmlformats.org/officeDocument/2006/relationships/hyperlink" Target="https://www.dm.gov.ae/sites_and_buildings/bur-dubai-grand-mosque-al-fahidi/" TargetMode="External"/><Relationship Id="rId27" Type="http://schemas.openxmlformats.org/officeDocument/2006/relationships/hyperlink" Target="https://www.dm.gov.ae/sites_and_buildings/al-nasr-leisureland/" TargetMode="External"/><Relationship Id="rId30" Type="http://schemas.openxmlformats.org/officeDocument/2006/relationships/hyperlink" Target="https://www.dm.gov.ae/sites_and_buildings/dubai-tv-old-building/"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8" Type="http://schemas.openxmlformats.org/officeDocument/2006/relationships/pivotTable" Target="../pivotTables/pivotTable8.xml"/><Relationship Id="rId3" Type="http://schemas.openxmlformats.org/officeDocument/2006/relationships/pivotTable" Target="../pivotTables/pivotTable3.xml"/><Relationship Id="rId7" Type="http://schemas.openxmlformats.org/officeDocument/2006/relationships/pivotTable" Target="../pivotTables/pivotTable7.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11" Type="http://schemas.openxmlformats.org/officeDocument/2006/relationships/drawing" Target="../drawings/drawing1.xml"/><Relationship Id="rId5" Type="http://schemas.openxmlformats.org/officeDocument/2006/relationships/pivotTable" Target="../pivotTables/pivotTable5.xml"/><Relationship Id="rId10" Type="http://schemas.openxmlformats.org/officeDocument/2006/relationships/pivotTable" Target="../pivotTables/pivotTable10.xml"/><Relationship Id="rId4" Type="http://schemas.openxmlformats.org/officeDocument/2006/relationships/pivotTable" Target="../pivotTables/pivotTable4.xml"/><Relationship Id="rId9" Type="http://schemas.openxmlformats.org/officeDocument/2006/relationships/pivotTable" Target="../pivotTables/pivotTable9.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ivotTable" Target="../pivotTables/pivotTable12.xml"/><Relationship Id="rId1" Type="http://schemas.openxmlformats.org/officeDocument/2006/relationships/pivotTable" Target="../pivotTables/pivotTable11.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ivotTable" Target="../pivotTables/pivotTable13.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4.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ivotTable" Target="../pivotTables/pivotTable15.xml"/></Relationships>
</file>

<file path=xl/worksheets/_rels/sheet12.xml.rels><?xml version="1.0" encoding="UTF-8" standalone="yes"?>
<Relationships xmlns="http://schemas.openxmlformats.org/package/2006/relationships"><Relationship Id="rId8" Type="http://schemas.openxmlformats.org/officeDocument/2006/relationships/hyperlink" Target="https://www.dm.gov.ae/sites_and_buildings/al-rashidiya-grand-mosque/" TargetMode="External"/><Relationship Id="rId13" Type="http://schemas.openxmlformats.org/officeDocument/2006/relationships/hyperlink" Target="https://www.dm.gov.ae/sites_and_buildings/dubai-municipality-building/" TargetMode="External"/><Relationship Id="rId3" Type="http://schemas.openxmlformats.org/officeDocument/2006/relationships/hyperlink" Target="https://www.dm.gov.ae/sites_and_buildings/zabeel-high-school/" TargetMode="External"/><Relationship Id="rId7" Type="http://schemas.openxmlformats.org/officeDocument/2006/relationships/hyperlink" Target="https://www.dm.gov.ae/sites_and_buildings/jumeirah-mosque/" TargetMode="External"/><Relationship Id="rId12" Type="http://schemas.openxmlformats.org/officeDocument/2006/relationships/hyperlink" Target="https://www.dm.gov.ae/sites_and_buildings/clock-tower/" TargetMode="External"/><Relationship Id="rId2" Type="http://schemas.openxmlformats.org/officeDocument/2006/relationships/hyperlink" Target="https://www.dm.gov.ae/sites_and_buildings/omar-bin-haidar-mosque/" TargetMode="External"/><Relationship Id="rId16" Type="http://schemas.openxmlformats.org/officeDocument/2006/relationships/drawing" Target="../drawings/drawing9.xml"/><Relationship Id="rId1" Type="http://schemas.openxmlformats.org/officeDocument/2006/relationships/pivotTable" Target="../pivotTables/pivotTable16.xml"/><Relationship Id="rId6" Type="http://schemas.openxmlformats.org/officeDocument/2006/relationships/hyperlink" Target="https://www.dm.gov.ae/sites_and_buildings/al-nasr-leisureland/" TargetMode="External"/><Relationship Id="rId11" Type="http://schemas.openxmlformats.org/officeDocument/2006/relationships/hyperlink" Target="https://www.dm.gov.ae/sites_and_buildings/burj-rashid/" TargetMode="External"/><Relationship Id="rId5" Type="http://schemas.openxmlformats.org/officeDocument/2006/relationships/hyperlink" Target="https://www.dm.gov.ae/sites_and_buildings/al-maktoum-hospital/" TargetMode="External"/><Relationship Id="rId15" Type="http://schemas.openxmlformats.org/officeDocument/2006/relationships/hyperlink" Target="https://www.dm.gov.ae/sites_and_buildings/dubai-airport-terminal-1/" TargetMode="External"/><Relationship Id="rId10" Type="http://schemas.openxmlformats.org/officeDocument/2006/relationships/hyperlink" Target="https://www.dm.gov.ae/sites_and_buildings/sheikh-rashid-bin-saeed-school-hatta/" TargetMode="External"/><Relationship Id="rId4" Type="http://schemas.openxmlformats.org/officeDocument/2006/relationships/hyperlink" Target="https://www.dm.gov.ae/sites_and_buildings/al-baraha-hospital/" TargetMode="External"/><Relationship Id="rId9" Type="http://schemas.openxmlformats.org/officeDocument/2006/relationships/hyperlink" Target="https://www.dm.gov.ae/sites_and_buildings/dubai-tv-old-building/" TargetMode="External"/><Relationship Id="rId14" Type="http://schemas.openxmlformats.org/officeDocument/2006/relationships/hyperlink" Target="https://www.dm.gov.ae/sites_and_buildings/hospitality-palace-al-diyafah-palace/" TargetMode="Externa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6B1C2-3940-4F89-97D0-F8ADE744D63D}">
  <dimension ref="A1:G325"/>
  <sheetViews>
    <sheetView topLeftCell="A202" workbookViewId="0">
      <selection activeCell="A119" sqref="A119"/>
    </sheetView>
  </sheetViews>
  <sheetFormatPr defaultRowHeight="14.4" x14ac:dyDescent="0.3"/>
  <cols>
    <col min="1" max="1" width="109.44140625" customWidth="1"/>
    <col min="7" max="7" width="80.88671875" bestFit="1" customWidth="1"/>
  </cols>
  <sheetData>
    <row r="1" spans="1:7" ht="15.6" x14ac:dyDescent="0.3">
      <c r="A1" s="26" t="s">
        <v>1071</v>
      </c>
    </row>
    <row r="2" spans="1:7" x14ac:dyDescent="0.3">
      <c r="A2" s="15" t="s">
        <v>1072</v>
      </c>
    </row>
    <row r="3" spans="1:7" ht="43.2" x14ac:dyDescent="0.3">
      <c r="A3" s="40" t="s">
        <v>1073</v>
      </c>
    </row>
    <row r="4" spans="1:7" x14ac:dyDescent="0.3">
      <c r="A4" s="27" t="s">
        <v>1074</v>
      </c>
    </row>
    <row r="5" spans="1:7" x14ac:dyDescent="0.3">
      <c r="A5" s="27" t="s">
        <v>1075</v>
      </c>
    </row>
    <row r="6" spans="1:7" x14ac:dyDescent="0.3">
      <c r="A6" s="27" t="s">
        <v>1076</v>
      </c>
    </row>
    <row r="7" spans="1:7" x14ac:dyDescent="0.3">
      <c r="A7" s="27" t="s">
        <v>1077</v>
      </c>
    </row>
    <row r="8" spans="1:7" x14ac:dyDescent="0.3">
      <c r="A8" s="17" t="s">
        <v>1078</v>
      </c>
    </row>
    <row r="9" spans="1:7" x14ac:dyDescent="0.3">
      <c r="A9" s="15" t="s">
        <v>1079</v>
      </c>
    </row>
    <row r="10" spans="1:7" x14ac:dyDescent="0.3">
      <c r="A10" s="35" t="s">
        <v>1229</v>
      </c>
      <c r="G10" t="s">
        <v>51</v>
      </c>
    </row>
    <row r="11" spans="1:7" x14ac:dyDescent="0.3">
      <c r="A11" s="13" t="s">
        <v>1080</v>
      </c>
    </row>
    <row r="12" spans="1:7" x14ac:dyDescent="0.3">
      <c r="A12" s="13" t="s">
        <v>1081</v>
      </c>
    </row>
    <row r="13" spans="1:7" x14ac:dyDescent="0.3">
      <c r="A13" s="13" t="s">
        <v>1082</v>
      </c>
    </row>
    <row r="14" spans="1:7" x14ac:dyDescent="0.3">
      <c r="A14" s="13" t="s">
        <v>1083</v>
      </c>
    </row>
    <row r="15" spans="1:7" x14ac:dyDescent="0.3">
      <c r="A15" s="13" t="s">
        <v>1084</v>
      </c>
    </row>
    <row r="16" spans="1:7" x14ac:dyDescent="0.3">
      <c r="A16" s="13" t="s">
        <v>1085</v>
      </c>
    </row>
    <row r="17" spans="1:7" x14ac:dyDescent="0.3">
      <c r="A17" s="13" t="s">
        <v>1086</v>
      </c>
    </row>
    <row r="18" spans="1:7" x14ac:dyDescent="0.3">
      <c r="A18" s="12"/>
    </row>
    <row r="19" spans="1:7" x14ac:dyDescent="0.3">
      <c r="A19" s="35" t="s">
        <v>1230</v>
      </c>
    </row>
    <row r="20" spans="1:7" x14ac:dyDescent="0.3">
      <c r="A20" s="12" t="s">
        <v>1087</v>
      </c>
    </row>
    <row r="21" spans="1:7" x14ac:dyDescent="0.3">
      <c r="A21" s="12"/>
    </row>
    <row r="22" spans="1:7" x14ac:dyDescent="0.3">
      <c r="A22" s="35" t="s">
        <v>1231</v>
      </c>
    </row>
    <row r="23" spans="1:7" x14ac:dyDescent="0.3">
      <c r="A23" s="13" t="s">
        <v>1088</v>
      </c>
    </row>
    <row r="24" spans="1:7" x14ac:dyDescent="0.3">
      <c r="A24" s="13" t="s">
        <v>1089</v>
      </c>
    </row>
    <row r="25" spans="1:7" x14ac:dyDescent="0.3">
      <c r="A25" s="13" t="s">
        <v>1090</v>
      </c>
      <c r="G25" t="s">
        <v>51</v>
      </c>
    </row>
    <row r="26" spans="1:7" x14ac:dyDescent="0.3">
      <c r="A26" s="13" t="s">
        <v>1091</v>
      </c>
    </row>
    <row r="27" spans="1:7" x14ac:dyDescent="0.3">
      <c r="A27" s="13" t="s">
        <v>1092</v>
      </c>
    </row>
    <row r="28" spans="1:7" x14ac:dyDescent="0.3">
      <c r="A28" s="13" t="s">
        <v>1093</v>
      </c>
    </row>
    <row r="29" spans="1:7" x14ac:dyDescent="0.3">
      <c r="A29" s="16"/>
    </row>
    <row r="30" spans="1:7" x14ac:dyDescent="0.3">
      <c r="A30" s="35" t="s">
        <v>1232</v>
      </c>
    </row>
    <row r="31" spans="1:7" x14ac:dyDescent="0.3">
      <c r="A31" s="12" t="s">
        <v>1094</v>
      </c>
    </row>
    <row r="32" spans="1:7" x14ac:dyDescent="0.3">
      <c r="A32" s="12"/>
    </row>
    <row r="33" spans="1:7" x14ac:dyDescent="0.3">
      <c r="A33" s="12" t="s">
        <v>1095</v>
      </c>
    </row>
    <row r="34" spans="1:7" x14ac:dyDescent="0.3">
      <c r="A34" s="15"/>
    </row>
    <row r="35" spans="1:7" x14ac:dyDescent="0.3">
      <c r="A35" s="17" t="s">
        <v>1096</v>
      </c>
    </row>
    <row r="36" spans="1:7" x14ac:dyDescent="0.3">
      <c r="A36" s="15" t="s">
        <v>1097</v>
      </c>
    </row>
    <row r="37" spans="1:7" x14ac:dyDescent="0.3">
      <c r="A37" s="35" t="s">
        <v>1234</v>
      </c>
    </row>
    <row r="38" spans="1:7" x14ac:dyDescent="0.3">
      <c r="A38" s="13" t="s">
        <v>1098</v>
      </c>
    </row>
    <row r="39" spans="1:7" x14ac:dyDescent="0.3">
      <c r="A39" s="13" t="s">
        <v>1099</v>
      </c>
    </row>
    <row r="40" spans="1:7" x14ac:dyDescent="0.3">
      <c r="A40" s="13" t="s">
        <v>1100</v>
      </c>
    </row>
    <row r="41" spans="1:7" x14ac:dyDescent="0.3">
      <c r="A41" s="12"/>
    </row>
    <row r="42" spans="1:7" x14ac:dyDescent="0.3">
      <c r="A42" s="35" t="s">
        <v>1235</v>
      </c>
      <c r="G42" t="s">
        <v>51</v>
      </c>
    </row>
    <row r="43" spans="1:7" x14ac:dyDescent="0.3">
      <c r="A43" s="13" t="s">
        <v>858</v>
      </c>
    </row>
    <row r="44" spans="1:7" x14ac:dyDescent="0.3">
      <c r="A44" s="13" t="s">
        <v>861</v>
      </c>
    </row>
    <row r="45" spans="1:7" x14ac:dyDescent="0.3">
      <c r="A45" s="13" t="s">
        <v>862</v>
      </c>
    </row>
    <row r="46" spans="1:7" x14ac:dyDescent="0.3">
      <c r="A46" s="13" t="s">
        <v>863</v>
      </c>
    </row>
    <row r="47" spans="1:7" x14ac:dyDescent="0.3">
      <c r="A47" s="13" t="s">
        <v>864</v>
      </c>
    </row>
    <row r="48" spans="1:7" x14ac:dyDescent="0.3">
      <c r="A48" s="13" t="s">
        <v>865</v>
      </c>
    </row>
    <row r="49" spans="1:7" x14ac:dyDescent="0.3">
      <c r="A49" s="13" t="s">
        <v>866</v>
      </c>
    </row>
    <row r="50" spans="1:7" x14ac:dyDescent="0.3">
      <c r="A50" s="13" t="s">
        <v>867</v>
      </c>
    </row>
    <row r="51" spans="1:7" x14ac:dyDescent="0.3">
      <c r="A51" s="13" t="s">
        <v>868</v>
      </c>
      <c r="G51" t="s">
        <v>51</v>
      </c>
    </row>
    <row r="52" spans="1:7" x14ac:dyDescent="0.3">
      <c r="A52" s="16"/>
    </row>
    <row r="53" spans="1:7" x14ac:dyDescent="0.3">
      <c r="A53" s="35" t="s">
        <v>1236</v>
      </c>
    </row>
    <row r="54" spans="1:7" x14ac:dyDescent="0.3">
      <c r="A54" s="13" t="s">
        <v>874</v>
      </c>
    </row>
    <row r="55" spans="1:7" x14ac:dyDescent="0.3">
      <c r="A55" s="13" t="s">
        <v>875</v>
      </c>
      <c r="G55" t="s">
        <v>51</v>
      </c>
    </row>
    <row r="56" spans="1:7" x14ac:dyDescent="0.3">
      <c r="A56" s="13" t="s">
        <v>876</v>
      </c>
    </row>
    <row r="57" spans="1:7" x14ac:dyDescent="0.3">
      <c r="A57" s="13" t="s">
        <v>877</v>
      </c>
    </row>
    <row r="58" spans="1:7" x14ac:dyDescent="0.3">
      <c r="A58" s="13" t="s">
        <v>878</v>
      </c>
    </row>
    <row r="59" spans="1:7" x14ac:dyDescent="0.3">
      <c r="A59" s="13" t="s">
        <v>879</v>
      </c>
    </row>
    <row r="60" spans="1:7" x14ac:dyDescent="0.3">
      <c r="A60" s="16"/>
    </row>
    <row r="61" spans="1:7" x14ac:dyDescent="0.3">
      <c r="A61" s="35" t="s">
        <v>1237</v>
      </c>
    </row>
    <row r="62" spans="1:7" x14ac:dyDescent="0.3">
      <c r="G62" t="s">
        <v>51</v>
      </c>
    </row>
    <row r="63" spans="1:7" x14ac:dyDescent="0.3">
      <c r="A63" s="13" t="s">
        <v>886</v>
      </c>
      <c r="G63" t="s">
        <v>51</v>
      </c>
    </row>
    <row r="64" spans="1:7" x14ac:dyDescent="0.3">
      <c r="A64" s="13" t="s">
        <v>887</v>
      </c>
    </row>
    <row r="65" spans="1:1" x14ac:dyDescent="0.3">
      <c r="A65" s="13" t="s">
        <v>888</v>
      </c>
    </row>
    <row r="66" spans="1:1" x14ac:dyDescent="0.3">
      <c r="A66" s="13" t="s">
        <v>889</v>
      </c>
    </row>
    <row r="67" spans="1:1" x14ac:dyDescent="0.3">
      <c r="A67" s="13" t="s">
        <v>890</v>
      </c>
    </row>
    <row r="68" spans="1:1" x14ac:dyDescent="0.3">
      <c r="A68" s="13" t="s">
        <v>891</v>
      </c>
    </row>
    <row r="69" spans="1:1" x14ac:dyDescent="0.3">
      <c r="A69" s="13" t="s">
        <v>892</v>
      </c>
    </row>
    <row r="70" spans="1:1" x14ac:dyDescent="0.3">
      <c r="A70" s="13" t="s">
        <v>893</v>
      </c>
    </row>
    <row r="71" spans="1:1" x14ac:dyDescent="0.3">
      <c r="A71" s="13" t="s">
        <v>894</v>
      </c>
    </row>
    <row r="72" spans="1:1" x14ac:dyDescent="0.3">
      <c r="A72" s="13" t="s">
        <v>900</v>
      </c>
    </row>
    <row r="73" spans="1:1" x14ac:dyDescent="0.3">
      <c r="A73" s="13" t="s">
        <v>895</v>
      </c>
    </row>
    <row r="74" spans="1:1" x14ac:dyDescent="0.3">
      <c r="A74" s="13" t="s">
        <v>917</v>
      </c>
    </row>
    <row r="75" spans="1:1" x14ac:dyDescent="0.3">
      <c r="A75" s="13" t="s">
        <v>918</v>
      </c>
    </row>
    <row r="76" spans="1:1" x14ac:dyDescent="0.3">
      <c r="A76" s="13" t="s">
        <v>919</v>
      </c>
    </row>
    <row r="77" spans="1:1" x14ac:dyDescent="0.3">
      <c r="A77" s="13" t="s">
        <v>899</v>
      </c>
    </row>
    <row r="78" spans="1:1" x14ac:dyDescent="0.3">
      <c r="A78" s="13" t="s">
        <v>896</v>
      </c>
    </row>
    <row r="79" spans="1:1" x14ac:dyDescent="0.3">
      <c r="A79" s="13" t="s">
        <v>1101</v>
      </c>
    </row>
    <row r="80" spans="1:1" x14ac:dyDescent="0.3">
      <c r="A80" s="13" t="s">
        <v>897</v>
      </c>
    </row>
    <row r="81" spans="1:1" x14ac:dyDescent="0.3">
      <c r="A81" s="13" t="s">
        <v>912</v>
      </c>
    </row>
    <row r="82" spans="1:1" x14ac:dyDescent="0.3">
      <c r="A82" s="13" t="s">
        <v>913</v>
      </c>
    </row>
    <row r="83" spans="1:1" x14ac:dyDescent="0.3">
      <c r="A83" s="13" t="s">
        <v>914</v>
      </c>
    </row>
    <row r="84" spans="1:1" x14ac:dyDescent="0.3">
      <c r="A84" s="13" t="s">
        <v>915</v>
      </c>
    </row>
    <row r="85" spans="1:1" x14ac:dyDescent="0.3">
      <c r="A85" s="13" t="s">
        <v>901</v>
      </c>
    </row>
    <row r="86" spans="1:1" x14ac:dyDescent="0.3">
      <c r="A86" s="18" t="s">
        <v>944</v>
      </c>
    </row>
    <row r="87" spans="1:1" x14ac:dyDescent="0.3">
      <c r="A87" s="18" t="s">
        <v>945</v>
      </c>
    </row>
    <row r="88" spans="1:1" x14ac:dyDescent="0.3">
      <c r="A88" s="18" t="s">
        <v>946</v>
      </c>
    </row>
    <row r="89" spans="1:1" x14ac:dyDescent="0.3">
      <c r="A89" s="18" t="s">
        <v>947</v>
      </c>
    </row>
    <row r="90" spans="1:1" x14ac:dyDescent="0.3">
      <c r="A90" s="13" t="s">
        <v>948</v>
      </c>
    </row>
    <row r="91" spans="1:1" x14ac:dyDescent="0.3">
      <c r="A91" s="18" t="s">
        <v>1102</v>
      </c>
    </row>
    <row r="92" spans="1:1" x14ac:dyDescent="0.3">
      <c r="A92" s="18" t="s">
        <v>920</v>
      </c>
    </row>
    <row r="93" spans="1:1" x14ac:dyDescent="0.3">
      <c r="A93" s="18" t="s">
        <v>1103</v>
      </c>
    </row>
    <row r="94" spans="1:1" x14ac:dyDescent="0.3">
      <c r="A94" s="18" t="s">
        <v>922</v>
      </c>
    </row>
    <row r="95" spans="1:1" x14ac:dyDescent="0.3">
      <c r="A95" s="18" t="s">
        <v>923</v>
      </c>
    </row>
    <row r="96" spans="1:1" x14ac:dyDescent="0.3">
      <c r="A96" s="18" t="s">
        <v>924</v>
      </c>
    </row>
    <row r="97" spans="1:7" x14ac:dyDescent="0.3">
      <c r="A97" s="18" t="s">
        <v>925</v>
      </c>
    </row>
    <row r="98" spans="1:7" x14ac:dyDescent="0.3">
      <c r="A98" s="18" t="s">
        <v>926</v>
      </c>
    </row>
    <row r="99" spans="1:7" x14ac:dyDescent="0.3">
      <c r="A99" s="18" t="s">
        <v>927</v>
      </c>
    </row>
    <row r="100" spans="1:7" x14ac:dyDescent="0.3">
      <c r="A100" s="18" t="s">
        <v>928</v>
      </c>
    </row>
    <row r="101" spans="1:7" x14ac:dyDescent="0.3">
      <c r="A101" s="18" t="s">
        <v>1104</v>
      </c>
    </row>
    <row r="102" spans="1:7" x14ac:dyDescent="0.3">
      <c r="A102" s="18" t="s">
        <v>929</v>
      </c>
      <c r="G102" t="s">
        <v>51</v>
      </c>
    </row>
    <row r="103" spans="1:7" x14ac:dyDescent="0.3">
      <c r="A103" s="18" t="s">
        <v>930</v>
      </c>
    </row>
    <row r="104" spans="1:7" x14ac:dyDescent="0.3">
      <c r="A104" s="18" t="s">
        <v>931</v>
      </c>
    </row>
    <row r="105" spans="1:7" x14ac:dyDescent="0.3">
      <c r="A105" s="18" t="s">
        <v>932</v>
      </c>
    </row>
    <row r="106" spans="1:7" x14ac:dyDescent="0.3">
      <c r="A106" s="18" t="s">
        <v>933</v>
      </c>
    </row>
    <row r="107" spans="1:7" x14ac:dyDescent="0.3">
      <c r="A107" s="18" t="s">
        <v>934</v>
      </c>
      <c r="G107" t="s">
        <v>51</v>
      </c>
    </row>
    <row r="108" spans="1:7" x14ac:dyDescent="0.3">
      <c r="A108" s="18" t="s">
        <v>911</v>
      </c>
      <c r="G108" t="s">
        <v>51</v>
      </c>
    </row>
    <row r="109" spans="1:7" x14ac:dyDescent="0.3">
      <c r="A109" s="18" t="s">
        <v>935</v>
      </c>
      <c r="G109" t="s">
        <v>51</v>
      </c>
    </row>
    <row r="110" spans="1:7" x14ac:dyDescent="0.3">
      <c r="A110" s="18" t="s">
        <v>936</v>
      </c>
      <c r="G110" t="s">
        <v>51</v>
      </c>
    </row>
    <row r="111" spans="1:7" x14ac:dyDescent="0.3">
      <c r="A111" s="18" t="s">
        <v>937</v>
      </c>
    </row>
    <row r="112" spans="1:7" x14ac:dyDescent="0.3">
      <c r="A112" s="18" t="s">
        <v>938</v>
      </c>
    </row>
    <row r="113" spans="1:7" x14ac:dyDescent="0.3">
      <c r="A113" s="18" t="s">
        <v>939</v>
      </c>
      <c r="G113" t="s">
        <v>51</v>
      </c>
    </row>
    <row r="114" spans="1:7" x14ac:dyDescent="0.3">
      <c r="A114" s="18" t="s">
        <v>940</v>
      </c>
    </row>
    <row r="115" spans="1:7" x14ac:dyDescent="0.3">
      <c r="A115" s="18" t="s">
        <v>941</v>
      </c>
    </row>
    <row r="116" spans="1:7" x14ac:dyDescent="0.3">
      <c r="A116" s="18" t="s">
        <v>942</v>
      </c>
    </row>
    <row r="117" spans="1:7" x14ac:dyDescent="0.3">
      <c r="A117" s="18" t="s">
        <v>1105</v>
      </c>
    </row>
    <row r="118" spans="1:7" x14ac:dyDescent="0.3">
      <c r="A118" s="18" t="s">
        <v>950</v>
      </c>
      <c r="G118" t="s">
        <v>51</v>
      </c>
    </row>
    <row r="119" spans="1:7" x14ac:dyDescent="0.3">
      <c r="A119" s="13" t="s">
        <v>951</v>
      </c>
    </row>
    <row r="120" spans="1:7" x14ac:dyDescent="0.3">
      <c r="A120" s="13" t="s">
        <v>902</v>
      </c>
      <c r="G120" t="s">
        <v>51</v>
      </c>
    </row>
    <row r="121" spans="1:7" x14ac:dyDescent="0.3">
      <c r="A121" s="13" t="s">
        <v>903</v>
      </c>
      <c r="G121" t="s">
        <v>51</v>
      </c>
    </row>
    <row r="122" spans="1:7" x14ac:dyDescent="0.3">
      <c r="A122" s="13" t="s">
        <v>904</v>
      </c>
    </row>
    <row r="123" spans="1:7" x14ac:dyDescent="0.3">
      <c r="A123" s="13" t="s">
        <v>905</v>
      </c>
    </row>
    <row r="124" spans="1:7" x14ac:dyDescent="0.3">
      <c r="A124" s="13" t="s">
        <v>906</v>
      </c>
      <c r="G124" t="s">
        <v>51</v>
      </c>
    </row>
    <row r="125" spans="1:7" x14ac:dyDescent="0.3">
      <c r="A125" s="13" t="s">
        <v>907</v>
      </c>
    </row>
    <row r="126" spans="1:7" x14ac:dyDescent="0.3">
      <c r="A126" s="13" t="s">
        <v>908</v>
      </c>
    </row>
    <row r="127" spans="1:7" x14ac:dyDescent="0.3">
      <c r="A127" s="13" t="s">
        <v>909</v>
      </c>
    </row>
    <row r="128" spans="1:7" x14ac:dyDescent="0.3">
      <c r="A128" s="13" t="s">
        <v>954</v>
      </c>
    </row>
    <row r="129" spans="1:1" x14ac:dyDescent="0.3">
      <c r="A129" s="13" t="s">
        <v>955</v>
      </c>
    </row>
    <row r="130" spans="1:1" x14ac:dyDescent="0.3">
      <c r="A130" s="13" t="s">
        <v>956</v>
      </c>
    </row>
    <row r="131" spans="1:1" x14ac:dyDescent="0.3">
      <c r="A131" s="13" t="s">
        <v>957</v>
      </c>
    </row>
    <row r="132" spans="1:1" x14ac:dyDescent="0.3">
      <c r="A132" s="13" t="s">
        <v>958</v>
      </c>
    </row>
    <row r="133" spans="1:1" x14ac:dyDescent="0.3">
      <c r="A133" s="13" t="s">
        <v>959</v>
      </c>
    </row>
    <row r="134" spans="1:1" x14ac:dyDescent="0.3">
      <c r="A134" s="13" t="s">
        <v>960</v>
      </c>
    </row>
    <row r="135" spans="1:1" x14ac:dyDescent="0.3">
      <c r="A135" s="13" t="s">
        <v>961</v>
      </c>
    </row>
    <row r="136" spans="1:1" x14ac:dyDescent="0.3">
      <c r="A136" s="13" t="s">
        <v>962</v>
      </c>
    </row>
    <row r="137" spans="1:1" x14ac:dyDescent="0.3">
      <c r="A137" s="13" t="s">
        <v>963</v>
      </c>
    </row>
    <row r="138" spans="1:1" x14ac:dyDescent="0.3">
      <c r="A138" s="13" t="s">
        <v>964</v>
      </c>
    </row>
    <row r="140" spans="1:1" x14ac:dyDescent="0.3">
      <c r="A140" s="12"/>
    </row>
    <row r="141" spans="1:1" x14ac:dyDescent="0.3">
      <c r="A141" s="35" t="s">
        <v>1238</v>
      </c>
    </row>
    <row r="142" spans="1:1" x14ac:dyDescent="0.3">
      <c r="A142" s="13" t="s">
        <v>1106</v>
      </c>
    </row>
    <row r="143" spans="1:1" x14ac:dyDescent="0.3">
      <c r="A143" s="13" t="s">
        <v>1107</v>
      </c>
    </row>
    <row r="144" spans="1:1" x14ac:dyDescent="0.3">
      <c r="A144" s="13" t="s">
        <v>1108</v>
      </c>
    </row>
    <row r="145" spans="1:1" x14ac:dyDescent="0.3">
      <c r="A145" s="13" t="s">
        <v>1100</v>
      </c>
    </row>
    <row r="146" spans="1:1" x14ac:dyDescent="0.3">
      <c r="A146" s="16"/>
    </row>
    <row r="147" spans="1:1" x14ac:dyDescent="0.3">
      <c r="A147" s="35" t="s">
        <v>1239</v>
      </c>
    </row>
    <row r="149" spans="1:1" x14ac:dyDescent="0.3">
      <c r="A149" s="13" t="s">
        <v>1109</v>
      </c>
    </row>
    <row r="150" spans="1:1" x14ac:dyDescent="0.3">
      <c r="A150" s="13" t="s">
        <v>1110</v>
      </c>
    </row>
    <row r="151" spans="1:1" x14ac:dyDescent="0.3">
      <c r="A151" s="13" t="s">
        <v>1111</v>
      </c>
    </row>
    <row r="152" spans="1:1" x14ac:dyDescent="0.3">
      <c r="A152" s="13" t="s">
        <v>1100</v>
      </c>
    </row>
    <row r="153" spans="1:1" x14ac:dyDescent="0.3">
      <c r="A153" s="16"/>
    </row>
    <row r="154" spans="1:1" x14ac:dyDescent="0.3">
      <c r="A154" s="35" t="s">
        <v>1240</v>
      </c>
    </row>
    <row r="155" spans="1:1" x14ac:dyDescent="0.3">
      <c r="A155" s="13" t="s">
        <v>1112</v>
      </c>
    </row>
    <row r="156" spans="1:1" x14ac:dyDescent="0.3">
      <c r="A156" s="13" t="s">
        <v>1113</v>
      </c>
    </row>
    <row r="157" spans="1:1" x14ac:dyDescent="0.3">
      <c r="A157" s="13" t="s">
        <v>1099</v>
      </c>
    </row>
    <row r="158" spans="1:1" x14ac:dyDescent="0.3">
      <c r="A158" s="13" t="s">
        <v>1100</v>
      </c>
    </row>
    <row r="159" spans="1:1" x14ac:dyDescent="0.3">
      <c r="A159" s="16"/>
    </row>
    <row r="160" spans="1:1" x14ac:dyDescent="0.3">
      <c r="A160" s="35" t="s">
        <v>1241</v>
      </c>
    </row>
    <row r="161" spans="1:1" x14ac:dyDescent="0.3">
      <c r="A161" s="13" t="s">
        <v>1063</v>
      </c>
    </row>
    <row r="162" spans="1:1" x14ac:dyDescent="0.3">
      <c r="A162" s="13" t="s">
        <v>1064</v>
      </c>
    </row>
    <row r="163" spans="1:1" x14ac:dyDescent="0.3">
      <c r="A163" s="13" t="s">
        <v>1065</v>
      </c>
    </row>
    <row r="164" spans="1:1" x14ac:dyDescent="0.3">
      <c r="A164" s="13" t="s">
        <v>1066</v>
      </c>
    </row>
    <row r="165" spans="1:1" x14ac:dyDescent="0.3">
      <c r="A165" s="13" t="s">
        <v>868</v>
      </c>
    </row>
    <row r="166" spans="1:1" x14ac:dyDescent="0.3">
      <c r="A166" s="17"/>
    </row>
    <row r="167" spans="1:1" x14ac:dyDescent="0.3">
      <c r="A167" s="17" t="s">
        <v>1114</v>
      </c>
    </row>
    <row r="168" spans="1:1" x14ac:dyDescent="0.3">
      <c r="A168" s="15" t="s">
        <v>1115</v>
      </c>
    </row>
    <row r="169" spans="1:1" x14ac:dyDescent="0.3">
      <c r="A169" s="12" t="s">
        <v>1116</v>
      </c>
    </row>
    <row r="170" spans="1:1" x14ac:dyDescent="0.3">
      <c r="A170" s="13" t="s">
        <v>1098</v>
      </c>
    </row>
    <row r="171" spans="1:1" x14ac:dyDescent="0.3">
      <c r="A171" s="13" t="s">
        <v>1117</v>
      </c>
    </row>
    <row r="172" spans="1:1" x14ac:dyDescent="0.3">
      <c r="A172" s="13" t="s">
        <v>1100</v>
      </c>
    </row>
    <row r="173" spans="1:1" x14ac:dyDescent="0.3">
      <c r="A173" s="16"/>
    </row>
    <row r="174" spans="1:1" x14ac:dyDescent="0.3">
      <c r="A174" s="12" t="s">
        <v>1118</v>
      </c>
    </row>
    <row r="176" spans="1:1" x14ac:dyDescent="0.3">
      <c r="A176" s="13" t="s">
        <v>1119</v>
      </c>
    </row>
    <row r="177" spans="1:1" x14ac:dyDescent="0.3">
      <c r="A177" s="13" t="s">
        <v>1120</v>
      </c>
    </row>
    <row r="178" spans="1:1" x14ac:dyDescent="0.3">
      <c r="A178" s="13" t="s">
        <v>1121</v>
      </c>
    </row>
    <row r="179" spans="1:1" x14ac:dyDescent="0.3">
      <c r="A179" s="13" t="s">
        <v>1122</v>
      </c>
    </row>
    <row r="180" spans="1:1" x14ac:dyDescent="0.3">
      <c r="A180" s="13" t="s">
        <v>1123</v>
      </c>
    </row>
    <row r="181" spans="1:1" x14ac:dyDescent="0.3">
      <c r="A181" s="13" t="s">
        <v>1124</v>
      </c>
    </row>
    <row r="182" spans="1:1" x14ac:dyDescent="0.3">
      <c r="A182" s="13" t="s">
        <v>1125</v>
      </c>
    </row>
    <row r="183" spans="1:1" x14ac:dyDescent="0.3">
      <c r="A183" s="13" t="s">
        <v>1126</v>
      </c>
    </row>
    <row r="184" spans="1:1" x14ac:dyDescent="0.3">
      <c r="A184" s="13" t="s">
        <v>1127</v>
      </c>
    </row>
    <row r="185" spans="1:1" x14ac:dyDescent="0.3">
      <c r="A185" s="13" t="s">
        <v>1128</v>
      </c>
    </row>
    <row r="186" spans="1:1" x14ac:dyDescent="0.3">
      <c r="A186" s="13" t="s">
        <v>1129</v>
      </c>
    </row>
    <row r="187" spans="1:1" x14ac:dyDescent="0.3">
      <c r="A187" s="13" t="s">
        <v>1130</v>
      </c>
    </row>
    <row r="188" spans="1:1" x14ac:dyDescent="0.3">
      <c r="A188" s="13" t="s">
        <v>1131</v>
      </c>
    </row>
    <row r="189" spans="1:1" x14ac:dyDescent="0.3">
      <c r="A189" s="13" t="s">
        <v>1132</v>
      </c>
    </row>
    <row r="190" spans="1:1" x14ac:dyDescent="0.3">
      <c r="A190" s="13" t="s">
        <v>1133</v>
      </c>
    </row>
    <row r="191" spans="1:1" x14ac:dyDescent="0.3">
      <c r="A191" s="13" t="s">
        <v>1134</v>
      </c>
    </row>
    <row r="192" spans="1:1" x14ac:dyDescent="0.3">
      <c r="A192" s="13" t="s">
        <v>1135</v>
      </c>
    </row>
    <row r="193" spans="1:1" x14ac:dyDescent="0.3">
      <c r="A193" s="13" t="s">
        <v>1136</v>
      </c>
    </row>
    <row r="194" spans="1:1" x14ac:dyDescent="0.3">
      <c r="A194" s="13" t="s">
        <v>1137</v>
      </c>
    </row>
    <row r="196" spans="1:1" x14ac:dyDescent="0.3">
      <c r="A196" s="16"/>
    </row>
    <row r="197" spans="1:1" x14ac:dyDescent="0.3">
      <c r="A197" s="12" t="s">
        <v>1138</v>
      </c>
    </row>
    <row r="198" spans="1:1" x14ac:dyDescent="0.3">
      <c r="A198" s="13" t="s">
        <v>1139</v>
      </c>
    </row>
    <row r="199" spans="1:1" x14ac:dyDescent="0.3">
      <c r="A199" s="13" t="s">
        <v>1140</v>
      </c>
    </row>
    <row r="200" spans="1:1" x14ac:dyDescent="0.3">
      <c r="A200" s="13" t="s">
        <v>1141</v>
      </c>
    </row>
    <row r="201" spans="1:1" x14ac:dyDescent="0.3">
      <c r="A201" s="13" t="s">
        <v>1142</v>
      </c>
    </row>
    <row r="202" spans="1:1" x14ac:dyDescent="0.3">
      <c r="A202" s="13" t="s">
        <v>868</v>
      </c>
    </row>
    <row r="203" spans="1:1" x14ac:dyDescent="0.3">
      <c r="A203" s="16"/>
    </row>
    <row r="204" spans="1:1" x14ac:dyDescent="0.3">
      <c r="A204" s="12" t="s">
        <v>1143</v>
      </c>
    </row>
    <row r="205" spans="1:1" x14ac:dyDescent="0.3">
      <c r="A205" s="13" t="s">
        <v>1144</v>
      </c>
    </row>
    <row r="206" spans="1:1" x14ac:dyDescent="0.3">
      <c r="A206" s="13" t="s">
        <v>1145</v>
      </c>
    </row>
    <row r="207" spans="1:1" x14ac:dyDescent="0.3">
      <c r="A207" s="13" t="s">
        <v>1146</v>
      </c>
    </row>
    <row r="208" spans="1:1" x14ac:dyDescent="0.3">
      <c r="A208" s="13" t="s">
        <v>1147</v>
      </c>
    </row>
    <row r="209" spans="1:1" x14ac:dyDescent="0.3">
      <c r="A209" s="13" t="s">
        <v>1100</v>
      </c>
    </row>
    <row r="210" spans="1:1" x14ac:dyDescent="0.3">
      <c r="A210" s="16"/>
    </row>
    <row r="211" spans="1:1" x14ac:dyDescent="0.3">
      <c r="A211" s="12" t="s">
        <v>1148</v>
      </c>
    </row>
    <row r="212" spans="1:1" x14ac:dyDescent="0.3">
      <c r="A212" s="13" t="s">
        <v>1149</v>
      </c>
    </row>
    <row r="213" spans="1:1" x14ac:dyDescent="0.3">
      <c r="A213" s="13" t="s">
        <v>1150</v>
      </c>
    </row>
    <row r="214" spans="1:1" x14ac:dyDescent="0.3">
      <c r="A214" s="13" t="s">
        <v>1151</v>
      </c>
    </row>
    <row r="215" spans="1:1" x14ac:dyDescent="0.3">
      <c r="A215" s="13" t="s">
        <v>1152</v>
      </c>
    </row>
    <row r="216" spans="1:1" x14ac:dyDescent="0.3">
      <c r="A216" s="13" t="s">
        <v>1153</v>
      </c>
    </row>
    <row r="217" spans="1:1" x14ac:dyDescent="0.3">
      <c r="A217" s="13" t="s">
        <v>1154</v>
      </c>
    </row>
    <row r="218" spans="1:1" x14ac:dyDescent="0.3">
      <c r="A218" s="16"/>
    </row>
    <row r="219" spans="1:1" x14ac:dyDescent="0.3">
      <c r="A219" s="12" t="s">
        <v>1155</v>
      </c>
    </row>
    <row r="220" spans="1:1" x14ac:dyDescent="0.3">
      <c r="A220" s="13" t="s">
        <v>1156</v>
      </c>
    </row>
    <row r="221" spans="1:1" x14ac:dyDescent="0.3">
      <c r="A221" s="13" t="s">
        <v>1157</v>
      </c>
    </row>
    <row r="222" spans="1:1" x14ac:dyDescent="0.3">
      <c r="A222" s="13" t="s">
        <v>1099</v>
      </c>
    </row>
    <row r="223" spans="1:1" x14ac:dyDescent="0.3">
      <c r="A223" s="13" t="s">
        <v>1100</v>
      </c>
    </row>
    <row r="224" spans="1:1" x14ac:dyDescent="0.3">
      <c r="A224" s="16"/>
    </row>
    <row r="225" spans="1:1" x14ac:dyDescent="0.3">
      <c r="A225" s="12" t="s">
        <v>1158</v>
      </c>
    </row>
    <row r="226" spans="1:1" x14ac:dyDescent="0.3">
      <c r="A226" s="15"/>
    </row>
    <row r="227" spans="1:1" x14ac:dyDescent="0.3">
      <c r="A227" s="12" t="s">
        <v>1159</v>
      </c>
    </row>
    <row r="228" spans="1:1" x14ac:dyDescent="0.3">
      <c r="A228" s="13" t="s">
        <v>1160</v>
      </c>
    </row>
    <row r="229" spans="1:1" x14ac:dyDescent="0.3">
      <c r="A229" s="13" t="s">
        <v>1161</v>
      </c>
    </row>
    <row r="230" spans="1:1" x14ac:dyDescent="0.3">
      <c r="A230" s="13" t="s">
        <v>1162</v>
      </c>
    </row>
    <row r="231" spans="1:1" x14ac:dyDescent="0.3">
      <c r="A231" s="13" t="s">
        <v>1163</v>
      </c>
    </row>
    <row r="232" spans="1:1" x14ac:dyDescent="0.3">
      <c r="A232" s="13" t="s">
        <v>868</v>
      </c>
    </row>
    <row r="233" spans="1:1" x14ac:dyDescent="0.3">
      <c r="A233" s="16"/>
    </row>
    <row r="234" spans="1:1" x14ac:dyDescent="0.3">
      <c r="A234" s="12" t="s">
        <v>1164</v>
      </c>
    </row>
    <row r="235" spans="1:1" x14ac:dyDescent="0.3">
      <c r="A235" s="13" t="s">
        <v>1165</v>
      </c>
    </row>
    <row r="236" spans="1:1" x14ac:dyDescent="0.3">
      <c r="A236" s="13" t="s">
        <v>1166</v>
      </c>
    </row>
    <row r="237" spans="1:1" x14ac:dyDescent="0.3">
      <c r="A237" s="13" t="s">
        <v>1099</v>
      </c>
    </row>
    <row r="238" spans="1:1" x14ac:dyDescent="0.3">
      <c r="A238" s="13" t="s">
        <v>1100</v>
      </c>
    </row>
    <row r="239" spans="1:1" x14ac:dyDescent="0.3">
      <c r="A239" s="16"/>
    </row>
    <row r="240" spans="1:1" x14ac:dyDescent="0.3">
      <c r="A240" s="12" t="s">
        <v>1167</v>
      </c>
    </row>
    <row r="241" spans="1:1" x14ac:dyDescent="0.3">
      <c r="A241" s="13" t="s">
        <v>1109</v>
      </c>
    </row>
    <row r="242" spans="1:1" x14ac:dyDescent="0.3">
      <c r="A242" s="13" t="s">
        <v>1110</v>
      </c>
    </row>
    <row r="243" spans="1:1" x14ac:dyDescent="0.3">
      <c r="A243" s="13" t="s">
        <v>1168</v>
      </c>
    </row>
    <row r="244" spans="1:1" x14ac:dyDescent="0.3">
      <c r="A244" s="13" t="s">
        <v>1100</v>
      </c>
    </row>
    <row r="245" spans="1:1" x14ac:dyDescent="0.3">
      <c r="A245" s="16"/>
    </row>
    <row r="246" spans="1:1" x14ac:dyDescent="0.3">
      <c r="A246" s="12" t="s">
        <v>1169</v>
      </c>
    </row>
    <row r="247" spans="1:1" x14ac:dyDescent="0.3">
      <c r="A247" s="13" t="s">
        <v>1170</v>
      </c>
    </row>
    <row r="248" spans="1:1" x14ac:dyDescent="0.3">
      <c r="A248" s="13" t="s">
        <v>1171</v>
      </c>
    </row>
    <row r="249" spans="1:1" x14ac:dyDescent="0.3">
      <c r="A249" s="13" t="s">
        <v>1172</v>
      </c>
    </row>
    <row r="250" spans="1:1" x14ac:dyDescent="0.3">
      <c r="A250" s="13" t="s">
        <v>1173</v>
      </c>
    </row>
    <row r="251" spans="1:1" x14ac:dyDescent="0.3">
      <c r="A251" s="13" t="s">
        <v>1174</v>
      </c>
    </row>
    <row r="252" spans="1:1" x14ac:dyDescent="0.3">
      <c r="A252" s="13" t="s">
        <v>1175</v>
      </c>
    </row>
    <row r="253" spans="1:1" x14ac:dyDescent="0.3">
      <c r="A253" s="13" t="s">
        <v>1176</v>
      </c>
    </row>
    <row r="254" spans="1:1" x14ac:dyDescent="0.3">
      <c r="A254" s="13" t="s">
        <v>1177</v>
      </c>
    </row>
    <row r="255" spans="1:1" x14ac:dyDescent="0.3">
      <c r="A255" s="16"/>
    </row>
    <row r="256" spans="1:1" x14ac:dyDescent="0.3">
      <c r="A256" s="17" t="s">
        <v>1178</v>
      </c>
    </row>
    <row r="257" spans="1:1" x14ac:dyDescent="0.3">
      <c r="A257" s="15" t="s">
        <v>1179</v>
      </c>
    </row>
    <row r="258" spans="1:1" x14ac:dyDescent="0.3">
      <c r="A258" s="12" t="s">
        <v>1180</v>
      </c>
    </row>
    <row r="259" spans="1:1" x14ac:dyDescent="0.3">
      <c r="A259" s="13" t="s">
        <v>1181</v>
      </c>
    </row>
    <row r="260" spans="1:1" x14ac:dyDescent="0.3">
      <c r="A260" s="13" t="s">
        <v>1182</v>
      </c>
    </row>
    <row r="261" spans="1:1" x14ac:dyDescent="0.3">
      <c r="A261" s="13" t="s">
        <v>1183</v>
      </c>
    </row>
    <row r="262" spans="1:1" x14ac:dyDescent="0.3">
      <c r="A262" s="13" t="s">
        <v>1184</v>
      </c>
    </row>
    <row r="263" spans="1:1" x14ac:dyDescent="0.3">
      <c r="A263" s="13" t="s">
        <v>1185</v>
      </c>
    </row>
    <row r="264" spans="1:1" x14ac:dyDescent="0.3">
      <c r="A264" s="16"/>
    </row>
    <row r="265" spans="1:1" x14ac:dyDescent="0.3">
      <c r="A265" s="12" t="s">
        <v>1186</v>
      </c>
    </row>
    <row r="266" spans="1:1" x14ac:dyDescent="0.3">
      <c r="A266" s="13" t="s">
        <v>1187</v>
      </c>
    </row>
    <row r="267" spans="1:1" x14ac:dyDescent="0.3">
      <c r="A267" s="13" t="s">
        <v>1188</v>
      </c>
    </row>
    <row r="268" spans="1:1" x14ac:dyDescent="0.3">
      <c r="A268" s="13" t="s">
        <v>1189</v>
      </c>
    </row>
    <row r="269" spans="1:1" x14ac:dyDescent="0.3">
      <c r="A269" s="13" t="s">
        <v>1190</v>
      </c>
    </row>
    <row r="270" spans="1:1" x14ac:dyDescent="0.3">
      <c r="A270" s="13" t="s">
        <v>1100</v>
      </c>
    </row>
    <row r="271" spans="1:1" x14ac:dyDescent="0.3">
      <c r="A271" s="16"/>
    </row>
    <row r="272" spans="1:1" x14ac:dyDescent="0.3">
      <c r="A272" s="12" t="s">
        <v>1191</v>
      </c>
    </row>
    <row r="273" spans="1:1" x14ac:dyDescent="0.3">
      <c r="A273" s="13" t="s">
        <v>1192</v>
      </c>
    </row>
    <row r="274" spans="1:1" x14ac:dyDescent="0.3">
      <c r="A274" s="13" t="s">
        <v>1193</v>
      </c>
    </row>
    <row r="275" spans="1:1" x14ac:dyDescent="0.3">
      <c r="A275" s="13" t="s">
        <v>1194</v>
      </c>
    </row>
    <row r="276" spans="1:1" x14ac:dyDescent="0.3">
      <c r="A276" s="13" t="s">
        <v>1195</v>
      </c>
    </row>
    <row r="277" spans="1:1" x14ac:dyDescent="0.3">
      <c r="A277" s="13" t="s">
        <v>1196</v>
      </c>
    </row>
    <row r="278" spans="1:1" x14ac:dyDescent="0.3">
      <c r="A278" s="16"/>
    </row>
    <row r="279" spans="1:1" x14ac:dyDescent="0.3">
      <c r="A279" s="12" t="s">
        <v>1197</v>
      </c>
    </row>
    <row r="280" spans="1:1" x14ac:dyDescent="0.3">
      <c r="A280" s="13" t="s">
        <v>1181</v>
      </c>
    </row>
    <row r="281" spans="1:1" x14ac:dyDescent="0.3">
      <c r="A281" s="13" t="s">
        <v>1198</v>
      </c>
    </row>
    <row r="282" spans="1:1" x14ac:dyDescent="0.3">
      <c r="A282" s="13" t="s">
        <v>1199</v>
      </c>
    </row>
    <row r="283" spans="1:1" x14ac:dyDescent="0.3">
      <c r="A283" s="13" t="s">
        <v>1184</v>
      </c>
    </row>
    <row r="284" spans="1:1" x14ac:dyDescent="0.3">
      <c r="A284" s="13" t="s">
        <v>1185</v>
      </c>
    </row>
    <row r="285" spans="1:1" x14ac:dyDescent="0.3">
      <c r="A285" s="16"/>
    </row>
    <row r="286" spans="1:1" x14ac:dyDescent="0.3">
      <c r="A286" s="12" t="s">
        <v>1200</v>
      </c>
    </row>
    <row r="287" spans="1:1" x14ac:dyDescent="0.3">
      <c r="A287" s="13" t="s">
        <v>1201</v>
      </c>
    </row>
    <row r="288" spans="1:1" x14ac:dyDescent="0.3">
      <c r="A288" s="13" t="s">
        <v>1202</v>
      </c>
    </row>
    <row r="289" spans="1:6" x14ac:dyDescent="0.3">
      <c r="A289" s="13" t="s">
        <v>1203</v>
      </c>
    </row>
    <row r="290" spans="1:6" x14ac:dyDescent="0.3">
      <c r="A290" s="13" t="s">
        <v>1204</v>
      </c>
    </row>
    <row r="291" spans="1:6" x14ac:dyDescent="0.3">
      <c r="A291" s="13" t="s">
        <v>1205</v>
      </c>
    </row>
    <row r="292" spans="1:6" x14ac:dyDescent="0.3">
      <c r="A292" s="13" t="s">
        <v>1100</v>
      </c>
    </row>
    <row r="293" spans="1:6" x14ac:dyDescent="0.3">
      <c r="A293" s="13" t="s">
        <v>868</v>
      </c>
    </row>
    <row r="294" spans="1:6" x14ac:dyDescent="0.3">
      <c r="A294" s="16"/>
    </row>
    <row r="295" spans="1:6" ht="15" thickBot="1" x14ac:dyDescent="0.35">
      <c r="A295" s="12" t="s">
        <v>1206</v>
      </c>
    </row>
    <row r="296" spans="1:6" ht="43.8" thickBot="1" x14ac:dyDescent="0.35">
      <c r="A296" s="28"/>
      <c r="B296" s="29" t="s">
        <v>77</v>
      </c>
      <c r="C296" s="30" t="s">
        <v>76</v>
      </c>
      <c r="D296" s="29" t="s">
        <v>78</v>
      </c>
      <c r="E296" s="30" t="s">
        <v>164</v>
      </c>
      <c r="F296" s="29" t="s">
        <v>589</v>
      </c>
    </row>
    <row r="297" spans="1:6" ht="15" thickBot="1" x14ac:dyDescent="0.35">
      <c r="A297" s="31" t="s">
        <v>1207</v>
      </c>
      <c r="B297" s="32"/>
      <c r="C297" s="32"/>
      <c r="D297" s="32"/>
      <c r="E297" s="32"/>
      <c r="F297" s="32"/>
    </row>
    <row r="298" spans="1:6" ht="15" thickBot="1" x14ac:dyDescent="0.35">
      <c r="A298" s="31" t="s">
        <v>1208</v>
      </c>
      <c r="B298" s="32"/>
      <c r="C298" s="32"/>
      <c r="D298" s="32"/>
      <c r="E298" s="32"/>
      <c r="F298" s="32"/>
    </row>
    <row r="299" spans="1:6" ht="15" thickBot="1" x14ac:dyDescent="0.35">
      <c r="A299" s="31" t="s">
        <v>1209</v>
      </c>
      <c r="B299" s="32"/>
      <c r="C299" s="32"/>
      <c r="D299" s="32"/>
      <c r="E299" s="32"/>
      <c r="F299" s="32"/>
    </row>
    <row r="300" spans="1:6" ht="15" thickBot="1" x14ac:dyDescent="0.35">
      <c r="A300" s="31" t="s">
        <v>1210</v>
      </c>
      <c r="B300" s="32"/>
      <c r="C300" s="32"/>
      <c r="D300" s="32"/>
      <c r="E300" s="32"/>
      <c r="F300" s="32"/>
    </row>
    <row r="301" spans="1:6" ht="15" thickBot="1" x14ac:dyDescent="0.35">
      <c r="A301" s="33" t="s">
        <v>1211</v>
      </c>
      <c r="B301" s="32"/>
      <c r="C301" s="32"/>
      <c r="D301" s="32"/>
      <c r="E301" s="32"/>
      <c r="F301" s="32"/>
    </row>
    <row r="302" spans="1:6" ht="15" thickBot="1" x14ac:dyDescent="0.35">
      <c r="A302" s="31" t="s">
        <v>1212</v>
      </c>
      <c r="B302" s="32"/>
      <c r="C302" s="32"/>
      <c r="D302" s="32"/>
      <c r="E302" s="32"/>
      <c r="F302" s="32"/>
    </row>
    <row r="303" spans="1:6" x14ac:dyDescent="0.3">
      <c r="A303" s="12"/>
    </row>
    <row r="304" spans="1:6" x14ac:dyDescent="0.3">
      <c r="A304" s="12"/>
    </row>
    <row r="305" spans="1:6" ht="15" thickBot="1" x14ac:dyDescent="0.35">
      <c r="A305" s="12" t="s">
        <v>1213</v>
      </c>
    </row>
    <row r="306" spans="1:6" ht="29.4" thickBot="1" x14ac:dyDescent="0.35">
      <c r="A306" s="28"/>
      <c r="B306" s="29" t="s">
        <v>80</v>
      </c>
      <c r="C306" s="29" t="s">
        <v>81</v>
      </c>
      <c r="D306" s="29" t="s">
        <v>82</v>
      </c>
      <c r="E306" s="29" t="s">
        <v>79</v>
      </c>
      <c r="F306" s="29" t="s">
        <v>242</v>
      </c>
    </row>
    <row r="307" spans="1:6" ht="15" thickBot="1" x14ac:dyDescent="0.35">
      <c r="A307" s="31" t="s">
        <v>1214</v>
      </c>
      <c r="B307" s="32"/>
      <c r="C307" s="32"/>
      <c r="D307" s="32"/>
      <c r="E307" s="32"/>
      <c r="F307" s="32"/>
    </row>
    <row r="308" spans="1:6" ht="15" thickBot="1" x14ac:dyDescent="0.35">
      <c r="A308" s="31" t="s">
        <v>1215</v>
      </c>
      <c r="B308" s="32"/>
      <c r="C308" s="32"/>
      <c r="D308" s="32"/>
      <c r="E308" s="32"/>
      <c r="F308" s="32"/>
    </row>
    <row r="309" spans="1:6" ht="15" thickBot="1" x14ac:dyDescent="0.35">
      <c r="A309" s="31" t="s">
        <v>96</v>
      </c>
      <c r="B309" s="32"/>
      <c r="C309" s="32"/>
      <c r="D309" s="32"/>
      <c r="E309" s="32"/>
      <c r="F309" s="32"/>
    </row>
    <row r="310" spans="1:6" ht="15" thickBot="1" x14ac:dyDescent="0.35">
      <c r="A310" s="31" t="s">
        <v>953</v>
      </c>
      <c r="B310" s="32"/>
      <c r="C310" s="32"/>
      <c r="D310" s="32"/>
      <c r="E310" s="32"/>
      <c r="F310" s="32"/>
    </row>
    <row r="311" spans="1:6" ht="15" thickBot="1" x14ac:dyDescent="0.35">
      <c r="A311" s="31" t="s">
        <v>1216</v>
      </c>
      <c r="B311" s="32"/>
      <c r="C311" s="32"/>
      <c r="D311" s="32"/>
      <c r="E311" s="32"/>
      <c r="F311" s="32"/>
    </row>
    <row r="312" spans="1:6" ht="15" thickBot="1" x14ac:dyDescent="0.35">
      <c r="A312" s="31" t="s">
        <v>1217</v>
      </c>
      <c r="B312" s="32"/>
      <c r="C312" s="32"/>
      <c r="D312" s="32"/>
      <c r="E312" s="32"/>
      <c r="F312" s="32"/>
    </row>
    <row r="313" spans="1:6" ht="15" thickBot="1" x14ac:dyDescent="0.35">
      <c r="A313" s="31" t="s">
        <v>1218</v>
      </c>
      <c r="B313" s="32"/>
      <c r="C313" s="32"/>
      <c r="D313" s="32"/>
      <c r="E313" s="32"/>
      <c r="F313" s="32"/>
    </row>
    <row r="314" spans="1:6" ht="15" thickBot="1" x14ac:dyDescent="0.35">
      <c r="A314" s="31" t="s">
        <v>1219</v>
      </c>
      <c r="B314" s="32"/>
      <c r="C314" s="32"/>
      <c r="D314" s="32"/>
      <c r="E314" s="32"/>
      <c r="F314" s="32"/>
    </row>
    <row r="315" spans="1:6" ht="15" thickBot="1" x14ac:dyDescent="0.35">
      <c r="A315" s="31" t="s">
        <v>1220</v>
      </c>
      <c r="B315" s="32"/>
      <c r="C315" s="32"/>
      <c r="D315" s="32"/>
      <c r="E315" s="32"/>
      <c r="F315" s="32"/>
    </row>
    <row r="316" spans="1:6" ht="15" thickBot="1" x14ac:dyDescent="0.35">
      <c r="A316" s="31" t="s">
        <v>1221</v>
      </c>
      <c r="B316" s="32"/>
      <c r="C316" s="32"/>
      <c r="D316" s="32"/>
      <c r="E316" s="32"/>
      <c r="F316" s="32"/>
    </row>
    <row r="317" spans="1:6" x14ac:dyDescent="0.3">
      <c r="A317" s="12"/>
    </row>
    <row r="318" spans="1:6" x14ac:dyDescent="0.3">
      <c r="A318" s="12" t="s">
        <v>1222</v>
      </c>
    </row>
    <row r="319" spans="1:6" x14ac:dyDescent="0.3">
      <c r="A319" s="13" t="s">
        <v>1223</v>
      </c>
    </row>
    <row r="320" spans="1:6" x14ac:dyDescent="0.3">
      <c r="A320" s="13" t="s">
        <v>1224</v>
      </c>
    </row>
    <row r="321" spans="1:1" x14ac:dyDescent="0.3">
      <c r="A321" s="13" t="s">
        <v>1225</v>
      </c>
    </row>
    <row r="322" spans="1:1" x14ac:dyDescent="0.3">
      <c r="A322" s="13" t="s">
        <v>1226</v>
      </c>
    </row>
    <row r="323" spans="1:1" x14ac:dyDescent="0.3">
      <c r="A323" s="15"/>
    </row>
    <row r="324" spans="1:1" x14ac:dyDescent="0.3">
      <c r="A324" s="34" t="s">
        <v>1227</v>
      </c>
    </row>
    <row r="325" spans="1:1" x14ac:dyDescent="0.3">
      <c r="A325" s="15" t="s">
        <v>1228</v>
      </c>
    </row>
  </sheetData>
  <hyperlinks>
    <hyperlink ref="A86" r:id="rId1" tooltip="Burj Rashid" display="https://www.dm.gov.ae/sites_and_buildings/burj-rashid/" xr:uid="{F9B4D84B-FE79-4ABA-8EE4-13A07D129186}"/>
    <hyperlink ref="A87" r:id="rId2" tooltip="Clock Tower" display="https://www.dm.gov.ae/sites_and_buildings/clock-tower/" xr:uid="{4F87428E-5BA5-4A8F-90D3-2BC65754962E}"/>
    <hyperlink ref="A88" r:id="rId3" tooltip="Dubai Municipality Building" display="https://www.dm.gov.ae/sites_and_buildings/dubai-municipality-building/" xr:uid="{2F5CA104-E909-41F9-96EE-8A5D705E83DD}"/>
    <hyperlink ref="A89" r:id="rId4" tooltip="Hospitality Palace (Al Diyafah Palace)" display="https://www.dm.gov.ae/sites_and_buildings/hospitality-palace-al-diyafah-palace/" xr:uid="{67B76B98-23D1-47EE-B9D2-1F7BA4F63B89}"/>
    <hyperlink ref="A91" r:id="rId5" tooltip="Dubai Airport Terminal 1" display="https://www.dm.gov.ae/sites_and_buildings/dubai-airport-terminal-1/" xr:uid="{7D1B4CF6-E6DC-42C3-B027-4CBF437F9BB3}"/>
    <hyperlink ref="A92" r:id="rId6" tooltip="Sheikh Rashid Bin Saeed Al Maktoum Palace – Zabeel" display="https://www.dm.gov.ae/sites_and_buildings/sheikh-rashid-bin-saeed-al-maktoum-palace-zabeel/" xr:uid="{C5EE0DBB-DFA0-4821-A6C5-7D46932A999D}"/>
    <hyperlink ref="A93" r:id="rId7" tooltip="Fish Roundabout" display="https://www.dm.gov.ae/sites_and_buildings/fish-roundabout/" xr:uid="{7182D75B-48D3-4EB5-851A-09E6322DBC38}"/>
    <hyperlink ref="A94" r:id="rId8" tooltip="The Reservoir of Al Khazzan Park" display="https://www.dm.gov.ae/sites_and_buildings/the-reservoir-of-al-khazzan-park/" xr:uid="{40824028-27E5-4835-A591-D553BF21BA66}"/>
    <hyperlink ref="A95" r:id="rId9" tooltip="The Emirates Golf Club" display="https://www.dm.gov.ae/sites_and_buildings/the-emirates-golf-club/" xr:uid="{02E59A48-2294-4BF2-AFD7-A1F2AF4FFA16}"/>
    <hyperlink ref="A96" r:id="rId10" tooltip="Dubai Creek Golf &amp; Yacht Club" display="https://www.dm.gov.ae/sites_and_buildings/dubai-creek-golf-yacht-club/" xr:uid="{B4DDBDDF-0091-4C86-AADF-2CB3D627114F}"/>
    <hyperlink ref="A97" r:id="rId11" tooltip="Rashid Hospital" display="https://www.dm.gov.ae/sites_and_buildings/rashid-hospital/" xr:uid="{D7621DC2-B2D6-49EB-8A59-EFEB1F8A184F}"/>
    <hyperlink ref="A98" r:id="rId12" tooltip="Dubai Hospital" display="https://www.dm.gov.ae/sites_and_buildings/dubai-hospital/" xr:uid="{072AC31C-BAEA-42FA-A3D7-D2C83A17C361}"/>
    <hyperlink ref="A99" r:id="rId13" tooltip="Latifa Hospital" display="https://www.dm.gov.ae/sites_and_buildings/latifa-hospital/" xr:uid="{A1B1E50A-1154-4D04-9ABA-4F1D076E6614}"/>
    <hyperlink ref="A100" r:id="rId14" tooltip="DHA Mosque" display="https://www.dm.gov.ae/sites_and_buildings/dha-mosque/" xr:uid="{335A49B0-6066-481E-AFBB-686C0CA9B3B8}"/>
    <hyperlink ref="A101" r:id="rId15" tooltip="Al Ras Library" display="https://www.dm.gov.ae/sites_and_buildings/al-ras-library/" xr:uid="{5EA272AA-986A-4C6C-A117-D87DDC7A9FB3}"/>
    <hyperlink ref="A102" r:id="rId16" tooltip="The Flame Monument" display="https://www.dm.gov.ae/sites_and_buildings/the-flame-monument/" xr:uid="{806763EE-14BD-40DF-819E-1E87A755C71C}"/>
    <hyperlink ref="A103" r:id="rId17" tooltip="Emirates Post Building" display="https://www.dm.gov.ae/sites_and_buildings/emirates-post-building/" xr:uid="{D2EC9542-66A5-43B7-B429-E8657FC36572}"/>
    <hyperlink ref="A104" r:id="rId18" tooltip="Dubai Petroleum Building" display="https://www.dm.gov.ae/sites_and_buildings/dubai-petroleum-building/" xr:uid="{9749CB63-DAD8-410F-BA23-AD3E7545A730}"/>
    <hyperlink ref="A105" r:id="rId19" tooltip="Land Department building" display="https://www.dm.gov.ae/sites_and_buildings/land-department-building/" xr:uid="{D848D7BF-CE76-416F-8B2D-6D5675B0A3E6}"/>
    <hyperlink ref="A106" r:id="rId20" tooltip="Dubai Courts" display="https://www.dm.gov.ae/sites_and_buildings/dubai-courts/" xr:uid="{73F1294E-288C-4727-9B62-1F0C53E54BE2}"/>
    <hyperlink ref="A107" r:id="rId21" tooltip="Naif Police Station" display="https://www.dm.gov.ae/sites_and_buildings/naif-police-station/" xr:uid="{8977DB20-AE88-4BF3-9674-D7B70ED7BF55}"/>
    <hyperlink ref="A108" r:id="rId22" tooltip="Bur Dubai Grand Mosque – Al Fahidi" display="https://www.dm.gov.ae/sites_and_buildings/bur-dubai-grand-mosque-al-fahidi/" xr:uid="{BD34C152-5BD3-4D0D-B91A-9F390AD9AC95}"/>
    <hyperlink ref="A109" r:id="rId23" tooltip="Omar Bin Haidar Mosque" display="https://www.dm.gov.ae/sites_and_buildings/omar-bin-haidar-mosque/" xr:uid="{D858D41A-7FD0-42B6-A9CE-54163CA23C57}"/>
    <hyperlink ref="A110" r:id="rId24" tooltip="Zabeel High School" display="https://www.dm.gov.ae/sites_and_buildings/zabeel-high-school/" xr:uid="{4432EB65-C135-48AD-AFCE-CE0583C30601}"/>
    <hyperlink ref="A111" r:id="rId25" tooltip="Al Baraha Hospital" display="https://www.dm.gov.ae/sites_and_buildings/al-baraha-hospital/" xr:uid="{4594B7B0-48A7-4D67-AEF8-C540C1AEC44B}"/>
    <hyperlink ref="A112" r:id="rId26" tooltip="Al Maktoum Hospital" display="https://www.dm.gov.ae/sites_and_buildings/al-maktoum-hospital/" xr:uid="{B41A614A-C548-4875-8282-C3A84131BADE}"/>
    <hyperlink ref="A113" r:id="rId27" tooltip="Al Nasr Leisureland" display="https://www.dm.gov.ae/sites_and_buildings/al-nasr-leisureland/" xr:uid="{57BAE645-6763-4847-952A-C9B1DD4D05F2}"/>
    <hyperlink ref="A114" r:id="rId28" tooltip="Jumeirah Mosque" display="https://www.dm.gov.ae/sites_and_buildings/jumeirah-mosque/" xr:uid="{791DB3DA-6EAB-40E4-85A0-FCCCDA9CB609}"/>
    <hyperlink ref="A115" r:id="rId29" tooltip="Al Rashidiya Grand Mosque" display="https://www.dm.gov.ae/sites_and_buildings/al-rashidiya-grand-mosque/" xr:uid="{2D260D5C-A614-40AC-9347-83B6A575265D}"/>
    <hyperlink ref="A116" r:id="rId30" tooltip="Dubai TV Old Building" display="https://www.dm.gov.ae/sites_and_buildings/dubai-tv-old-building/" xr:uid="{6A503E2B-1F1A-4A81-9790-9B0E13788CE9}"/>
    <hyperlink ref="A117" r:id="rId31" tooltip="Sheikh Rashid Bin Saeed School – Hatta" display="https://www.dm.gov.ae/sites_and_buildings/sheikh-rashid-bin-saeed-school-hatta/" xr:uid="{E2528A23-5D05-46AB-845D-6006A2E262AB}"/>
    <hyperlink ref="A118" r:id="rId32" tooltip="The Palace of Sheikh Rashid Bin Saeed – Hatta" display="https://www.dm.gov.ae/sites_and_buildings/the-palace-of-sheikh-rashid-bin-saeed-hatta/" xr:uid="{52701F7E-1F54-4C33-AF2D-3BCDA0378C8E}"/>
    <hyperlink ref="A10" location="'q1,q3'!A1" display="1.        How old are you?" xr:uid="{F75A897A-5736-469C-8B52-AC9897FC096A}"/>
    <hyperlink ref="A19" location="'q2'!A1" display="2.        Where are you from?" xr:uid="{3B356B98-845C-4D1C-AFE3-B840FCA843FB}"/>
    <hyperlink ref="A22" location="'q1,q3'!A1" display="3.        How long have you lived in Dubai?" xr:uid="{D593B1D7-489D-4113-B1B3-FC383C36298B}"/>
    <hyperlink ref="A30" location="'q4'!A1" display="4.        In which area of Dubai do you currently live? " xr:uid="{2ECDAB28-348D-4433-8C8A-37D537968187}"/>
    <hyperlink ref="A37" location="'q6,q7,q8'!A1" display="6.        Do you know of any specific old buildings or historical places in Dubai that you feel are very important?" xr:uid="{1BAB1908-D587-4475-AD17-8E1716B85A5F}"/>
    <hyperlink ref="A42" location="'q6,q7,q8'!A1" display="7.        If you know some important old places, what kind of places are they mostly? (You can choose more than one if you like)" xr:uid="{36549C3E-079D-48C6-A117-F7AD7E8A126B}"/>
    <hyperlink ref="A53" location="'q6,q7,q8'!A1" display="8.        Thinking about these important old places, why do you feel they are important? (You can choose more than one reasons)" xr:uid="{86943A36-F9EF-456D-B8F5-817DCD939839}"/>
    <hyperlink ref="A61" location="'q9'!A1" display="9.        Which of this places you know or visited.( You can choose more than one)" xr:uid="{27BB5680-5ABA-44F4-9E64-D3089BBBF957}"/>
    <hyperlink ref="A141" location="'q10,q11,q12,q13'!A1" display="10.   What do you think is the condition of most of these old places in Dubai?" xr:uid="{C252294F-91AE-4010-B17E-B1232BE21220}"/>
    <hyperlink ref="A147" location="'q10,q11,q12,q13'!A1" display="11.   Are you worried that some types of old buildings in Dubai are disappearing too quickly?" xr:uid="{E6CABC7B-B18D-43D9-902E-642089438CE9}"/>
    <hyperlink ref="A154" location="'q10,q11,q12,q13'!A1" display="12.   Dubai has people from all over the world. Do you see any buildings or places made or mainly used by these different communities (like their special places for worship, community halls, or cultural markets) that you think are now an important part of Dubai's culture?" xr:uid="{F307F4BC-BE90-46F8-A030-5BE887150706}"/>
    <hyperlink ref="A160" location="'q10,q11,q12,q13'!A1" display="13.   If you said yes above, why do you think these places from different communities are important for Dubai? (You can choose more than one reasons)" xr:uid="{A2DC4A00-6B5C-4316-A8BD-0ED07997592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89A33-05E3-4A26-BB77-11B2D091DACA}">
  <dimension ref="A1:AX126"/>
  <sheetViews>
    <sheetView workbookViewId="0">
      <selection activeCell="F19" sqref="F19"/>
    </sheetView>
  </sheetViews>
  <sheetFormatPr defaultRowHeight="14.4" x14ac:dyDescent="0.3"/>
  <cols>
    <col min="1" max="1" width="14.33203125" bestFit="1" customWidth="1"/>
    <col min="2" max="2" width="30.77734375" bestFit="1" customWidth="1"/>
    <col min="3" max="3" width="26.88671875" bestFit="1" customWidth="1"/>
    <col min="4" max="4" width="34.5546875" customWidth="1"/>
    <col min="5" max="5" width="31.33203125" bestFit="1" customWidth="1"/>
    <col min="6" max="6" width="41.21875" bestFit="1" customWidth="1"/>
    <col min="7" max="7" width="37.33203125" customWidth="1"/>
    <col min="8" max="8" width="63.77734375" bestFit="1" customWidth="1"/>
    <col min="9" max="12" width="80.88671875" bestFit="1" customWidth="1"/>
    <col min="13" max="13" width="62.21875" bestFit="1" customWidth="1"/>
    <col min="14" max="14" width="75.88671875" bestFit="1" customWidth="1"/>
    <col min="15" max="19" width="80.88671875" bestFit="1" customWidth="1"/>
    <col min="20" max="20" width="55.44140625" bestFit="1" customWidth="1"/>
    <col min="21" max="38" width="80.88671875" bestFit="1" customWidth="1"/>
    <col min="39" max="39" width="72" bestFit="1" customWidth="1"/>
    <col min="40" max="40" width="75.5546875" bestFit="1" customWidth="1"/>
    <col min="41" max="41" width="80.88671875" bestFit="1" customWidth="1"/>
    <col min="42" max="42" width="67.6640625" bestFit="1" customWidth="1"/>
    <col min="43" max="43" width="70.21875" bestFit="1" customWidth="1"/>
    <col min="44" max="44" width="76.77734375" bestFit="1" customWidth="1"/>
    <col min="45" max="45" width="80.88671875" bestFit="1" customWidth="1"/>
    <col min="46" max="46" width="69.109375" bestFit="1" customWidth="1"/>
    <col min="47" max="47" width="72.6640625" bestFit="1" customWidth="1"/>
    <col min="48" max="48" width="75.88671875" bestFit="1" customWidth="1"/>
    <col min="49" max="49" width="80.88671875" bestFit="1" customWidth="1"/>
    <col min="50" max="50" width="12" bestFit="1" customWidth="1"/>
  </cols>
  <sheetData>
    <row r="1" spans="1:50" x14ac:dyDescent="0.3">
      <c r="A1" t="s">
        <v>0</v>
      </c>
      <c r="B1" t="s">
        <v>1</v>
      </c>
      <c r="C1" t="s">
        <v>2</v>
      </c>
      <c r="D1" t="s">
        <v>3</v>
      </c>
      <c r="E1" t="s">
        <v>4</v>
      </c>
      <c r="F1" t="s">
        <v>5</v>
      </c>
      <c r="G1" t="s">
        <v>6</v>
      </c>
      <c r="H1" t="s">
        <v>7</v>
      </c>
      <c r="I1" t="s">
        <v>8</v>
      </c>
      <c r="J1" t="s">
        <v>9</v>
      </c>
      <c r="K1" t="s">
        <v>10</v>
      </c>
      <c r="L1" t="s">
        <v>11</v>
      </c>
      <c r="M1" t="s">
        <v>12</v>
      </c>
      <c r="N1" t="s">
        <v>13</v>
      </c>
      <c r="O1" t="s">
        <v>840</v>
      </c>
      <c r="P1" t="s">
        <v>14</v>
      </c>
      <c r="Q1" t="s">
        <v>15</v>
      </c>
      <c r="R1" t="s">
        <v>16</v>
      </c>
      <c r="S1" t="s">
        <v>17</v>
      </c>
      <c r="T1" t="s">
        <v>18</v>
      </c>
      <c r="U1" t="s">
        <v>19</v>
      </c>
      <c r="V1" t="s">
        <v>20</v>
      </c>
      <c r="W1" t="s">
        <v>21</v>
      </c>
      <c r="X1" t="s">
        <v>22</v>
      </c>
      <c r="Y1" t="s">
        <v>23</v>
      </c>
      <c r="Z1" t="s">
        <v>24</v>
      </c>
      <c r="AA1" t="s">
        <v>25</v>
      </c>
      <c r="AB1" t="s">
        <v>26</v>
      </c>
      <c r="AC1" t="s">
        <v>27</v>
      </c>
      <c r="AD1" t="s">
        <v>28</v>
      </c>
      <c r="AE1" t="s">
        <v>29</v>
      </c>
      <c r="AF1" t="s">
        <v>30</v>
      </c>
      <c r="AG1" t="s">
        <v>31</v>
      </c>
      <c r="AH1" t="s">
        <v>32</v>
      </c>
      <c r="AI1" t="s">
        <v>33</v>
      </c>
      <c r="AJ1" t="s">
        <v>34</v>
      </c>
      <c r="AK1" t="s">
        <v>35</v>
      </c>
      <c r="AL1" t="s">
        <v>36</v>
      </c>
      <c r="AM1" t="s">
        <v>37</v>
      </c>
      <c r="AN1" t="s">
        <v>38</v>
      </c>
      <c r="AO1" t="s">
        <v>39</v>
      </c>
      <c r="AP1" t="s">
        <v>40</v>
      </c>
      <c r="AQ1" t="s">
        <v>41</v>
      </c>
      <c r="AR1" t="s">
        <v>42</v>
      </c>
      <c r="AS1" t="s">
        <v>43</v>
      </c>
      <c r="AT1" t="s">
        <v>44</v>
      </c>
      <c r="AU1" t="s">
        <v>45</v>
      </c>
      <c r="AV1" t="s">
        <v>46</v>
      </c>
      <c r="AW1" t="s">
        <v>47</v>
      </c>
      <c r="AX1" t="s">
        <v>48</v>
      </c>
    </row>
    <row r="2" spans="1:50" x14ac:dyDescent="0.3">
      <c r="A2" s="1">
        <v>45806.887881944444</v>
      </c>
      <c r="B2" t="s">
        <v>84</v>
      </c>
      <c r="C2" t="s">
        <v>252</v>
      </c>
      <c r="D2" t="s">
        <v>432</v>
      </c>
      <c r="E2" t="s">
        <v>86</v>
      </c>
      <c r="F2" t="s">
        <v>428</v>
      </c>
      <c r="G2" t="s">
        <v>433</v>
      </c>
      <c r="H2" t="s">
        <v>428</v>
      </c>
      <c r="I2" t="s">
        <v>99</v>
      </c>
      <c r="J2" t="s">
        <v>434</v>
      </c>
      <c r="K2" t="s">
        <v>435</v>
      </c>
      <c r="L2" t="s">
        <v>436</v>
      </c>
      <c r="M2" t="s">
        <v>155</v>
      </c>
      <c r="N2" t="s">
        <v>60</v>
      </c>
      <c r="O2" t="s">
        <v>61</v>
      </c>
      <c r="P2" t="s">
        <v>93</v>
      </c>
      <c r="Q2" t="s">
        <v>157</v>
      </c>
      <c r="R2" t="s">
        <v>437</v>
      </c>
      <c r="S2" t="s">
        <v>307</v>
      </c>
      <c r="T2" t="s">
        <v>65</v>
      </c>
      <c r="U2" t="s">
        <v>438</v>
      </c>
      <c r="V2" t="s">
        <v>160</v>
      </c>
      <c r="W2" t="s">
        <v>439</v>
      </c>
      <c r="X2" t="s">
        <v>98</v>
      </c>
      <c r="Y2" t="s">
        <v>70</v>
      </c>
      <c r="Z2" t="s">
        <v>60</v>
      </c>
      <c r="AA2" t="s">
        <v>440</v>
      </c>
      <c r="AB2" t="s">
        <v>72</v>
      </c>
      <c r="AC2" t="s">
        <v>134</v>
      </c>
      <c r="AD2" t="s">
        <v>74</v>
      </c>
      <c r="AE2" t="s">
        <v>105</v>
      </c>
      <c r="AF2" t="s">
        <v>251</v>
      </c>
      <c r="AG2" t="s">
        <v>76</v>
      </c>
      <c r="AH2" t="s">
        <v>76</v>
      </c>
      <c r="AI2" t="s">
        <v>76</v>
      </c>
      <c r="AJ2" t="s">
        <v>78</v>
      </c>
      <c r="AK2" t="s">
        <v>78</v>
      </c>
      <c r="AL2" t="s">
        <v>76</v>
      </c>
      <c r="AM2" t="s">
        <v>81</v>
      </c>
      <c r="AN2" t="s">
        <v>82</v>
      </c>
      <c r="AO2" t="s">
        <v>81</v>
      </c>
      <c r="AP2" t="s">
        <v>80</v>
      </c>
      <c r="AQ2" t="s">
        <v>81</v>
      </c>
      <c r="AR2" t="s">
        <v>82</v>
      </c>
      <c r="AS2" t="s">
        <v>82</v>
      </c>
      <c r="AT2" t="s">
        <v>80</v>
      </c>
      <c r="AU2" t="s">
        <v>81</v>
      </c>
      <c r="AV2" t="s">
        <v>81</v>
      </c>
      <c r="AW2" t="s">
        <v>119</v>
      </c>
      <c r="AX2" t="s">
        <v>51</v>
      </c>
    </row>
    <row r="3" spans="1:50" x14ac:dyDescent="0.3">
      <c r="A3" s="1">
        <v>45808.455949074072</v>
      </c>
      <c r="B3" t="s">
        <v>522</v>
      </c>
      <c r="C3" t="s">
        <v>252</v>
      </c>
      <c r="D3" t="s">
        <v>523</v>
      </c>
      <c r="E3" t="s">
        <v>227</v>
      </c>
      <c r="F3" t="s">
        <v>428</v>
      </c>
      <c r="G3" t="s">
        <v>524</v>
      </c>
      <c r="H3" t="s">
        <v>853</v>
      </c>
      <c r="I3" t="s">
        <v>99</v>
      </c>
      <c r="J3" t="s">
        <v>525</v>
      </c>
      <c r="K3" t="s">
        <v>290</v>
      </c>
      <c r="L3" t="s">
        <v>526</v>
      </c>
      <c r="M3" t="s">
        <v>59</v>
      </c>
      <c r="N3" t="s">
        <v>123</v>
      </c>
      <c r="O3" t="s">
        <v>61</v>
      </c>
      <c r="P3" t="s">
        <v>93</v>
      </c>
      <c r="Q3" t="s">
        <v>157</v>
      </c>
      <c r="R3" t="s">
        <v>527</v>
      </c>
      <c r="S3" t="s">
        <v>114</v>
      </c>
      <c r="T3" t="s">
        <v>115</v>
      </c>
      <c r="U3" t="s">
        <v>528</v>
      </c>
      <c r="V3" t="s">
        <v>67</v>
      </c>
      <c r="W3" t="s">
        <v>529</v>
      </c>
      <c r="X3" t="s">
        <v>530</v>
      </c>
      <c r="Y3" t="s">
        <v>70</v>
      </c>
      <c r="Z3" t="s">
        <v>221</v>
      </c>
      <c r="AA3" t="s">
        <v>504</v>
      </c>
      <c r="AB3" t="s">
        <v>72</v>
      </c>
      <c r="AC3" t="s">
        <v>103</v>
      </c>
      <c r="AD3" t="s">
        <v>104</v>
      </c>
      <c r="AE3" t="s">
        <v>72</v>
      </c>
      <c r="AF3" t="s">
        <v>177</v>
      </c>
      <c r="AG3" t="s">
        <v>76</v>
      </c>
      <c r="AH3" t="s">
        <v>76</v>
      </c>
      <c r="AI3" t="s">
        <v>77</v>
      </c>
      <c r="AJ3" t="s">
        <v>76</v>
      </c>
      <c r="AK3" t="s">
        <v>76</v>
      </c>
      <c r="AL3" t="s">
        <v>76</v>
      </c>
      <c r="AM3" t="s">
        <v>80</v>
      </c>
      <c r="AN3" t="s">
        <v>80</v>
      </c>
      <c r="AO3" t="s">
        <v>80</v>
      </c>
      <c r="AP3" t="s">
        <v>80</v>
      </c>
      <c r="AQ3" t="s">
        <v>80</v>
      </c>
      <c r="AR3" t="s">
        <v>80</v>
      </c>
      <c r="AS3" t="s">
        <v>80</v>
      </c>
      <c r="AT3" t="s">
        <v>80</v>
      </c>
      <c r="AU3" t="s">
        <v>80</v>
      </c>
      <c r="AV3" t="s">
        <v>80</v>
      </c>
      <c r="AW3" t="s">
        <v>119</v>
      </c>
      <c r="AX3" t="s">
        <v>51</v>
      </c>
    </row>
    <row r="4" spans="1:50" x14ac:dyDescent="0.3">
      <c r="A4" s="1">
        <v>45808.675706018519</v>
      </c>
      <c r="B4" t="s">
        <v>522</v>
      </c>
      <c r="C4" t="s">
        <v>252</v>
      </c>
      <c r="D4" t="s">
        <v>531</v>
      </c>
      <c r="E4" t="s">
        <v>227</v>
      </c>
      <c r="F4" t="s">
        <v>428</v>
      </c>
      <c r="G4" t="s">
        <v>582</v>
      </c>
      <c r="H4" t="s">
        <v>428</v>
      </c>
      <c r="I4" t="s">
        <v>55</v>
      </c>
      <c r="J4" t="s">
        <v>218</v>
      </c>
      <c r="K4" t="s">
        <v>124</v>
      </c>
      <c r="L4" t="s">
        <v>583</v>
      </c>
      <c r="M4" t="s">
        <v>59</v>
      </c>
      <c r="N4" t="s">
        <v>92</v>
      </c>
      <c r="O4" t="s">
        <v>99</v>
      </c>
      <c r="P4" t="s">
        <v>112</v>
      </c>
      <c r="Q4" t="s">
        <v>55</v>
      </c>
      <c r="R4" t="s">
        <v>584</v>
      </c>
      <c r="S4" t="s">
        <v>114</v>
      </c>
      <c r="T4" t="s">
        <v>115</v>
      </c>
      <c r="U4" t="s">
        <v>224</v>
      </c>
      <c r="V4" t="s">
        <v>67</v>
      </c>
      <c r="W4" t="s">
        <v>585</v>
      </c>
      <c r="X4" t="s">
        <v>537</v>
      </c>
      <c r="Y4" t="s">
        <v>117</v>
      </c>
      <c r="Z4" t="s">
        <v>100</v>
      </c>
      <c r="AA4" t="s">
        <v>586</v>
      </c>
      <c r="AB4" t="s">
        <v>72</v>
      </c>
      <c r="AC4" t="s">
        <v>73</v>
      </c>
      <c r="AD4" t="s">
        <v>104</v>
      </c>
      <c r="AE4" t="s">
        <v>72</v>
      </c>
      <c r="AF4" t="s">
        <v>279</v>
      </c>
      <c r="AG4" t="s">
        <v>77</v>
      </c>
      <c r="AH4" t="s">
        <v>76</v>
      </c>
      <c r="AI4" t="s">
        <v>78</v>
      </c>
      <c r="AJ4" t="s">
        <v>77</v>
      </c>
      <c r="AK4" t="s">
        <v>77</v>
      </c>
      <c r="AL4" t="s">
        <v>77</v>
      </c>
      <c r="AM4" t="s">
        <v>80</v>
      </c>
      <c r="AN4" t="s">
        <v>80</v>
      </c>
      <c r="AO4" t="s">
        <v>80</v>
      </c>
      <c r="AP4" t="s">
        <v>80</v>
      </c>
      <c r="AQ4" t="s">
        <v>80</v>
      </c>
      <c r="AR4" t="s">
        <v>80</v>
      </c>
      <c r="AS4" t="s">
        <v>80</v>
      </c>
      <c r="AT4" t="s">
        <v>80</v>
      </c>
      <c r="AU4" t="s">
        <v>80</v>
      </c>
      <c r="AV4" t="s">
        <v>80</v>
      </c>
      <c r="AW4" t="s">
        <v>83</v>
      </c>
      <c r="AX4" t="s">
        <v>51</v>
      </c>
    </row>
    <row r="5" spans="1:50" x14ac:dyDescent="0.3">
      <c r="A5" s="1">
        <v>45808.450243055559</v>
      </c>
      <c r="B5" t="s">
        <v>273</v>
      </c>
      <c r="C5" t="s">
        <v>252</v>
      </c>
      <c r="D5" t="s">
        <v>51</v>
      </c>
      <c r="E5" t="s">
        <v>227</v>
      </c>
      <c r="F5" t="s">
        <v>428</v>
      </c>
      <c r="G5" t="s">
        <v>51</v>
      </c>
      <c r="H5" t="s">
        <v>512</v>
      </c>
      <c r="I5" t="s">
        <v>55</v>
      </c>
      <c r="J5" t="s">
        <v>513</v>
      </c>
      <c r="K5" t="s">
        <v>413</v>
      </c>
      <c r="L5" t="s">
        <v>514</v>
      </c>
      <c r="M5" t="s">
        <v>59</v>
      </c>
      <c r="N5" t="s">
        <v>92</v>
      </c>
      <c r="O5" t="s">
        <v>61</v>
      </c>
      <c r="P5" t="s">
        <v>156</v>
      </c>
      <c r="Q5" t="s">
        <v>157</v>
      </c>
      <c r="R5" t="s">
        <v>515</v>
      </c>
      <c r="S5" t="s">
        <v>128</v>
      </c>
      <c r="T5" t="s">
        <v>115</v>
      </c>
      <c r="U5" t="s">
        <v>96</v>
      </c>
      <c r="V5" t="s">
        <v>67</v>
      </c>
      <c r="W5" t="s">
        <v>51</v>
      </c>
      <c r="X5" t="s">
        <v>131</v>
      </c>
      <c r="Y5" t="s">
        <v>117</v>
      </c>
      <c r="Z5" t="s">
        <v>60</v>
      </c>
      <c r="AA5" t="s">
        <v>235</v>
      </c>
      <c r="AB5" t="s">
        <v>72</v>
      </c>
      <c r="AC5" t="s">
        <v>73</v>
      </c>
      <c r="AD5" t="s">
        <v>74</v>
      </c>
      <c r="AE5" t="s">
        <v>72</v>
      </c>
      <c r="AF5" t="s">
        <v>187</v>
      </c>
      <c r="AG5" t="s">
        <v>77</v>
      </c>
      <c r="AH5" t="s">
        <v>76</v>
      </c>
      <c r="AI5" t="s">
        <v>77</v>
      </c>
      <c r="AJ5" t="s">
        <v>77</v>
      </c>
      <c r="AK5" t="s">
        <v>76</v>
      </c>
      <c r="AL5" t="s">
        <v>76</v>
      </c>
      <c r="AM5" t="s">
        <v>82</v>
      </c>
      <c r="AN5" t="s">
        <v>81</v>
      </c>
      <c r="AO5" t="s">
        <v>81</v>
      </c>
      <c r="AP5" t="s">
        <v>82</v>
      </c>
      <c r="AQ5" t="s">
        <v>82</v>
      </c>
      <c r="AR5" t="s">
        <v>82</v>
      </c>
      <c r="AS5" t="s">
        <v>82</v>
      </c>
      <c r="AT5" t="s">
        <v>81</v>
      </c>
      <c r="AU5" t="s">
        <v>81</v>
      </c>
      <c r="AV5" t="s">
        <v>81</v>
      </c>
      <c r="AW5" t="s">
        <v>83</v>
      </c>
      <c r="AX5" t="s">
        <v>51</v>
      </c>
    </row>
    <row r="6" spans="1:50" x14ac:dyDescent="0.3">
      <c r="A6" s="1">
        <v>45808.679710648146</v>
      </c>
      <c r="B6" t="s">
        <v>84</v>
      </c>
      <c r="C6" t="s">
        <v>252</v>
      </c>
      <c r="D6" t="s">
        <v>51</v>
      </c>
      <c r="E6" t="s">
        <v>227</v>
      </c>
      <c r="F6" t="s">
        <v>428</v>
      </c>
      <c r="G6" t="s">
        <v>51</v>
      </c>
      <c r="H6" t="s">
        <v>51</v>
      </c>
      <c r="I6" t="s">
        <v>123</v>
      </c>
      <c r="J6" t="s">
        <v>109</v>
      </c>
      <c r="K6" t="s">
        <v>219</v>
      </c>
      <c r="L6" t="s">
        <v>587</v>
      </c>
      <c r="M6" t="s">
        <v>123</v>
      </c>
      <c r="N6" t="s">
        <v>123</v>
      </c>
      <c r="O6" t="s">
        <v>123</v>
      </c>
      <c r="P6" t="s">
        <v>62</v>
      </c>
      <c r="Q6" t="s">
        <v>157</v>
      </c>
      <c r="R6" t="s">
        <v>588</v>
      </c>
      <c r="S6" t="s">
        <v>258</v>
      </c>
      <c r="T6" t="s">
        <v>65</v>
      </c>
      <c r="U6" t="s">
        <v>233</v>
      </c>
      <c r="V6" t="s">
        <v>123</v>
      </c>
      <c r="W6" t="s">
        <v>536</v>
      </c>
      <c r="X6" t="s">
        <v>537</v>
      </c>
      <c r="Y6" t="s">
        <v>99</v>
      </c>
      <c r="Z6" t="s">
        <v>123</v>
      </c>
      <c r="AA6" t="s">
        <v>101</v>
      </c>
      <c r="AB6" t="s">
        <v>102</v>
      </c>
      <c r="AC6" t="s">
        <v>73</v>
      </c>
      <c r="AD6" t="s">
        <v>104</v>
      </c>
      <c r="AE6" t="s">
        <v>105</v>
      </c>
      <c r="AF6" t="s">
        <v>539</v>
      </c>
      <c r="AG6" t="s">
        <v>77</v>
      </c>
      <c r="AH6" t="s">
        <v>77</v>
      </c>
      <c r="AI6" t="s">
        <v>78</v>
      </c>
      <c r="AJ6" t="s">
        <v>589</v>
      </c>
      <c r="AK6" t="s">
        <v>164</v>
      </c>
      <c r="AL6" t="s">
        <v>77</v>
      </c>
      <c r="AM6" t="s">
        <v>79</v>
      </c>
      <c r="AN6" t="s">
        <v>82</v>
      </c>
      <c r="AO6" t="s">
        <v>80</v>
      </c>
      <c r="AP6" t="s">
        <v>80</v>
      </c>
      <c r="AQ6" t="s">
        <v>79</v>
      </c>
      <c r="AR6" t="s">
        <v>242</v>
      </c>
      <c r="AS6" t="s">
        <v>79</v>
      </c>
      <c r="AT6" t="s">
        <v>82</v>
      </c>
      <c r="AU6" t="s">
        <v>80</v>
      </c>
      <c r="AV6" t="s">
        <v>82</v>
      </c>
      <c r="AW6" t="s">
        <v>165</v>
      </c>
      <c r="AX6" t="s">
        <v>51</v>
      </c>
    </row>
    <row r="7" spans="1:50" x14ac:dyDescent="0.3">
      <c r="A7" s="1">
        <v>45807.59574074074</v>
      </c>
      <c r="B7" t="s">
        <v>84</v>
      </c>
      <c r="C7" t="s">
        <v>324</v>
      </c>
      <c r="D7" t="s">
        <v>51</v>
      </c>
      <c r="E7" t="s">
        <v>488</v>
      </c>
      <c r="F7" t="s">
        <v>428</v>
      </c>
      <c r="G7" t="s">
        <v>51</v>
      </c>
      <c r="H7" t="s">
        <v>428</v>
      </c>
      <c r="I7" t="s">
        <v>55</v>
      </c>
      <c r="J7" t="s">
        <v>139</v>
      </c>
      <c r="K7" t="s">
        <v>140</v>
      </c>
      <c r="L7" t="s">
        <v>489</v>
      </c>
      <c r="M7" t="s">
        <v>59</v>
      </c>
      <c r="N7" t="s">
        <v>221</v>
      </c>
      <c r="O7" t="s">
        <v>182</v>
      </c>
      <c r="P7" t="s">
        <v>142</v>
      </c>
      <c r="Q7" t="s">
        <v>157</v>
      </c>
      <c r="R7" t="s">
        <v>490</v>
      </c>
      <c r="S7" t="s">
        <v>232</v>
      </c>
      <c r="T7" t="s">
        <v>65</v>
      </c>
      <c r="U7" t="s">
        <v>116</v>
      </c>
      <c r="V7" t="s">
        <v>67</v>
      </c>
      <c r="W7" t="s">
        <v>491</v>
      </c>
      <c r="X7" t="s">
        <v>185</v>
      </c>
      <c r="Y7" t="s">
        <v>70</v>
      </c>
      <c r="Z7" t="s">
        <v>60</v>
      </c>
      <c r="AA7" t="s">
        <v>492</v>
      </c>
      <c r="AB7" t="s">
        <v>72</v>
      </c>
      <c r="AC7" t="s">
        <v>134</v>
      </c>
      <c r="AD7" t="s">
        <v>104</v>
      </c>
      <c r="AE7" t="s">
        <v>176</v>
      </c>
      <c r="AF7" t="s">
        <v>187</v>
      </c>
      <c r="AG7" t="s">
        <v>78</v>
      </c>
      <c r="AH7" t="s">
        <v>76</v>
      </c>
      <c r="AI7" t="s">
        <v>77</v>
      </c>
      <c r="AJ7" t="s">
        <v>76</v>
      </c>
      <c r="AK7" t="s">
        <v>78</v>
      </c>
      <c r="AL7" t="s">
        <v>76</v>
      </c>
      <c r="AM7" t="s">
        <v>81</v>
      </c>
      <c r="AN7" t="s">
        <v>81</v>
      </c>
      <c r="AO7" t="s">
        <v>81</v>
      </c>
      <c r="AP7" t="s">
        <v>81</v>
      </c>
      <c r="AQ7" t="s">
        <v>81</v>
      </c>
      <c r="AR7" t="s">
        <v>81</v>
      </c>
      <c r="AS7" t="s">
        <v>81</v>
      </c>
      <c r="AT7" t="s">
        <v>80</v>
      </c>
      <c r="AU7" t="s">
        <v>80</v>
      </c>
      <c r="AV7" t="s">
        <v>81</v>
      </c>
      <c r="AW7" t="s">
        <v>119</v>
      </c>
      <c r="AX7" t="s">
        <v>51</v>
      </c>
    </row>
    <row r="8" spans="1:50" x14ac:dyDescent="0.3">
      <c r="A8" s="1">
        <v>45812.483449074076</v>
      </c>
      <c r="B8" t="s">
        <v>406</v>
      </c>
      <c r="C8" t="s">
        <v>324</v>
      </c>
      <c r="D8" t="s">
        <v>51</v>
      </c>
      <c r="E8" t="s">
        <v>151</v>
      </c>
      <c r="F8" t="s">
        <v>428</v>
      </c>
      <c r="G8" t="s">
        <v>51</v>
      </c>
      <c r="H8" t="s">
        <v>854</v>
      </c>
      <c r="I8" t="s">
        <v>55</v>
      </c>
      <c r="J8" t="s">
        <v>695</v>
      </c>
      <c r="K8" t="s">
        <v>368</v>
      </c>
      <c r="L8" t="s">
        <v>696</v>
      </c>
      <c r="M8" t="s">
        <v>59</v>
      </c>
      <c r="N8" t="s">
        <v>60</v>
      </c>
      <c r="O8" t="s">
        <v>99</v>
      </c>
      <c r="P8" t="s">
        <v>112</v>
      </c>
      <c r="Q8" t="s">
        <v>157</v>
      </c>
      <c r="R8" t="s">
        <v>697</v>
      </c>
      <c r="S8" t="s">
        <v>144</v>
      </c>
      <c r="T8" t="s">
        <v>65</v>
      </c>
      <c r="U8" t="s">
        <v>173</v>
      </c>
      <c r="V8" t="s">
        <v>160</v>
      </c>
      <c r="W8" t="s">
        <v>51</v>
      </c>
      <c r="X8" t="s">
        <v>147</v>
      </c>
      <c r="Y8" t="s">
        <v>117</v>
      </c>
      <c r="Z8" t="s">
        <v>60</v>
      </c>
      <c r="AA8" t="s">
        <v>564</v>
      </c>
      <c r="AB8" t="s">
        <v>72</v>
      </c>
      <c r="AC8" t="s">
        <v>73</v>
      </c>
      <c r="AD8" t="s">
        <v>74</v>
      </c>
      <c r="AE8" t="s">
        <v>72</v>
      </c>
      <c r="AF8" t="s">
        <v>149</v>
      </c>
      <c r="AG8" t="s">
        <v>76</v>
      </c>
      <c r="AH8" t="s">
        <v>76</v>
      </c>
      <c r="AI8" t="s">
        <v>77</v>
      </c>
      <c r="AJ8" t="s">
        <v>589</v>
      </c>
      <c r="AK8" t="s">
        <v>78</v>
      </c>
      <c r="AL8" t="s">
        <v>164</v>
      </c>
      <c r="AM8" t="s">
        <v>82</v>
      </c>
      <c r="AN8" t="s">
        <v>82</v>
      </c>
      <c r="AO8" t="s">
        <v>82</v>
      </c>
      <c r="AP8" t="s">
        <v>82</v>
      </c>
      <c r="AQ8" t="s">
        <v>82</v>
      </c>
      <c r="AR8" t="s">
        <v>81</v>
      </c>
      <c r="AS8" t="s">
        <v>80</v>
      </c>
      <c r="AT8" t="s">
        <v>80</v>
      </c>
      <c r="AU8" t="s">
        <v>82</v>
      </c>
      <c r="AV8" t="s">
        <v>82</v>
      </c>
      <c r="AW8" t="s">
        <v>83</v>
      </c>
      <c r="AX8" t="s">
        <v>51</v>
      </c>
    </row>
    <row r="9" spans="1:50" x14ac:dyDescent="0.3">
      <c r="A9" s="1">
        <v>45807.575277777774</v>
      </c>
      <c r="B9" t="s">
        <v>49</v>
      </c>
      <c r="C9" t="s">
        <v>324</v>
      </c>
      <c r="D9" t="s">
        <v>51</v>
      </c>
      <c r="E9" t="s">
        <v>52</v>
      </c>
      <c r="F9" t="s">
        <v>152</v>
      </c>
      <c r="G9" t="s">
        <v>51</v>
      </c>
      <c r="H9" t="s">
        <v>54</v>
      </c>
      <c r="I9" t="s">
        <v>99</v>
      </c>
      <c r="J9" t="s">
        <v>208</v>
      </c>
      <c r="K9" t="s">
        <v>483</v>
      </c>
      <c r="L9" t="s">
        <v>484</v>
      </c>
      <c r="M9" t="s">
        <v>59</v>
      </c>
      <c r="N9" t="s">
        <v>221</v>
      </c>
      <c r="O9" t="s">
        <v>61</v>
      </c>
      <c r="P9" t="s">
        <v>156</v>
      </c>
      <c r="Q9" t="s">
        <v>55</v>
      </c>
      <c r="R9" t="s">
        <v>485</v>
      </c>
      <c r="S9" t="s">
        <v>486</v>
      </c>
      <c r="T9" t="s">
        <v>115</v>
      </c>
      <c r="U9" t="s">
        <v>224</v>
      </c>
      <c r="V9" t="s">
        <v>99</v>
      </c>
      <c r="W9" t="s">
        <v>211</v>
      </c>
      <c r="X9" t="s">
        <v>185</v>
      </c>
      <c r="Y9" t="s">
        <v>70</v>
      </c>
      <c r="Z9" t="s">
        <v>60</v>
      </c>
      <c r="AA9" t="s">
        <v>487</v>
      </c>
      <c r="AB9" t="s">
        <v>72</v>
      </c>
      <c r="AC9" t="s">
        <v>358</v>
      </c>
      <c r="AD9" t="s">
        <v>74</v>
      </c>
      <c r="AE9" t="s">
        <v>176</v>
      </c>
      <c r="AF9" t="s">
        <v>187</v>
      </c>
      <c r="AG9" t="s">
        <v>164</v>
      </c>
      <c r="AH9" t="s">
        <v>164</v>
      </c>
      <c r="AI9" t="s">
        <v>76</v>
      </c>
      <c r="AJ9" t="s">
        <v>76</v>
      </c>
      <c r="AK9" t="s">
        <v>78</v>
      </c>
      <c r="AL9" t="s">
        <v>77</v>
      </c>
      <c r="AM9" t="s">
        <v>81</v>
      </c>
      <c r="AN9" t="s">
        <v>80</v>
      </c>
      <c r="AO9" t="s">
        <v>81</v>
      </c>
      <c r="AP9" t="s">
        <v>80</v>
      </c>
      <c r="AQ9" t="s">
        <v>80</v>
      </c>
      <c r="AR9" t="s">
        <v>80</v>
      </c>
      <c r="AS9" t="s">
        <v>81</v>
      </c>
      <c r="AT9" t="s">
        <v>80</v>
      </c>
      <c r="AU9" t="s">
        <v>81</v>
      </c>
      <c r="AV9" t="s">
        <v>81</v>
      </c>
      <c r="AW9" t="s">
        <v>83</v>
      </c>
      <c r="AX9" t="s">
        <v>51</v>
      </c>
    </row>
    <row r="10" spans="1:50" x14ac:dyDescent="0.3">
      <c r="A10" s="1">
        <v>45827.402465277781</v>
      </c>
      <c r="B10" t="s">
        <v>551</v>
      </c>
      <c r="C10" t="s">
        <v>760</v>
      </c>
      <c r="D10" t="s">
        <v>51</v>
      </c>
      <c r="E10" t="s">
        <v>488</v>
      </c>
      <c r="F10" t="s">
        <v>152</v>
      </c>
      <c r="G10" t="s">
        <v>51</v>
      </c>
      <c r="H10" t="s">
        <v>766</v>
      </c>
      <c r="I10" t="s">
        <v>99</v>
      </c>
      <c r="J10" t="s">
        <v>367</v>
      </c>
      <c r="K10" t="s">
        <v>219</v>
      </c>
      <c r="L10" t="s">
        <v>291</v>
      </c>
      <c r="M10" t="s">
        <v>155</v>
      </c>
      <c r="N10" t="s">
        <v>60</v>
      </c>
      <c r="O10" t="s">
        <v>99</v>
      </c>
      <c r="P10" t="s">
        <v>51</v>
      </c>
      <c r="Q10" t="s">
        <v>55</v>
      </c>
      <c r="R10" t="s">
        <v>767</v>
      </c>
      <c r="S10" t="s">
        <v>64</v>
      </c>
      <c r="T10" t="s">
        <v>65</v>
      </c>
      <c r="U10" t="s">
        <v>145</v>
      </c>
      <c r="V10" t="s">
        <v>99</v>
      </c>
      <c r="W10" t="s">
        <v>768</v>
      </c>
      <c r="X10" t="s">
        <v>537</v>
      </c>
      <c r="Y10" t="s">
        <v>70</v>
      </c>
      <c r="Z10" t="s">
        <v>60</v>
      </c>
      <c r="AA10" t="s">
        <v>101</v>
      </c>
      <c r="AB10" t="s">
        <v>133</v>
      </c>
      <c r="AC10" t="s">
        <v>134</v>
      </c>
      <c r="AD10" t="s">
        <v>74</v>
      </c>
      <c r="AE10" t="s">
        <v>105</v>
      </c>
      <c r="AF10" t="s">
        <v>505</v>
      </c>
      <c r="AG10" t="s">
        <v>76</v>
      </c>
      <c r="AH10" t="s">
        <v>78</v>
      </c>
      <c r="AI10" t="s">
        <v>77</v>
      </c>
      <c r="AJ10" t="s">
        <v>77</v>
      </c>
      <c r="AK10" t="s">
        <v>76</v>
      </c>
      <c r="AL10" t="s">
        <v>77</v>
      </c>
      <c r="AM10" t="s">
        <v>82</v>
      </c>
      <c r="AN10" t="s">
        <v>82</v>
      </c>
      <c r="AO10" t="s">
        <v>81</v>
      </c>
      <c r="AP10" t="s">
        <v>81</v>
      </c>
      <c r="AQ10" t="s">
        <v>82</v>
      </c>
      <c r="AR10" t="s">
        <v>79</v>
      </c>
      <c r="AS10" t="s">
        <v>79</v>
      </c>
      <c r="AT10" t="s">
        <v>81</v>
      </c>
      <c r="AU10" t="s">
        <v>81</v>
      </c>
      <c r="AV10" t="s">
        <v>79</v>
      </c>
      <c r="AW10" t="s">
        <v>107</v>
      </c>
      <c r="AX10" t="s">
        <v>51</v>
      </c>
    </row>
    <row r="11" spans="1:50" x14ac:dyDescent="0.3">
      <c r="A11" s="1">
        <v>45807.537094907406</v>
      </c>
      <c r="B11" t="s">
        <v>49</v>
      </c>
      <c r="C11" t="s">
        <v>324</v>
      </c>
      <c r="D11" t="s">
        <v>51</v>
      </c>
      <c r="E11" t="s">
        <v>267</v>
      </c>
      <c r="F11" t="s">
        <v>152</v>
      </c>
      <c r="G11" t="s">
        <v>51</v>
      </c>
      <c r="H11" t="s">
        <v>152</v>
      </c>
      <c r="I11" t="s">
        <v>99</v>
      </c>
      <c r="J11" t="s">
        <v>471</v>
      </c>
      <c r="K11" t="s">
        <v>472</v>
      </c>
      <c r="L11" t="s">
        <v>473</v>
      </c>
      <c r="M11" t="s">
        <v>155</v>
      </c>
      <c r="N11" t="s">
        <v>60</v>
      </c>
      <c r="O11" t="s">
        <v>99</v>
      </c>
      <c r="P11" t="s">
        <v>126</v>
      </c>
      <c r="Q11" t="s">
        <v>157</v>
      </c>
      <c r="R11" t="s">
        <v>474</v>
      </c>
      <c r="S11" t="s">
        <v>64</v>
      </c>
      <c r="T11" t="s">
        <v>223</v>
      </c>
      <c r="U11" t="s">
        <v>475</v>
      </c>
      <c r="V11" t="s">
        <v>99</v>
      </c>
      <c r="W11" t="s">
        <v>476</v>
      </c>
      <c r="X11" t="s">
        <v>98</v>
      </c>
      <c r="Y11" t="s">
        <v>70</v>
      </c>
      <c r="Z11" t="s">
        <v>60</v>
      </c>
      <c r="AA11" t="s">
        <v>477</v>
      </c>
      <c r="AB11" t="s">
        <v>72</v>
      </c>
      <c r="AC11" t="s">
        <v>134</v>
      </c>
      <c r="AD11" t="s">
        <v>104</v>
      </c>
      <c r="AE11" t="s">
        <v>105</v>
      </c>
      <c r="AF11" t="s">
        <v>204</v>
      </c>
      <c r="AG11" t="s">
        <v>77</v>
      </c>
      <c r="AH11" t="s">
        <v>78</v>
      </c>
      <c r="AI11" t="s">
        <v>76</v>
      </c>
      <c r="AJ11" t="s">
        <v>76</v>
      </c>
      <c r="AK11" t="s">
        <v>78</v>
      </c>
      <c r="AL11" t="s">
        <v>76</v>
      </c>
      <c r="AM11" t="s">
        <v>80</v>
      </c>
      <c r="AN11" t="s">
        <v>81</v>
      </c>
      <c r="AO11" t="s">
        <v>81</v>
      </c>
      <c r="AP11" t="s">
        <v>80</v>
      </c>
      <c r="AQ11" t="s">
        <v>81</v>
      </c>
      <c r="AR11" t="s">
        <v>80</v>
      </c>
      <c r="AS11" t="s">
        <v>81</v>
      </c>
      <c r="AT11" t="s">
        <v>80</v>
      </c>
      <c r="AU11" t="s">
        <v>81</v>
      </c>
      <c r="AV11" t="s">
        <v>81</v>
      </c>
      <c r="AW11" t="s">
        <v>83</v>
      </c>
      <c r="AX11" t="s">
        <v>51</v>
      </c>
    </row>
    <row r="12" spans="1:50" x14ac:dyDescent="0.3">
      <c r="A12" s="1">
        <v>45804.867627314816</v>
      </c>
      <c r="B12" t="s">
        <v>84</v>
      </c>
      <c r="C12" t="s">
        <v>214</v>
      </c>
      <c r="D12" t="s">
        <v>51</v>
      </c>
      <c r="E12" t="s">
        <v>267</v>
      </c>
      <c r="F12" t="s">
        <v>152</v>
      </c>
      <c r="G12" t="s">
        <v>51</v>
      </c>
      <c r="H12" t="s">
        <v>152</v>
      </c>
      <c r="I12" t="s">
        <v>55</v>
      </c>
      <c r="J12" t="s">
        <v>255</v>
      </c>
      <c r="K12" t="s">
        <v>124</v>
      </c>
      <c r="L12" t="s">
        <v>268</v>
      </c>
      <c r="M12" t="s">
        <v>59</v>
      </c>
      <c r="N12" t="s">
        <v>221</v>
      </c>
      <c r="O12" t="s">
        <v>182</v>
      </c>
      <c r="P12" t="s">
        <v>269</v>
      </c>
      <c r="Q12" t="s">
        <v>55</v>
      </c>
      <c r="R12" t="s">
        <v>270</v>
      </c>
      <c r="S12" t="s">
        <v>128</v>
      </c>
      <c r="T12" t="s">
        <v>159</v>
      </c>
      <c r="U12" t="s">
        <v>201</v>
      </c>
      <c r="V12" t="s">
        <v>67</v>
      </c>
      <c r="W12" t="s">
        <v>271</v>
      </c>
      <c r="X12" t="s">
        <v>234</v>
      </c>
      <c r="Y12" t="s">
        <v>117</v>
      </c>
      <c r="Z12" t="s">
        <v>221</v>
      </c>
      <c r="AA12" t="s">
        <v>272</v>
      </c>
      <c r="AB12" t="s">
        <v>72</v>
      </c>
      <c r="AC12" t="s">
        <v>73</v>
      </c>
      <c r="AD12" t="s">
        <v>74</v>
      </c>
      <c r="AE12" t="s">
        <v>72</v>
      </c>
      <c r="AF12" t="s">
        <v>135</v>
      </c>
      <c r="AG12" t="s">
        <v>78</v>
      </c>
      <c r="AH12" t="s">
        <v>78</v>
      </c>
      <c r="AI12" t="s">
        <v>78</v>
      </c>
      <c r="AJ12" t="s">
        <v>78</v>
      </c>
      <c r="AK12" t="s">
        <v>78</v>
      </c>
      <c r="AL12" t="s">
        <v>78</v>
      </c>
      <c r="AM12" t="s">
        <v>81</v>
      </c>
      <c r="AN12" t="s">
        <v>81</v>
      </c>
      <c r="AO12" t="s">
        <v>81</v>
      </c>
      <c r="AP12" t="s">
        <v>81</v>
      </c>
      <c r="AQ12" t="s">
        <v>81</v>
      </c>
      <c r="AR12" t="s">
        <v>81</v>
      </c>
      <c r="AS12" t="s">
        <v>81</v>
      </c>
      <c r="AT12" t="s">
        <v>81</v>
      </c>
      <c r="AU12" t="s">
        <v>81</v>
      </c>
      <c r="AV12" t="s">
        <v>81</v>
      </c>
      <c r="AW12" t="s">
        <v>83</v>
      </c>
      <c r="AX12" t="s">
        <v>51</v>
      </c>
    </row>
    <row r="13" spans="1:50" x14ac:dyDescent="0.3">
      <c r="A13" s="1">
        <v>45803.821273148147</v>
      </c>
      <c r="B13" t="s">
        <v>49</v>
      </c>
      <c r="C13" t="s">
        <v>150</v>
      </c>
      <c r="D13" t="s">
        <v>51</v>
      </c>
      <c r="E13" t="s">
        <v>151</v>
      </c>
      <c r="F13" t="s">
        <v>152</v>
      </c>
      <c r="G13" t="s">
        <v>51</v>
      </c>
      <c r="H13" t="s">
        <v>51</v>
      </c>
      <c r="I13" t="s">
        <v>55</v>
      </c>
      <c r="J13" t="s">
        <v>153</v>
      </c>
      <c r="K13" t="s">
        <v>124</v>
      </c>
      <c r="L13" t="s">
        <v>154</v>
      </c>
      <c r="M13" t="s">
        <v>155</v>
      </c>
      <c r="N13" t="s">
        <v>92</v>
      </c>
      <c r="O13" t="s">
        <v>61</v>
      </c>
      <c r="P13" t="s">
        <v>156</v>
      </c>
      <c r="Q13" t="s">
        <v>157</v>
      </c>
      <c r="R13" t="s">
        <v>158</v>
      </c>
      <c r="S13" t="s">
        <v>128</v>
      </c>
      <c r="T13" t="s">
        <v>159</v>
      </c>
      <c r="U13" t="s">
        <v>96</v>
      </c>
      <c r="V13" t="s">
        <v>160</v>
      </c>
      <c r="W13" t="s">
        <v>51</v>
      </c>
      <c r="X13" t="s">
        <v>98</v>
      </c>
      <c r="Y13" t="s">
        <v>99</v>
      </c>
      <c r="Z13" t="s">
        <v>100</v>
      </c>
      <c r="AA13" t="s">
        <v>161</v>
      </c>
      <c r="AB13" t="s">
        <v>162</v>
      </c>
      <c r="AC13" t="s">
        <v>73</v>
      </c>
      <c r="AD13" t="s">
        <v>74</v>
      </c>
      <c r="AE13" t="s">
        <v>105</v>
      </c>
      <c r="AF13" t="s">
        <v>163</v>
      </c>
      <c r="AG13" t="s">
        <v>76</v>
      </c>
      <c r="AH13" t="s">
        <v>77</v>
      </c>
      <c r="AI13" t="s">
        <v>78</v>
      </c>
      <c r="AJ13" t="s">
        <v>164</v>
      </c>
      <c r="AK13" t="s">
        <v>78</v>
      </c>
      <c r="AL13" t="s">
        <v>76</v>
      </c>
      <c r="AM13" t="s">
        <v>81</v>
      </c>
      <c r="AN13" t="s">
        <v>81</v>
      </c>
      <c r="AO13" t="s">
        <v>81</v>
      </c>
      <c r="AP13" t="s">
        <v>81</v>
      </c>
      <c r="AQ13" t="s">
        <v>81</v>
      </c>
      <c r="AR13" t="s">
        <v>81</v>
      </c>
      <c r="AS13" t="s">
        <v>81</v>
      </c>
      <c r="AT13" t="s">
        <v>81</v>
      </c>
      <c r="AU13" t="s">
        <v>81</v>
      </c>
      <c r="AV13" t="s">
        <v>79</v>
      </c>
      <c r="AW13" t="s">
        <v>165</v>
      </c>
      <c r="AX13" t="s">
        <v>51</v>
      </c>
    </row>
    <row r="14" spans="1:50" x14ac:dyDescent="0.3">
      <c r="A14" s="1">
        <v>45823.563043981485</v>
      </c>
      <c r="B14" t="s">
        <v>84</v>
      </c>
      <c r="C14" t="s">
        <v>324</v>
      </c>
      <c r="D14" t="s">
        <v>51</v>
      </c>
      <c r="E14" t="s">
        <v>86</v>
      </c>
      <c r="F14" t="s">
        <v>152</v>
      </c>
      <c r="H14" t="s">
        <v>855</v>
      </c>
      <c r="I14" t="s">
        <v>55</v>
      </c>
      <c r="J14" t="s">
        <v>109</v>
      </c>
      <c r="K14" t="s">
        <v>57</v>
      </c>
      <c r="L14" t="s">
        <v>715</v>
      </c>
      <c r="M14" t="s">
        <v>123</v>
      </c>
      <c r="N14" t="s">
        <v>60</v>
      </c>
      <c r="O14" t="s">
        <v>61</v>
      </c>
      <c r="P14" t="s">
        <v>269</v>
      </c>
      <c r="Q14" t="s">
        <v>157</v>
      </c>
      <c r="R14" t="s">
        <v>716</v>
      </c>
      <c r="S14" t="s">
        <v>450</v>
      </c>
      <c r="T14" t="s">
        <v>65</v>
      </c>
      <c r="U14" t="s">
        <v>96</v>
      </c>
      <c r="V14" t="s">
        <v>67</v>
      </c>
      <c r="W14" t="s">
        <v>717</v>
      </c>
      <c r="X14" t="s">
        <v>335</v>
      </c>
      <c r="Y14" t="s">
        <v>70</v>
      </c>
      <c r="Z14" t="s">
        <v>100</v>
      </c>
      <c r="AA14" t="s">
        <v>718</v>
      </c>
      <c r="AB14" t="s">
        <v>72</v>
      </c>
      <c r="AC14" t="s">
        <v>134</v>
      </c>
      <c r="AD14" t="s">
        <v>104</v>
      </c>
      <c r="AE14" t="s">
        <v>105</v>
      </c>
      <c r="AF14" t="s">
        <v>135</v>
      </c>
      <c r="AG14" t="s">
        <v>76</v>
      </c>
      <c r="AH14" t="s">
        <v>77</v>
      </c>
      <c r="AI14" t="s">
        <v>76</v>
      </c>
      <c r="AJ14" t="s">
        <v>76</v>
      </c>
      <c r="AK14" t="s">
        <v>77</v>
      </c>
      <c r="AL14" t="s">
        <v>76</v>
      </c>
      <c r="AM14" t="s">
        <v>81</v>
      </c>
      <c r="AN14" t="s">
        <v>82</v>
      </c>
      <c r="AO14" t="s">
        <v>80</v>
      </c>
      <c r="AP14" t="s">
        <v>81</v>
      </c>
      <c r="AQ14" t="s">
        <v>81</v>
      </c>
      <c r="AR14" t="s">
        <v>80</v>
      </c>
      <c r="AS14" t="s">
        <v>81</v>
      </c>
      <c r="AT14" t="s">
        <v>80</v>
      </c>
      <c r="AU14" t="s">
        <v>80</v>
      </c>
      <c r="AV14" t="s">
        <v>81</v>
      </c>
      <c r="AW14" t="s">
        <v>119</v>
      </c>
      <c r="AX14" t="s">
        <v>51</v>
      </c>
    </row>
    <row r="15" spans="1:50" x14ac:dyDescent="0.3">
      <c r="A15" s="1">
        <v>45803.831446759257</v>
      </c>
      <c r="B15" t="s">
        <v>49</v>
      </c>
      <c r="C15" t="s">
        <v>188</v>
      </c>
      <c r="D15" t="s">
        <v>51</v>
      </c>
      <c r="E15" t="s">
        <v>151</v>
      </c>
      <c r="F15" t="s">
        <v>189</v>
      </c>
      <c r="G15" t="s">
        <v>51</v>
      </c>
      <c r="H15" t="s">
        <v>190</v>
      </c>
      <c r="I15" t="s">
        <v>55</v>
      </c>
      <c r="J15" t="s">
        <v>191</v>
      </c>
      <c r="K15" t="s">
        <v>124</v>
      </c>
      <c r="L15" t="s">
        <v>192</v>
      </c>
      <c r="M15" t="s">
        <v>59</v>
      </c>
      <c r="N15" t="s">
        <v>60</v>
      </c>
      <c r="O15" t="s">
        <v>61</v>
      </c>
      <c r="P15" t="s">
        <v>193</v>
      </c>
      <c r="Q15" t="s">
        <v>55</v>
      </c>
      <c r="R15" t="s">
        <v>194</v>
      </c>
      <c r="S15" t="s">
        <v>172</v>
      </c>
      <c r="T15" t="s">
        <v>115</v>
      </c>
      <c r="U15" t="s">
        <v>145</v>
      </c>
      <c r="V15" t="s">
        <v>160</v>
      </c>
      <c r="W15" t="s">
        <v>195</v>
      </c>
      <c r="X15" t="s">
        <v>147</v>
      </c>
      <c r="Y15" t="s">
        <v>117</v>
      </c>
      <c r="Z15" t="s">
        <v>100</v>
      </c>
      <c r="AA15" t="s">
        <v>196</v>
      </c>
      <c r="AB15" t="s">
        <v>133</v>
      </c>
      <c r="AC15" t="s">
        <v>134</v>
      </c>
      <c r="AD15" t="s">
        <v>104</v>
      </c>
      <c r="AE15" t="s">
        <v>105</v>
      </c>
      <c r="AF15" t="s">
        <v>177</v>
      </c>
      <c r="AG15" t="s">
        <v>77</v>
      </c>
      <c r="AH15" t="s">
        <v>77</v>
      </c>
      <c r="AI15" t="s">
        <v>77</v>
      </c>
      <c r="AJ15" t="s">
        <v>77</v>
      </c>
      <c r="AK15" t="s">
        <v>76</v>
      </c>
      <c r="AL15" t="s">
        <v>77</v>
      </c>
      <c r="AM15" t="s">
        <v>81</v>
      </c>
      <c r="AN15" t="s">
        <v>82</v>
      </c>
      <c r="AO15" t="s">
        <v>80</v>
      </c>
      <c r="AP15" t="s">
        <v>81</v>
      </c>
      <c r="AQ15" t="s">
        <v>80</v>
      </c>
      <c r="AR15" t="s">
        <v>82</v>
      </c>
      <c r="AS15" t="s">
        <v>82</v>
      </c>
      <c r="AT15" t="s">
        <v>80</v>
      </c>
      <c r="AU15" t="s">
        <v>81</v>
      </c>
      <c r="AV15" t="s">
        <v>81</v>
      </c>
      <c r="AW15" t="s">
        <v>83</v>
      </c>
      <c r="AX15" t="s">
        <v>51</v>
      </c>
    </row>
    <row r="16" spans="1:50" x14ac:dyDescent="0.3">
      <c r="A16" s="1">
        <v>45827.513564814813</v>
      </c>
      <c r="B16" t="s">
        <v>273</v>
      </c>
      <c r="C16" t="s">
        <v>214</v>
      </c>
      <c r="D16" t="s">
        <v>51</v>
      </c>
      <c r="E16" t="s">
        <v>52</v>
      </c>
      <c r="F16" t="s">
        <v>799</v>
      </c>
      <c r="G16" t="s">
        <v>51</v>
      </c>
      <c r="H16" t="s">
        <v>800</v>
      </c>
      <c r="I16" t="s">
        <v>55</v>
      </c>
      <c r="J16" t="s">
        <v>801</v>
      </c>
      <c r="K16" t="s">
        <v>110</v>
      </c>
      <c r="L16" t="s">
        <v>802</v>
      </c>
      <c r="M16" t="s">
        <v>59</v>
      </c>
      <c r="N16" t="s">
        <v>60</v>
      </c>
      <c r="O16" t="s">
        <v>61</v>
      </c>
      <c r="P16" t="s">
        <v>170</v>
      </c>
      <c r="Q16" t="s">
        <v>157</v>
      </c>
      <c r="R16" t="s">
        <v>803</v>
      </c>
      <c r="S16" t="s">
        <v>128</v>
      </c>
      <c r="T16" t="s">
        <v>65</v>
      </c>
      <c r="U16" t="s">
        <v>713</v>
      </c>
      <c r="V16" t="s">
        <v>160</v>
      </c>
      <c r="W16" t="s">
        <v>51</v>
      </c>
      <c r="X16" t="s">
        <v>185</v>
      </c>
      <c r="Y16" t="s">
        <v>70</v>
      </c>
      <c r="Z16" t="s">
        <v>60</v>
      </c>
      <c r="AA16" t="s">
        <v>511</v>
      </c>
      <c r="AB16" t="s">
        <v>133</v>
      </c>
      <c r="AC16" t="s">
        <v>73</v>
      </c>
      <c r="AD16" t="s">
        <v>104</v>
      </c>
      <c r="AE16" t="s">
        <v>72</v>
      </c>
      <c r="AF16" t="s">
        <v>177</v>
      </c>
      <c r="AG16" t="s">
        <v>164</v>
      </c>
      <c r="AH16" t="s">
        <v>164</v>
      </c>
      <c r="AI16" t="s">
        <v>164</v>
      </c>
      <c r="AJ16" t="s">
        <v>164</v>
      </c>
      <c r="AK16" t="s">
        <v>164</v>
      </c>
      <c r="AL16" t="s">
        <v>164</v>
      </c>
      <c r="AM16" t="s">
        <v>82</v>
      </c>
      <c r="AN16" t="s">
        <v>82</v>
      </c>
      <c r="AO16" t="s">
        <v>81</v>
      </c>
      <c r="AP16" t="s">
        <v>82</v>
      </c>
      <c r="AQ16" t="s">
        <v>82</v>
      </c>
      <c r="AR16" t="s">
        <v>81</v>
      </c>
      <c r="AS16" t="s">
        <v>82</v>
      </c>
      <c r="AT16" t="s">
        <v>82</v>
      </c>
      <c r="AU16" t="s">
        <v>82</v>
      </c>
      <c r="AV16" t="s">
        <v>81</v>
      </c>
      <c r="AW16" t="s">
        <v>119</v>
      </c>
      <c r="AX16" t="s">
        <v>51</v>
      </c>
    </row>
    <row r="17" spans="1:50" x14ac:dyDescent="0.3">
      <c r="A17" s="1">
        <v>45827.401087962964</v>
      </c>
      <c r="B17" t="s">
        <v>551</v>
      </c>
      <c r="C17" t="s">
        <v>324</v>
      </c>
      <c r="D17" t="s">
        <v>51</v>
      </c>
      <c r="E17" t="s">
        <v>86</v>
      </c>
      <c r="F17" t="s">
        <v>608</v>
      </c>
      <c r="G17" t="s">
        <v>51</v>
      </c>
      <c r="H17" t="s">
        <v>749</v>
      </c>
      <c r="I17" t="s">
        <v>55</v>
      </c>
      <c r="J17" t="s">
        <v>296</v>
      </c>
      <c r="K17" t="s">
        <v>140</v>
      </c>
      <c r="L17" t="s">
        <v>750</v>
      </c>
      <c r="M17" t="s">
        <v>59</v>
      </c>
      <c r="N17" t="s">
        <v>92</v>
      </c>
      <c r="O17" t="s">
        <v>182</v>
      </c>
      <c r="P17" t="s">
        <v>156</v>
      </c>
      <c r="Q17" t="s">
        <v>55</v>
      </c>
      <c r="R17" t="s">
        <v>751</v>
      </c>
      <c r="S17" t="s">
        <v>258</v>
      </c>
      <c r="T17" t="s">
        <v>223</v>
      </c>
      <c r="U17" t="s">
        <v>145</v>
      </c>
      <c r="V17" t="s">
        <v>160</v>
      </c>
      <c r="W17" t="s">
        <v>752</v>
      </c>
      <c r="X17" t="s">
        <v>234</v>
      </c>
      <c r="Y17" t="s">
        <v>117</v>
      </c>
      <c r="Z17" t="s">
        <v>60</v>
      </c>
      <c r="AA17" t="s">
        <v>315</v>
      </c>
      <c r="AB17" t="s">
        <v>102</v>
      </c>
      <c r="AC17" t="s">
        <v>134</v>
      </c>
      <c r="AD17" t="s">
        <v>104</v>
      </c>
      <c r="AE17" t="s">
        <v>105</v>
      </c>
      <c r="AF17" t="s">
        <v>75</v>
      </c>
      <c r="AG17" t="s">
        <v>78</v>
      </c>
      <c r="AH17" t="s">
        <v>76</v>
      </c>
      <c r="AI17" t="s">
        <v>78</v>
      </c>
      <c r="AJ17" t="s">
        <v>78</v>
      </c>
      <c r="AK17" t="s">
        <v>76</v>
      </c>
      <c r="AL17" t="s">
        <v>77</v>
      </c>
      <c r="AM17" t="s">
        <v>81</v>
      </c>
      <c r="AN17" t="s">
        <v>81</v>
      </c>
      <c r="AO17" t="s">
        <v>80</v>
      </c>
      <c r="AP17" t="s">
        <v>81</v>
      </c>
      <c r="AQ17" t="s">
        <v>81</v>
      </c>
      <c r="AR17" t="s">
        <v>80</v>
      </c>
      <c r="AS17" t="s">
        <v>81</v>
      </c>
      <c r="AT17" t="s">
        <v>80</v>
      </c>
      <c r="AU17" t="s">
        <v>80</v>
      </c>
      <c r="AV17" t="s">
        <v>81</v>
      </c>
      <c r="AW17" t="s">
        <v>107</v>
      </c>
      <c r="AX17" t="s">
        <v>51</v>
      </c>
    </row>
    <row r="18" spans="1:50" x14ac:dyDescent="0.3">
      <c r="A18" s="1">
        <v>45809.825752314813</v>
      </c>
      <c r="B18" t="s">
        <v>273</v>
      </c>
      <c r="C18" t="s">
        <v>214</v>
      </c>
      <c r="D18" t="s">
        <v>51</v>
      </c>
      <c r="E18" t="s">
        <v>52</v>
      </c>
      <c r="F18" t="s">
        <v>608</v>
      </c>
      <c r="G18" t="s">
        <v>51</v>
      </c>
      <c r="H18" t="s">
        <v>609</v>
      </c>
      <c r="I18" t="s">
        <v>55</v>
      </c>
      <c r="J18" t="s">
        <v>610</v>
      </c>
      <c r="K18" t="s">
        <v>57</v>
      </c>
      <c r="L18" t="s">
        <v>611</v>
      </c>
      <c r="M18" t="s">
        <v>59</v>
      </c>
      <c r="N18" t="s">
        <v>60</v>
      </c>
      <c r="O18" t="s">
        <v>182</v>
      </c>
      <c r="P18" t="s">
        <v>269</v>
      </c>
      <c r="Q18" t="s">
        <v>157</v>
      </c>
      <c r="R18" t="s">
        <v>612</v>
      </c>
      <c r="S18" t="s">
        <v>232</v>
      </c>
      <c r="T18" t="s">
        <v>115</v>
      </c>
      <c r="U18" t="s">
        <v>145</v>
      </c>
      <c r="V18" t="s">
        <v>160</v>
      </c>
      <c r="W18" t="s">
        <v>51</v>
      </c>
      <c r="X18" t="s">
        <v>185</v>
      </c>
      <c r="Y18" t="s">
        <v>70</v>
      </c>
      <c r="Z18" t="s">
        <v>60</v>
      </c>
      <c r="AA18" t="s">
        <v>203</v>
      </c>
      <c r="AB18" t="s">
        <v>72</v>
      </c>
      <c r="AC18" t="s">
        <v>73</v>
      </c>
      <c r="AD18" t="s">
        <v>74</v>
      </c>
      <c r="AE18" t="s">
        <v>72</v>
      </c>
      <c r="AF18" t="s">
        <v>135</v>
      </c>
      <c r="AG18" t="s">
        <v>78</v>
      </c>
      <c r="AH18" t="s">
        <v>78</v>
      </c>
      <c r="AI18" t="s">
        <v>78</v>
      </c>
      <c r="AJ18" t="s">
        <v>78</v>
      </c>
      <c r="AK18" t="s">
        <v>78</v>
      </c>
      <c r="AL18" t="s">
        <v>77</v>
      </c>
      <c r="AM18" t="s">
        <v>81</v>
      </c>
      <c r="AN18" t="s">
        <v>81</v>
      </c>
      <c r="AO18" t="s">
        <v>81</v>
      </c>
      <c r="AP18" t="s">
        <v>81</v>
      </c>
      <c r="AQ18" t="s">
        <v>81</v>
      </c>
      <c r="AR18" t="s">
        <v>82</v>
      </c>
      <c r="AS18" t="s">
        <v>82</v>
      </c>
      <c r="AT18" t="s">
        <v>80</v>
      </c>
      <c r="AU18" t="s">
        <v>81</v>
      </c>
      <c r="AV18" t="s">
        <v>82</v>
      </c>
      <c r="AW18" t="s">
        <v>107</v>
      </c>
      <c r="AX18" t="s">
        <v>51</v>
      </c>
    </row>
    <row r="19" spans="1:50" x14ac:dyDescent="0.3">
      <c r="A19" s="1">
        <v>45810.48064814815</v>
      </c>
      <c r="B19" t="s">
        <v>273</v>
      </c>
      <c r="C19" t="s">
        <v>214</v>
      </c>
      <c r="D19" t="s">
        <v>642</v>
      </c>
      <c r="E19" t="s">
        <v>52</v>
      </c>
      <c r="F19" t="s">
        <v>608</v>
      </c>
      <c r="G19" t="s">
        <v>643</v>
      </c>
      <c r="H19" t="s">
        <v>644</v>
      </c>
      <c r="I19" t="s">
        <v>55</v>
      </c>
      <c r="J19" t="s">
        <v>180</v>
      </c>
      <c r="K19" t="s">
        <v>110</v>
      </c>
      <c r="L19" t="s">
        <v>645</v>
      </c>
      <c r="M19" t="s">
        <v>155</v>
      </c>
      <c r="N19" t="s">
        <v>92</v>
      </c>
      <c r="O19" t="s">
        <v>61</v>
      </c>
      <c r="P19" t="s">
        <v>269</v>
      </c>
      <c r="Q19" t="s">
        <v>55</v>
      </c>
      <c r="R19" t="s">
        <v>646</v>
      </c>
      <c r="S19" t="s">
        <v>144</v>
      </c>
      <c r="T19" t="s">
        <v>123</v>
      </c>
      <c r="U19" t="s">
        <v>647</v>
      </c>
      <c r="V19" t="s">
        <v>123</v>
      </c>
      <c r="W19" t="s">
        <v>51</v>
      </c>
      <c r="X19" t="s">
        <v>147</v>
      </c>
      <c r="Y19" t="s">
        <v>117</v>
      </c>
      <c r="Z19" t="s">
        <v>60</v>
      </c>
      <c r="AA19" t="s">
        <v>648</v>
      </c>
      <c r="AB19" t="s">
        <v>72</v>
      </c>
      <c r="AC19" t="s">
        <v>134</v>
      </c>
      <c r="AD19" t="s">
        <v>104</v>
      </c>
      <c r="AE19" t="s">
        <v>105</v>
      </c>
      <c r="AF19" t="s">
        <v>624</v>
      </c>
      <c r="AG19" t="s">
        <v>76</v>
      </c>
      <c r="AH19" t="s">
        <v>77</v>
      </c>
      <c r="AI19" t="s">
        <v>77</v>
      </c>
      <c r="AJ19" t="s">
        <v>76</v>
      </c>
      <c r="AK19" t="s">
        <v>78</v>
      </c>
      <c r="AL19" t="s">
        <v>76</v>
      </c>
      <c r="AM19" t="s">
        <v>81</v>
      </c>
      <c r="AN19" t="s">
        <v>80</v>
      </c>
      <c r="AO19" t="s">
        <v>81</v>
      </c>
      <c r="AP19" t="s">
        <v>80</v>
      </c>
      <c r="AQ19" t="s">
        <v>80</v>
      </c>
      <c r="AR19" t="s">
        <v>81</v>
      </c>
      <c r="AS19" t="s">
        <v>81</v>
      </c>
      <c r="AT19" t="s">
        <v>81</v>
      </c>
      <c r="AU19" t="s">
        <v>80</v>
      </c>
      <c r="AV19" t="s">
        <v>80</v>
      </c>
      <c r="AW19" t="s">
        <v>83</v>
      </c>
      <c r="AX19" t="s">
        <v>51</v>
      </c>
    </row>
    <row r="20" spans="1:50" x14ac:dyDescent="0.3">
      <c r="A20" s="1">
        <v>45810.027395833335</v>
      </c>
      <c r="B20" t="s">
        <v>84</v>
      </c>
      <c r="C20" t="s">
        <v>214</v>
      </c>
      <c r="D20" t="s">
        <v>51</v>
      </c>
      <c r="E20" t="s">
        <v>86</v>
      </c>
      <c r="F20" t="s">
        <v>625</v>
      </c>
      <c r="G20" t="s">
        <v>51</v>
      </c>
      <c r="H20" t="s">
        <v>373</v>
      </c>
      <c r="I20" t="s">
        <v>55</v>
      </c>
      <c r="J20" t="s">
        <v>89</v>
      </c>
      <c r="K20" t="s">
        <v>124</v>
      </c>
      <c r="L20" t="s">
        <v>626</v>
      </c>
      <c r="M20" t="s">
        <v>59</v>
      </c>
      <c r="N20" t="s">
        <v>60</v>
      </c>
      <c r="O20" t="s">
        <v>61</v>
      </c>
      <c r="P20" t="s">
        <v>156</v>
      </c>
      <c r="Q20" t="s">
        <v>55</v>
      </c>
      <c r="R20" t="s">
        <v>627</v>
      </c>
      <c r="S20" t="s">
        <v>114</v>
      </c>
      <c r="T20" t="s">
        <v>65</v>
      </c>
      <c r="U20" t="s">
        <v>201</v>
      </c>
      <c r="V20" t="s">
        <v>160</v>
      </c>
      <c r="W20" t="s">
        <v>51</v>
      </c>
      <c r="X20" t="s">
        <v>185</v>
      </c>
      <c r="Y20" t="s">
        <v>70</v>
      </c>
      <c r="Z20" t="s">
        <v>60</v>
      </c>
      <c r="AA20" t="s">
        <v>351</v>
      </c>
      <c r="AB20" t="s">
        <v>72</v>
      </c>
      <c r="AC20" t="s">
        <v>73</v>
      </c>
      <c r="AD20" t="s">
        <v>104</v>
      </c>
      <c r="AE20" t="s">
        <v>105</v>
      </c>
      <c r="AF20" t="s">
        <v>628</v>
      </c>
      <c r="AG20" t="s">
        <v>76</v>
      </c>
      <c r="AH20" t="s">
        <v>76</v>
      </c>
      <c r="AI20" t="s">
        <v>76</v>
      </c>
      <c r="AJ20" t="s">
        <v>76</v>
      </c>
      <c r="AK20" t="s">
        <v>76</v>
      </c>
      <c r="AL20" t="s">
        <v>76</v>
      </c>
      <c r="AM20" t="s">
        <v>81</v>
      </c>
      <c r="AN20" t="s">
        <v>82</v>
      </c>
      <c r="AO20" t="s">
        <v>81</v>
      </c>
      <c r="AP20" t="s">
        <v>81</v>
      </c>
      <c r="AQ20" t="s">
        <v>81</v>
      </c>
      <c r="AR20" t="s">
        <v>81</v>
      </c>
      <c r="AS20" t="s">
        <v>81</v>
      </c>
      <c r="AT20" t="s">
        <v>81</v>
      </c>
      <c r="AU20" t="s">
        <v>81</v>
      </c>
      <c r="AV20" t="s">
        <v>81</v>
      </c>
      <c r="AW20" t="s">
        <v>119</v>
      </c>
      <c r="AX20" t="s">
        <v>51</v>
      </c>
    </row>
    <row r="21" spans="1:50" x14ac:dyDescent="0.3">
      <c r="A21" s="1">
        <v>45810.741331018522</v>
      </c>
      <c r="B21" t="s">
        <v>273</v>
      </c>
      <c r="C21" t="s">
        <v>214</v>
      </c>
      <c r="D21" t="s">
        <v>51</v>
      </c>
      <c r="E21" t="s">
        <v>52</v>
      </c>
      <c r="F21" t="s">
        <v>625</v>
      </c>
      <c r="G21" t="s">
        <v>51</v>
      </c>
      <c r="H21" t="s">
        <v>662</v>
      </c>
      <c r="I21" t="s">
        <v>55</v>
      </c>
      <c r="J21" t="s">
        <v>255</v>
      </c>
      <c r="K21" t="s">
        <v>110</v>
      </c>
      <c r="L21" t="s">
        <v>663</v>
      </c>
      <c r="M21" t="s">
        <v>59</v>
      </c>
      <c r="N21" t="s">
        <v>221</v>
      </c>
      <c r="O21" t="s">
        <v>61</v>
      </c>
      <c r="P21" t="s">
        <v>156</v>
      </c>
      <c r="Q21" t="s">
        <v>55</v>
      </c>
      <c r="R21" t="s">
        <v>664</v>
      </c>
      <c r="S21" t="s">
        <v>128</v>
      </c>
      <c r="T21" t="s">
        <v>223</v>
      </c>
      <c r="U21" t="s">
        <v>201</v>
      </c>
      <c r="V21" t="s">
        <v>67</v>
      </c>
      <c r="W21" t="s">
        <v>51</v>
      </c>
      <c r="X21" t="s">
        <v>185</v>
      </c>
      <c r="Y21" t="s">
        <v>70</v>
      </c>
      <c r="Z21" t="s">
        <v>221</v>
      </c>
      <c r="AA21" t="s">
        <v>665</v>
      </c>
      <c r="AB21" t="s">
        <v>72</v>
      </c>
      <c r="AC21" t="s">
        <v>134</v>
      </c>
      <c r="AD21" t="s">
        <v>104</v>
      </c>
      <c r="AE21" t="s">
        <v>105</v>
      </c>
      <c r="AF21" t="s">
        <v>666</v>
      </c>
      <c r="AG21" t="s">
        <v>76</v>
      </c>
      <c r="AH21" t="s">
        <v>76</v>
      </c>
      <c r="AI21" t="s">
        <v>76</v>
      </c>
      <c r="AJ21" t="s">
        <v>76</v>
      </c>
      <c r="AK21" t="s">
        <v>76</v>
      </c>
      <c r="AL21" t="s">
        <v>76</v>
      </c>
      <c r="AM21" t="s">
        <v>82</v>
      </c>
      <c r="AN21" t="s">
        <v>81</v>
      </c>
      <c r="AO21" t="s">
        <v>82</v>
      </c>
      <c r="AP21" t="s">
        <v>82</v>
      </c>
      <c r="AQ21" t="s">
        <v>81</v>
      </c>
      <c r="AR21" t="s">
        <v>81</v>
      </c>
      <c r="AS21" t="s">
        <v>82</v>
      </c>
      <c r="AT21" t="s">
        <v>81</v>
      </c>
      <c r="AU21" t="s">
        <v>80</v>
      </c>
      <c r="AV21" t="s">
        <v>81</v>
      </c>
      <c r="AW21" t="s">
        <v>83</v>
      </c>
      <c r="AX21" t="s">
        <v>51</v>
      </c>
    </row>
    <row r="22" spans="1:50" x14ac:dyDescent="0.3">
      <c r="A22" s="1">
        <v>45827.519965277781</v>
      </c>
      <c r="B22" t="s">
        <v>273</v>
      </c>
      <c r="C22" t="s">
        <v>214</v>
      </c>
      <c r="D22" t="s">
        <v>51</v>
      </c>
      <c r="E22" t="s">
        <v>52</v>
      </c>
      <c r="F22" t="s">
        <v>625</v>
      </c>
      <c r="G22" t="s">
        <v>804</v>
      </c>
      <c r="H22" t="s">
        <v>179</v>
      </c>
      <c r="I22" t="s">
        <v>99</v>
      </c>
      <c r="J22" t="s">
        <v>208</v>
      </c>
      <c r="K22" t="s">
        <v>124</v>
      </c>
      <c r="L22" t="s">
        <v>805</v>
      </c>
      <c r="M22" t="s">
        <v>59</v>
      </c>
      <c r="N22" t="s">
        <v>92</v>
      </c>
      <c r="O22" t="s">
        <v>61</v>
      </c>
      <c r="P22" t="s">
        <v>170</v>
      </c>
      <c r="Q22" t="s">
        <v>157</v>
      </c>
      <c r="R22" t="s">
        <v>806</v>
      </c>
      <c r="S22" t="s">
        <v>64</v>
      </c>
      <c r="T22" t="s">
        <v>65</v>
      </c>
      <c r="U22" t="s">
        <v>96</v>
      </c>
      <c r="V22" t="s">
        <v>160</v>
      </c>
      <c r="W22" t="s">
        <v>51</v>
      </c>
      <c r="X22" t="s">
        <v>185</v>
      </c>
      <c r="Y22" t="s">
        <v>117</v>
      </c>
      <c r="Z22" t="s">
        <v>60</v>
      </c>
      <c r="AA22" t="s">
        <v>594</v>
      </c>
      <c r="AB22" t="s">
        <v>72</v>
      </c>
      <c r="AC22" t="s">
        <v>73</v>
      </c>
      <c r="AD22" t="s">
        <v>104</v>
      </c>
      <c r="AE22" t="s">
        <v>72</v>
      </c>
      <c r="AF22" t="s">
        <v>135</v>
      </c>
      <c r="AG22" t="s">
        <v>76</v>
      </c>
      <c r="AH22" t="s">
        <v>76</v>
      </c>
      <c r="AI22" t="s">
        <v>77</v>
      </c>
      <c r="AJ22" t="s">
        <v>164</v>
      </c>
      <c r="AK22" t="s">
        <v>77</v>
      </c>
      <c r="AL22" t="s">
        <v>77</v>
      </c>
      <c r="AM22" t="s">
        <v>82</v>
      </c>
      <c r="AN22" t="s">
        <v>80</v>
      </c>
      <c r="AO22" t="s">
        <v>82</v>
      </c>
      <c r="AP22" t="s">
        <v>81</v>
      </c>
      <c r="AQ22" t="s">
        <v>81</v>
      </c>
      <c r="AR22" t="s">
        <v>79</v>
      </c>
      <c r="AS22" t="s">
        <v>79</v>
      </c>
      <c r="AT22" t="s">
        <v>82</v>
      </c>
      <c r="AU22" t="s">
        <v>80</v>
      </c>
      <c r="AV22" t="s">
        <v>81</v>
      </c>
      <c r="AW22" t="s">
        <v>119</v>
      </c>
      <c r="AX22" t="s">
        <v>51</v>
      </c>
    </row>
    <row r="23" spans="1:50" x14ac:dyDescent="0.3">
      <c r="A23" s="1">
        <v>45803.89634259259</v>
      </c>
      <c r="B23" t="s">
        <v>49</v>
      </c>
      <c r="C23" t="s">
        <v>214</v>
      </c>
      <c r="D23" t="s">
        <v>51</v>
      </c>
      <c r="E23" t="s">
        <v>52</v>
      </c>
      <c r="F23" t="s">
        <v>625</v>
      </c>
      <c r="G23" t="s">
        <v>216</v>
      </c>
      <c r="H23" t="s">
        <v>217</v>
      </c>
      <c r="I23" t="s">
        <v>55</v>
      </c>
      <c r="J23" t="s">
        <v>218</v>
      </c>
      <c r="K23" t="s">
        <v>219</v>
      </c>
      <c r="L23" t="s">
        <v>220</v>
      </c>
      <c r="M23" t="s">
        <v>59</v>
      </c>
      <c r="N23" t="s">
        <v>221</v>
      </c>
      <c r="O23" t="s">
        <v>182</v>
      </c>
      <c r="P23" t="s">
        <v>170</v>
      </c>
      <c r="Q23" t="s">
        <v>157</v>
      </c>
      <c r="R23" t="s">
        <v>222</v>
      </c>
      <c r="S23" t="s">
        <v>114</v>
      </c>
      <c r="T23" t="s">
        <v>223</v>
      </c>
      <c r="U23" t="s">
        <v>224</v>
      </c>
      <c r="V23" t="s">
        <v>67</v>
      </c>
      <c r="W23" t="s">
        <v>51</v>
      </c>
      <c r="X23" t="s">
        <v>185</v>
      </c>
      <c r="Y23" t="s">
        <v>117</v>
      </c>
      <c r="Z23" t="s">
        <v>221</v>
      </c>
      <c r="AA23" t="s">
        <v>225</v>
      </c>
      <c r="AB23" t="s">
        <v>72</v>
      </c>
      <c r="AC23" t="s">
        <v>73</v>
      </c>
      <c r="AD23" t="s">
        <v>104</v>
      </c>
      <c r="AE23" t="s">
        <v>72</v>
      </c>
      <c r="AF23" t="s">
        <v>177</v>
      </c>
      <c r="AG23" t="s">
        <v>77</v>
      </c>
      <c r="AH23" t="s">
        <v>78</v>
      </c>
      <c r="AI23" t="s">
        <v>77</v>
      </c>
      <c r="AJ23" t="s">
        <v>77</v>
      </c>
      <c r="AK23" t="s">
        <v>77</v>
      </c>
      <c r="AL23" t="s">
        <v>77</v>
      </c>
      <c r="AM23" t="s">
        <v>81</v>
      </c>
      <c r="AN23" t="s">
        <v>81</v>
      </c>
      <c r="AO23" t="s">
        <v>81</v>
      </c>
      <c r="AP23" t="s">
        <v>80</v>
      </c>
      <c r="AQ23" t="s">
        <v>81</v>
      </c>
      <c r="AR23" t="s">
        <v>81</v>
      </c>
      <c r="AS23" t="s">
        <v>81</v>
      </c>
      <c r="AT23" t="s">
        <v>81</v>
      </c>
      <c r="AU23" t="s">
        <v>81</v>
      </c>
      <c r="AV23" t="s">
        <v>81</v>
      </c>
      <c r="AW23" t="s">
        <v>83</v>
      </c>
      <c r="AX23" t="s">
        <v>51</v>
      </c>
    </row>
    <row r="24" spans="1:50" x14ac:dyDescent="0.3">
      <c r="A24" s="1">
        <v>45808.539444444446</v>
      </c>
      <c r="B24" t="s">
        <v>273</v>
      </c>
      <c r="C24" t="s">
        <v>324</v>
      </c>
      <c r="D24" t="s">
        <v>324</v>
      </c>
      <c r="E24" t="s">
        <v>52</v>
      </c>
      <c r="F24" t="s">
        <v>533</v>
      </c>
      <c r="H24" t="s">
        <v>570</v>
      </c>
      <c r="I24" t="s">
        <v>55</v>
      </c>
      <c r="J24" t="s">
        <v>571</v>
      </c>
      <c r="K24" t="s">
        <v>413</v>
      </c>
      <c r="L24" t="s">
        <v>572</v>
      </c>
      <c r="M24" t="s">
        <v>155</v>
      </c>
      <c r="N24" t="s">
        <v>221</v>
      </c>
      <c r="O24" t="s">
        <v>123</v>
      </c>
      <c r="P24" t="s">
        <v>142</v>
      </c>
      <c r="Q24" t="s">
        <v>55</v>
      </c>
      <c r="R24" t="s">
        <v>573</v>
      </c>
      <c r="S24" t="s">
        <v>114</v>
      </c>
      <c r="T24" t="s">
        <v>159</v>
      </c>
      <c r="U24" t="s">
        <v>96</v>
      </c>
      <c r="V24" t="s">
        <v>67</v>
      </c>
      <c r="W24" t="s">
        <v>574</v>
      </c>
      <c r="X24" t="s">
        <v>537</v>
      </c>
      <c r="Y24" t="s">
        <v>99</v>
      </c>
      <c r="Z24" t="s">
        <v>60</v>
      </c>
      <c r="AA24" t="s">
        <v>345</v>
      </c>
      <c r="AB24" t="s">
        <v>72</v>
      </c>
      <c r="AC24" t="s">
        <v>73</v>
      </c>
      <c r="AD24" t="s">
        <v>104</v>
      </c>
      <c r="AE24" t="s">
        <v>72</v>
      </c>
      <c r="AF24" t="s">
        <v>163</v>
      </c>
      <c r="AG24" t="s">
        <v>77</v>
      </c>
      <c r="AH24" t="s">
        <v>76</v>
      </c>
      <c r="AI24" t="s">
        <v>77</v>
      </c>
      <c r="AJ24" t="s">
        <v>77</v>
      </c>
      <c r="AK24" t="s">
        <v>76</v>
      </c>
      <c r="AL24" t="s">
        <v>76</v>
      </c>
      <c r="AM24" t="s">
        <v>80</v>
      </c>
      <c r="AN24" t="s">
        <v>80</v>
      </c>
      <c r="AO24" t="s">
        <v>80</v>
      </c>
      <c r="AP24" t="s">
        <v>81</v>
      </c>
      <c r="AQ24" t="s">
        <v>81</v>
      </c>
      <c r="AR24" t="s">
        <v>81</v>
      </c>
      <c r="AS24" t="s">
        <v>82</v>
      </c>
      <c r="AT24" t="s">
        <v>82</v>
      </c>
      <c r="AU24" t="s">
        <v>81</v>
      </c>
      <c r="AV24" t="s">
        <v>82</v>
      </c>
      <c r="AW24" t="s">
        <v>119</v>
      </c>
      <c r="AX24" t="s">
        <v>51</v>
      </c>
    </row>
    <row r="25" spans="1:50" x14ac:dyDescent="0.3">
      <c r="A25" s="1">
        <v>45828.696203703701</v>
      </c>
      <c r="B25" t="s">
        <v>273</v>
      </c>
      <c r="C25" t="s">
        <v>324</v>
      </c>
      <c r="D25" t="s">
        <v>51</v>
      </c>
      <c r="E25" t="s">
        <v>227</v>
      </c>
      <c r="F25" t="s">
        <v>849</v>
      </c>
      <c r="G25" t="s">
        <v>51</v>
      </c>
      <c r="H25" t="s">
        <v>51</v>
      </c>
      <c r="I25" t="s">
        <v>55</v>
      </c>
      <c r="J25" t="s">
        <v>208</v>
      </c>
      <c r="K25" t="s">
        <v>124</v>
      </c>
      <c r="L25" t="s">
        <v>829</v>
      </c>
      <c r="M25" t="s">
        <v>59</v>
      </c>
      <c r="N25" t="s">
        <v>60</v>
      </c>
      <c r="O25" t="s">
        <v>99</v>
      </c>
      <c r="P25" t="s">
        <v>51</v>
      </c>
      <c r="Q25" t="s">
        <v>157</v>
      </c>
      <c r="R25" t="s">
        <v>830</v>
      </c>
      <c r="S25" t="s">
        <v>51</v>
      </c>
      <c r="T25" t="s">
        <v>123</v>
      </c>
      <c r="U25" t="s">
        <v>400</v>
      </c>
      <c r="V25" t="s">
        <v>67</v>
      </c>
      <c r="W25" t="s">
        <v>51</v>
      </c>
      <c r="X25" t="s">
        <v>249</v>
      </c>
      <c r="Y25" t="s">
        <v>123</v>
      </c>
      <c r="Z25" t="s">
        <v>221</v>
      </c>
      <c r="AA25" t="s">
        <v>235</v>
      </c>
      <c r="AB25" t="s">
        <v>72</v>
      </c>
      <c r="AC25" t="s">
        <v>73</v>
      </c>
      <c r="AD25" t="s">
        <v>74</v>
      </c>
      <c r="AE25" t="s">
        <v>72</v>
      </c>
      <c r="AF25" t="s">
        <v>204</v>
      </c>
      <c r="AG25" t="s">
        <v>77</v>
      </c>
      <c r="AH25" t="s">
        <v>76</v>
      </c>
      <c r="AI25" t="s">
        <v>164</v>
      </c>
      <c r="AJ25" t="s">
        <v>77</v>
      </c>
      <c r="AK25" t="s">
        <v>77</v>
      </c>
      <c r="AL25" t="s">
        <v>77</v>
      </c>
      <c r="AM25" t="s">
        <v>79</v>
      </c>
      <c r="AN25" t="s">
        <v>81</v>
      </c>
      <c r="AO25" t="s">
        <v>81</v>
      </c>
      <c r="AP25" t="s">
        <v>81</v>
      </c>
      <c r="AQ25" t="s">
        <v>81</v>
      </c>
      <c r="AR25" t="s">
        <v>81</v>
      </c>
      <c r="AS25" t="s">
        <v>81</v>
      </c>
      <c r="AT25" t="s">
        <v>81</v>
      </c>
      <c r="AU25" t="s">
        <v>81</v>
      </c>
      <c r="AV25" t="s">
        <v>81</v>
      </c>
      <c r="AW25" t="s">
        <v>83</v>
      </c>
      <c r="AX25" t="s">
        <v>51</v>
      </c>
    </row>
    <row r="26" spans="1:50" x14ac:dyDescent="0.3">
      <c r="A26" s="1">
        <v>45828.689456018517</v>
      </c>
      <c r="B26" t="s">
        <v>273</v>
      </c>
      <c r="C26" t="s">
        <v>324</v>
      </c>
      <c r="D26" t="s">
        <v>51</v>
      </c>
      <c r="E26" t="s">
        <v>52</v>
      </c>
      <c r="F26" t="s">
        <v>849</v>
      </c>
      <c r="G26" t="s">
        <v>824</v>
      </c>
      <c r="H26" t="s">
        <v>825</v>
      </c>
      <c r="I26" t="s">
        <v>55</v>
      </c>
      <c r="J26" t="s">
        <v>198</v>
      </c>
      <c r="K26" t="s">
        <v>124</v>
      </c>
      <c r="L26" t="s">
        <v>826</v>
      </c>
      <c r="M26" t="s">
        <v>59</v>
      </c>
      <c r="N26" t="s">
        <v>60</v>
      </c>
      <c r="O26" t="s">
        <v>61</v>
      </c>
      <c r="P26" t="s">
        <v>170</v>
      </c>
      <c r="Q26" t="s">
        <v>55</v>
      </c>
      <c r="R26" t="s">
        <v>827</v>
      </c>
      <c r="S26" t="s">
        <v>172</v>
      </c>
      <c r="T26" t="s">
        <v>223</v>
      </c>
      <c r="U26" t="s">
        <v>233</v>
      </c>
      <c r="V26" t="s">
        <v>67</v>
      </c>
      <c r="W26" t="s">
        <v>828</v>
      </c>
      <c r="X26" t="s">
        <v>335</v>
      </c>
      <c r="Y26" t="s">
        <v>70</v>
      </c>
      <c r="Z26" t="s">
        <v>60</v>
      </c>
      <c r="AA26" t="s">
        <v>351</v>
      </c>
      <c r="AB26" t="s">
        <v>72</v>
      </c>
      <c r="AC26" t="s">
        <v>73</v>
      </c>
      <c r="AD26" t="s">
        <v>74</v>
      </c>
      <c r="AE26" t="s">
        <v>72</v>
      </c>
      <c r="AF26" t="s">
        <v>75</v>
      </c>
      <c r="AG26" t="s">
        <v>76</v>
      </c>
      <c r="AH26" t="s">
        <v>76</v>
      </c>
      <c r="AI26" t="s">
        <v>77</v>
      </c>
      <c r="AJ26" t="s">
        <v>77</v>
      </c>
      <c r="AK26" t="s">
        <v>77</v>
      </c>
      <c r="AL26" t="s">
        <v>76</v>
      </c>
      <c r="AM26" t="s">
        <v>80</v>
      </c>
      <c r="AN26" t="s">
        <v>80</v>
      </c>
      <c r="AO26" t="s">
        <v>81</v>
      </c>
      <c r="AP26" t="s">
        <v>81</v>
      </c>
      <c r="AQ26" t="s">
        <v>81</v>
      </c>
      <c r="AR26" t="s">
        <v>81</v>
      </c>
      <c r="AS26" t="s">
        <v>81</v>
      </c>
      <c r="AT26" t="s">
        <v>81</v>
      </c>
      <c r="AU26" t="s">
        <v>81</v>
      </c>
      <c r="AV26" t="s">
        <v>81</v>
      </c>
      <c r="AW26" t="s">
        <v>83</v>
      </c>
      <c r="AX26" t="s">
        <v>51</v>
      </c>
    </row>
    <row r="27" spans="1:50" x14ac:dyDescent="0.3">
      <c r="A27" s="1">
        <v>45828.558645833335</v>
      </c>
      <c r="B27" t="s">
        <v>273</v>
      </c>
      <c r="C27" t="s">
        <v>214</v>
      </c>
      <c r="D27" t="s">
        <v>51</v>
      </c>
      <c r="E27" t="s">
        <v>52</v>
      </c>
      <c r="F27" t="s">
        <v>849</v>
      </c>
      <c r="G27" t="s">
        <v>51</v>
      </c>
      <c r="H27" t="s">
        <v>849</v>
      </c>
      <c r="I27" t="s">
        <v>55</v>
      </c>
      <c r="J27" t="s">
        <v>89</v>
      </c>
      <c r="K27" t="s">
        <v>57</v>
      </c>
      <c r="L27" t="s">
        <v>822</v>
      </c>
      <c r="M27" t="s">
        <v>59</v>
      </c>
      <c r="N27" t="s">
        <v>92</v>
      </c>
      <c r="O27" t="s">
        <v>61</v>
      </c>
      <c r="P27" t="s">
        <v>193</v>
      </c>
      <c r="Q27" t="s">
        <v>123</v>
      </c>
      <c r="R27" t="s">
        <v>823</v>
      </c>
      <c r="S27" t="s">
        <v>172</v>
      </c>
      <c r="T27" t="s">
        <v>65</v>
      </c>
      <c r="U27" t="s">
        <v>173</v>
      </c>
      <c r="V27" t="s">
        <v>123</v>
      </c>
      <c r="W27" t="s">
        <v>51</v>
      </c>
      <c r="X27" t="s">
        <v>323</v>
      </c>
      <c r="Y27" t="s">
        <v>70</v>
      </c>
      <c r="Z27" t="s">
        <v>60</v>
      </c>
      <c r="AA27" t="s">
        <v>814</v>
      </c>
      <c r="AB27" t="s">
        <v>72</v>
      </c>
      <c r="AC27" t="s">
        <v>73</v>
      </c>
      <c r="AD27" t="s">
        <v>74</v>
      </c>
      <c r="AE27" t="s">
        <v>72</v>
      </c>
      <c r="AF27" t="s">
        <v>75</v>
      </c>
      <c r="AG27" t="s">
        <v>78</v>
      </c>
      <c r="AH27" t="s">
        <v>77</v>
      </c>
      <c r="AI27" t="s">
        <v>77</v>
      </c>
      <c r="AJ27" t="s">
        <v>78</v>
      </c>
      <c r="AK27" t="s">
        <v>77</v>
      </c>
      <c r="AL27" t="s">
        <v>77</v>
      </c>
      <c r="AM27" t="s">
        <v>82</v>
      </c>
      <c r="AN27" t="s">
        <v>82</v>
      </c>
      <c r="AO27" t="s">
        <v>81</v>
      </c>
      <c r="AP27" t="s">
        <v>81</v>
      </c>
      <c r="AQ27" t="s">
        <v>81</v>
      </c>
      <c r="AR27" t="s">
        <v>82</v>
      </c>
      <c r="AS27" t="s">
        <v>82</v>
      </c>
      <c r="AT27" t="s">
        <v>82</v>
      </c>
      <c r="AU27" t="s">
        <v>81</v>
      </c>
      <c r="AV27" t="s">
        <v>79</v>
      </c>
      <c r="AW27" t="s">
        <v>119</v>
      </c>
      <c r="AX27" t="s">
        <v>51</v>
      </c>
    </row>
    <row r="28" spans="1:50" x14ac:dyDescent="0.3">
      <c r="A28" s="1">
        <v>45806.880046296297</v>
      </c>
      <c r="B28" t="s">
        <v>84</v>
      </c>
      <c r="C28" t="s">
        <v>252</v>
      </c>
      <c r="D28" t="s">
        <v>427</v>
      </c>
      <c r="E28" t="s">
        <v>151</v>
      </c>
      <c r="F28" t="s">
        <v>850</v>
      </c>
      <c r="G28" t="s">
        <v>295</v>
      </c>
      <c r="H28" t="s">
        <v>428</v>
      </c>
      <c r="I28" t="s">
        <v>55</v>
      </c>
      <c r="J28" t="s">
        <v>255</v>
      </c>
      <c r="K28" t="s">
        <v>320</v>
      </c>
      <c r="L28" t="s">
        <v>429</v>
      </c>
      <c r="M28" t="s">
        <v>59</v>
      </c>
      <c r="N28" t="s">
        <v>60</v>
      </c>
      <c r="O28" t="s">
        <v>182</v>
      </c>
      <c r="P28" t="s">
        <v>170</v>
      </c>
      <c r="Q28" t="s">
        <v>55</v>
      </c>
      <c r="R28" t="s">
        <v>430</v>
      </c>
      <c r="S28" t="s">
        <v>172</v>
      </c>
      <c r="T28" t="s">
        <v>65</v>
      </c>
      <c r="U28" t="s">
        <v>173</v>
      </c>
      <c r="V28" t="s">
        <v>67</v>
      </c>
      <c r="W28" t="s">
        <v>211</v>
      </c>
      <c r="X28" t="s">
        <v>185</v>
      </c>
      <c r="Y28" t="s">
        <v>117</v>
      </c>
      <c r="Z28" t="s">
        <v>221</v>
      </c>
      <c r="AA28" t="s">
        <v>431</v>
      </c>
      <c r="AB28" t="s">
        <v>72</v>
      </c>
      <c r="AC28" t="s">
        <v>73</v>
      </c>
      <c r="AD28" t="s">
        <v>74</v>
      </c>
      <c r="AE28" t="s">
        <v>72</v>
      </c>
      <c r="AF28" t="s">
        <v>149</v>
      </c>
      <c r="AG28" t="s">
        <v>77</v>
      </c>
      <c r="AH28" t="s">
        <v>76</v>
      </c>
      <c r="AI28" t="s">
        <v>77</v>
      </c>
      <c r="AJ28" t="s">
        <v>78</v>
      </c>
      <c r="AK28" t="s">
        <v>76</v>
      </c>
      <c r="AL28" t="s">
        <v>76</v>
      </c>
      <c r="AM28" t="s">
        <v>81</v>
      </c>
      <c r="AN28" t="s">
        <v>80</v>
      </c>
      <c r="AO28" t="s">
        <v>81</v>
      </c>
      <c r="AP28" t="s">
        <v>81</v>
      </c>
      <c r="AQ28" t="s">
        <v>81</v>
      </c>
      <c r="AR28" t="s">
        <v>81</v>
      </c>
      <c r="AS28" t="s">
        <v>80</v>
      </c>
      <c r="AT28" t="s">
        <v>80</v>
      </c>
      <c r="AU28" t="s">
        <v>80</v>
      </c>
      <c r="AV28" t="s">
        <v>82</v>
      </c>
      <c r="AW28" t="s">
        <v>119</v>
      </c>
      <c r="AX28" t="s">
        <v>51</v>
      </c>
    </row>
    <row r="29" spans="1:50" x14ac:dyDescent="0.3">
      <c r="A29" s="1">
        <v>45810.33189814815</v>
      </c>
      <c r="B29" t="s">
        <v>273</v>
      </c>
      <c r="C29" t="s">
        <v>214</v>
      </c>
      <c r="D29" t="s">
        <v>51</v>
      </c>
      <c r="E29" t="s">
        <v>86</v>
      </c>
      <c r="F29" t="s">
        <v>274</v>
      </c>
      <c r="G29" t="s">
        <v>51</v>
      </c>
      <c r="H29" t="s">
        <v>629</v>
      </c>
      <c r="I29" t="s">
        <v>55</v>
      </c>
      <c r="J29" t="s">
        <v>610</v>
      </c>
      <c r="K29" t="s">
        <v>124</v>
      </c>
      <c r="L29" t="s">
        <v>630</v>
      </c>
      <c r="M29" t="s">
        <v>59</v>
      </c>
      <c r="N29" t="s">
        <v>92</v>
      </c>
      <c r="O29" t="s">
        <v>123</v>
      </c>
      <c r="P29" t="s">
        <v>193</v>
      </c>
      <c r="Q29" t="s">
        <v>157</v>
      </c>
      <c r="R29" t="s">
        <v>631</v>
      </c>
      <c r="S29" t="s">
        <v>64</v>
      </c>
      <c r="T29" t="s">
        <v>223</v>
      </c>
      <c r="U29" t="s">
        <v>265</v>
      </c>
      <c r="V29" t="s">
        <v>99</v>
      </c>
      <c r="W29" t="s">
        <v>51</v>
      </c>
      <c r="X29" t="s">
        <v>335</v>
      </c>
      <c r="Y29" t="s">
        <v>70</v>
      </c>
      <c r="Z29" t="s">
        <v>100</v>
      </c>
      <c r="AA29" t="s">
        <v>101</v>
      </c>
      <c r="AB29" t="s">
        <v>133</v>
      </c>
      <c r="AC29" t="s">
        <v>73</v>
      </c>
      <c r="AD29" t="s">
        <v>74</v>
      </c>
      <c r="AE29" t="s">
        <v>72</v>
      </c>
      <c r="AF29" t="s">
        <v>149</v>
      </c>
      <c r="AG29" t="s">
        <v>76</v>
      </c>
      <c r="AH29" t="s">
        <v>76</v>
      </c>
      <c r="AI29" t="s">
        <v>76</v>
      </c>
      <c r="AJ29" t="s">
        <v>77</v>
      </c>
      <c r="AK29" t="s">
        <v>78</v>
      </c>
      <c r="AL29" t="s">
        <v>77</v>
      </c>
      <c r="AM29" t="s">
        <v>82</v>
      </c>
      <c r="AN29" t="s">
        <v>79</v>
      </c>
      <c r="AO29" t="s">
        <v>82</v>
      </c>
      <c r="AP29" t="s">
        <v>82</v>
      </c>
      <c r="AQ29" t="s">
        <v>82</v>
      </c>
      <c r="AR29" t="s">
        <v>82</v>
      </c>
      <c r="AS29" t="s">
        <v>82</v>
      </c>
      <c r="AT29" t="s">
        <v>81</v>
      </c>
      <c r="AU29" t="s">
        <v>80</v>
      </c>
      <c r="AV29" t="s">
        <v>82</v>
      </c>
      <c r="AW29" t="s">
        <v>83</v>
      </c>
      <c r="AX29" t="s">
        <v>51</v>
      </c>
    </row>
    <row r="30" spans="1:50" x14ac:dyDescent="0.3">
      <c r="A30" s="1">
        <v>45809.843298611115</v>
      </c>
      <c r="B30" t="s">
        <v>49</v>
      </c>
      <c r="C30" t="s">
        <v>214</v>
      </c>
      <c r="D30" t="s">
        <v>51</v>
      </c>
      <c r="E30" t="s">
        <v>86</v>
      </c>
      <c r="F30" t="s">
        <v>274</v>
      </c>
      <c r="G30" t="s">
        <v>51</v>
      </c>
      <c r="H30" t="s">
        <v>613</v>
      </c>
      <c r="I30" t="s">
        <v>55</v>
      </c>
      <c r="J30" t="s">
        <v>614</v>
      </c>
      <c r="K30" t="s">
        <v>380</v>
      </c>
      <c r="L30" t="s">
        <v>615</v>
      </c>
      <c r="M30" t="s">
        <v>59</v>
      </c>
      <c r="N30" t="s">
        <v>60</v>
      </c>
      <c r="O30" t="s">
        <v>61</v>
      </c>
      <c r="P30" t="s">
        <v>156</v>
      </c>
      <c r="Q30" t="s">
        <v>55</v>
      </c>
      <c r="R30" t="s">
        <v>616</v>
      </c>
      <c r="S30" t="s">
        <v>144</v>
      </c>
      <c r="T30" t="s">
        <v>65</v>
      </c>
      <c r="U30" t="s">
        <v>96</v>
      </c>
      <c r="V30" t="s">
        <v>160</v>
      </c>
      <c r="W30" t="s">
        <v>300</v>
      </c>
      <c r="X30" t="s">
        <v>98</v>
      </c>
      <c r="Y30" t="s">
        <v>70</v>
      </c>
      <c r="Z30" t="s">
        <v>60</v>
      </c>
      <c r="AA30" t="s">
        <v>426</v>
      </c>
      <c r="AB30" t="s">
        <v>72</v>
      </c>
      <c r="AC30" t="s">
        <v>73</v>
      </c>
      <c r="AD30" t="s">
        <v>74</v>
      </c>
      <c r="AE30" t="s">
        <v>72</v>
      </c>
      <c r="AF30" t="s">
        <v>617</v>
      </c>
      <c r="AG30" t="s">
        <v>77</v>
      </c>
      <c r="AH30" t="s">
        <v>77</v>
      </c>
      <c r="AI30" t="s">
        <v>76</v>
      </c>
      <c r="AJ30" t="s">
        <v>76</v>
      </c>
      <c r="AK30" t="s">
        <v>77</v>
      </c>
      <c r="AL30" t="s">
        <v>77</v>
      </c>
      <c r="AM30" t="s">
        <v>81</v>
      </c>
      <c r="AN30" t="s">
        <v>81</v>
      </c>
      <c r="AO30" t="s">
        <v>80</v>
      </c>
      <c r="AP30" t="s">
        <v>81</v>
      </c>
      <c r="AQ30" t="s">
        <v>81</v>
      </c>
      <c r="AR30" t="s">
        <v>82</v>
      </c>
      <c r="AS30" t="s">
        <v>82</v>
      </c>
      <c r="AT30" t="s">
        <v>81</v>
      </c>
      <c r="AU30" t="s">
        <v>81</v>
      </c>
      <c r="AV30" t="s">
        <v>81</v>
      </c>
      <c r="AW30" t="s">
        <v>83</v>
      </c>
      <c r="AX30" t="s">
        <v>51</v>
      </c>
    </row>
    <row r="31" spans="1:50" x14ac:dyDescent="0.3">
      <c r="A31" s="1">
        <v>45810.452777777777</v>
      </c>
      <c r="B31" t="s">
        <v>49</v>
      </c>
      <c r="C31" t="s">
        <v>214</v>
      </c>
      <c r="D31" t="s">
        <v>51</v>
      </c>
      <c r="E31" t="s">
        <v>86</v>
      </c>
      <c r="F31" t="s">
        <v>274</v>
      </c>
      <c r="G31" t="s">
        <v>51</v>
      </c>
      <c r="H31" t="s">
        <v>636</v>
      </c>
      <c r="I31" t="s">
        <v>55</v>
      </c>
      <c r="J31" t="s">
        <v>637</v>
      </c>
      <c r="K31" t="s">
        <v>124</v>
      </c>
      <c r="L31" t="s">
        <v>638</v>
      </c>
      <c r="M31" t="s">
        <v>155</v>
      </c>
      <c r="N31" t="s">
        <v>221</v>
      </c>
      <c r="O31" t="s">
        <v>182</v>
      </c>
      <c r="P31" t="s">
        <v>269</v>
      </c>
      <c r="Q31" t="s">
        <v>55</v>
      </c>
      <c r="R31" t="s">
        <v>639</v>
      </c>
      <c r="S31" t="s">
        <v>144</v>
      </c>
      <c r="T31" t="s">
        <v>65</v>
      </c>
      <c r="U31" t="s">
        <v>173</v>
      </c>
      <c r="V31" t="s">
        <v>67</v>
      </c>
      <c r="W31" t="s">
        <v>640</v>
      </c>
      <c r="X31" t="s">
        <v>147</v>
      </c>
      <c r="Y31" t="s">
        <v>70</v>
      </c>
      <c r="Z31" t="s">
        <v>221</v>
      </c>
      <c r="AA31" t="s">
        <v>641</v>
      </c>
      <c r="AB31" t="s">
        <v>72</v>
      </c>
      <c r="AC31" t="s">
        <v>73</v>
      </c>
      <c r="AD31" t="s">
        <v>74</v>
      </c>
      <c r="AE31" t="s">
        <v>72</v>
      </c>
      <c r="AF31" t="s">
        <v>187</v>
      </c>
      <c r="AG31" t="s">
        <v>77</v>
      </c>
      <c r="AH31" t="s">
        <v>77</v>
      </c>
      <c r="AI31" t="s">
        <v>77</v>
      </c>
      <c r="AJ31" t="s">
        <v>77</v>
      </c>
      <c r="AK31" t="s">
        <v>77</v>
      </c>
      <c r="AL31" t="s">
        <v>77</v>
      </c>
      <c r="AM31" t="s">
        <v>80</v>
      </c>
      <c r="AN31" t="s">
        <v>80</v>
      </c>
      <c r="AO31" t="s">
        <v>80</v>
      </c>
      <c r="AP31" t="s">
        <v>80</v>
      </c>
      <c r="AQ31" t="s">
        <v>80</v>
      </c>
      <c r="AR31" t="s">
        <v>80</v>
      </c>
      <c r="AS31" t="s">
        <v>80</v>
      </c>
      <c r="AT31" t="s">
        <v>80</v>
      </c>
      <c r="AU31" t="s">
        <v>80</v>
      </c>
      <c r="AV31" t="s">
        <v>80</v>
      </c>
      <c r="AW31" t="s">
        <v>83</v>
      </c>
      <c r="AX31" t="s">
        <v>51</v>
      </c>
    </row>
    <row r="32" spans="1:50" x14ac:dyDescent="0.3">
      <c r="A32" s="1">
        <v>45811.008263888885</v>
      </c>
      <c r="B32" t="s">
        <v>49</v>
      </c>
      <c r="C32" t="s">
        <v>214</v>
      </c>
      <c r="D32" t="s">
        <v>51</v>
      </c>
      <c r="E32" t="s">
        <v>86</v>
      </c>
      <c r="F32" t="s">
        <v>274</v>
      </c>
      <c r="G32" t="s">
        <v>51</v>
      </c>
      <c r="H32" t="s">
        <v>179</v>
      </c>
      <c r="I32" t="s">
        <v>55</v>
      </c>
      <c r="J32" t="s">
        <v>684</v>
      </c>
      <c r="K32" t="s">
        <v>140</v>
      </c>
      <c r="L32" t="s">
        <v>685</v>
      </c>
      <c r="M32" t="s">
        <v>155</v>
      </c>
      <c r="N32" t="s">
        <v>60</v>
      </c>
      <c r="O32" t="s">
        <v>61</v>
      </c>
      <c r="P32" t="s">
        <v>269</v>
      </c>
      <c r="Q32" t="s">
        <v>157</v>
      </c>
      <c r="R32" t="s">
        <v>686</v>
      </c>
      <c r="S32" t="s">
        <v>144</v>
      </c>
      <c r="T32" t="s">
        <v>223</v>
      </c>
      <c r="U32" t="s">
        <v>173</v>
      </c>
      <c r="V32" t="s">
        <v>160</v>
      </c>
      <c r="W32" t="s">
        <v>51</v>
      </c>
      <c r="X32" t="s">
        <v>234</v>
      </c>
      <c r="Y32" t="s">
        <v>117</v>
      </c>
      <c r="Z32" t="s">
        <v>60</v>
      </c>
      <c r="AA32" t="s">
        <v>564</v>
      </c>
      <c r="AB32" t="s">
        <v>72</v>
      </c>
      <c r="AC32" t="s">
        <v>73</v>
      </c>
      <c r="AD32" t="s">
        <v>175</v>
      </c>
      <c r="AE32" t="s">
        <v>105</v>
      </c>
      <c r="AF32" t="s">
        <v>75</v>
      </c>
      <c r="AG32" t="s">
        <v>77</v>
      </c>
      <c r="AH32" t="s">
        <v>77</v>
      </c>
      <c r="AI32" t="s">
        <v>77</v>
      </c>
      <c r="AJ32" t="s">
        <v>77</v>
      </c>
      <c r="AK32" t="s">
        <v>77</v>
      </c>
      <c r="AL32" t="s">
        <v>76</v>
      </c>
      <c r="AM32" t="s">
        <v>82</v>
      </c>
      <c r="AN32" t="s">
        <v>82</v>
      </c>
      <c r="AO32" t="s">
        <v>82</v>
      </c>
      <c r="AP32" t="s">
        <v>82</v>
      </c>
      <c r="AQ32" t="s">
        <v>82</v>
      </c>
      <c r="AR32" t="s">
        <v>82</v>
      </c>
      <c r="AS32" t="s">
        <v>82</v>
      </c>
      <c r="AT32" t="s">
        <v>82</v>
      </c>
      <c r="AU32" t="s">
        <v>82</v>
      </c>
      <c r="AV32" t="s">
        <v>82</v>
      </c>
      <c r="AW32" t="s">
        <v>107</v>
      </c>
      <c r="AX32" t="s">
        <v>51</v>
      </c>
    </row>
    <row r="33" spans="1:50" x14ac:dyDescent="0.3">
      <c r="A33" s="1">
        <v>45809.558865740742</v>
      </c>
      <c r="B33" t="s">
        <v>84</v>
      </c>
      <c r="C33" t="s">
        <v>214</v>
      </c>
      <c r="D33" t="s">
        <v>51</v>
      </c>
      <c r="E33" t="s">
        <v>86</v>
      </c>
      <c r="F33" t="s">
        <v>274</v>
      </c>
      <c r="G33" t="s">
        <v>51</v>
      </c>
      <c r="H33" t="s">
        <v>595</v>
      </c>
      <c r="I33" t="s">
        <v>55</v>
      </c>
      <c r="J33" t="s">
        <v>109</v>
      </c>
      <c r="K33" t="s">
        <v>380</v>
      </c>
      <c r="L33" t="s">
        <v>596</v>
      </c>
      <c r="M33" t="s">
        <v>59</v>
      </c>
      <c r="N33" t="s">
        <v>92</v>
      </c>
      <c r="O33" t="s">
        <v>61</v>
      </c>
      <c r="P33" t="s">
        <v>170</v>
      </c>
      <c r="Q33" t="s">
        <v>55</v>
      </c>
      <c r="R33" t="s">
        <v>597</v>
      </c>
      <c r="S33" t="s">
        <v>144</v>
      </c>
      <c r="T33" t="s">
        <v>115</v>
      </c>
      <c r="U33" t="s">
        <v>233</v>
      </c>
      <c r="V33" t="s">
        <v>67</v>
      </c>
      <c r="W33" t="s">
        <v>598</v>
      </c>
      <c r="X33" t="s">
        <v>323</v>
      </c>
      <c r="Y33" t="s">
        <v>99</v>
      </c>
      <c r="Z33" t="s">
        <v>60</v>
      </c>
      <c r="AA33" t="s">
        <v>203</v>
      </c>
      <c r="AB33" t="s">
        <v>72</v>
      </c>
      <c r="AC33" t="s">
        <v>73</v>
      </c>
      <c r="AD33" t="s">
        <v>104</v>
      </c>
      <c r="AE33" t="s">
        <v>72</v>
      </c>
      <c r="AF33" t="s">
        <v>75</v>
      </c>
      <c r="AG33" t="s">
        <v>77</v>
      </c>
      <c r="AH33" t="s">
        <v>77</v>
      </c>
      <c r="AI33" t="s">
        <v>77</v>
      </c>
      <c r="AJ33" t="s">
        <v>77</v>
      </c>
      <c r="AK33" t="s">
        <v>77</v>
      </c>
      <c r="AL33" t="s">
        <v>77</v>
      </c>
      <c r="AM33" t="s">
        <v>81</v>
      </c>
      <c r="AN33" t="s">
        <v>81</v>
      </c>
      <c r="AO33" t="s">
        <v>80</v>
      </c>
      <c r="AP33" t="s">
        <v>81</v>
      </c>
      <c r="AQ33" t="s">
        <v>81</v>
      </c>
      <c r="AR33" t="s">
        <v>81</v>
      </c>
      <c r="AS33" t="s">
        <v>82</v>
      </c>
      <c r="AT33" t="s">
        <v>81</v>
      </c>
      <c r="AU33" t="s">
        <v>80</v>
      </c>
      <c r="AV33" t="s">
        <v>81</v>
      </c>
      <c r="AW33" t="s">
        <v>83</v>
      </c>
      <c r="AX33" t="s">
        <v>51</v>
      </c>
    </row>
    <row r="34" spans="1:50" x14ac:dyDescent="0.3">
      <c r="A34" s="1">
        <v>45828.788807870369</v>
      </c>
      <c r="B34" t="s">
        <v>522</v>
      </c>
      <c r="C34" t="s">
        <v>831</v>
      </c>
      <c r="D34" t="s">
        <v>51</v>
      </c>
      <c r="E34" t="s">
        <v>227</v>
      </c>
      <c r="F34" t="s">
        <v>274</v>
      </c>
      <c r="G34" t="s">
        <v>51</v>
      </c>
      <c r="H34" t="s">
        <v>706</v>
      </c>
      <c r="I34" t="s">
        <v>55</v>
      </c>
      <c r="J34" t="s">
        <v>637</v>
      </c>
      <c r="K34" t="s">
        <v>140</v>
      </c>
      <c r="L34" t="s">
        <v>832</v>
      </c>
      <c r="M34" t="s">
        <v>155</v>
      </c>
      <c r="N34" t="s">
        <v>221</v>
      </c>
      <c r="O34" t="s">
        <v>182</v>
      </c>
      <c r="P34" t="s">
        <v>142</v>
      </c>
      <c r="Q34" t="s">
        <v>55</v>
      </c>
      <c r="R34" t="s">
        <v>833</v>
      </c>
      <c r="S34" t="s">
        <v>128</v>
      </c>
      <c r="T34" t="s">
        <v>65</v>
      </c>
      <c r="U34" t="s">
        <v>233</v>
      </c>
      <c r="V34" t="s">
        <v>160</v>
      </c>
      <c r="W34" t="s">
        <v>51</v>
      </c>
      <c r="X34" t="s">
        <v>69</v>
      </c>
      <c r="Y34" t="s">
        <v>123</v>
      </c>
      <c r="Z34" t="s">
        <v>221</v>
      </c>
      <c r="AA34" t="s">
        <v>834</v>
      </c>
      <c r="AB34" t="s">
        <v>72</v>
      </c>
      <c r="AC34" t="s">
        <v>73</v>
      </c>
      <c r="AD34" t="s">
        <v>175</v>
      </c>
      <c r="AE34" t="s">
        <v>72</v>
      </c>
      <c r="AF34" t="s">
        <v>187</v>
      </c>
      <c r="AG34" t="s">
        <v>77</v>
      </c>
      <c r="AH34" t="s">
        <v>77</v>
      </c>
      <c r="AI34" t="s">
        <v>76</v>
      </c>
      <c r="AJ34" t="s">
        <v>77</v>
      </c>
      <c r="AK34" t="s">
        <v>77</v>
      </c>
      <c r="AL34" t="s">
        <v>76</v>
      </c>
      <c r="AM34" t="s">
        <v>81</v>
      </c>
      <c r="AN34" t="s">
        <v>81</v>
      </c>
      <c r="AO34" t="s">
        <v>80</v>
      </c>
      <c r="AP34" t="s">
        <v>80</v>
      </c>
      <c r="AQ34" t="s">
        <v>80</v>
      </c>
      <c r="AR34" t="s">
        <v>81</v>
      </c>
      <c r="AS34" t="s">
        <v>80</v>
      </c>
      <c r="AT34" t="s">
        <v>82</v>
      </c>
      <c r="AU34" t="s">
        <v>82</v>
      </c>
      <c r="AV34" t="s">
        <v>82</v>
      </c>
      <c r="AW34" t="s">
        <v>119</v>
      </c>
      <c r="AX34" t="s">
        <v>51</v>
      </c>
    </row>
    <row r="35" spans="1:50" x14ac:dyDescent="0.3">
      <c r="A35" s="1">
        <v>45810.782766203702</v>
      </c>
      <c r="B35" t="s">
        <v>273</v>
      </c>
      <c r="C35" t="s">
        <v>214</v>
      </c>
      <c r="D35" t="s">
        <v>51</v>
      </c>
      <c r="E35" t="s">
        <v>227</v>
      </c>
      <c r="F35" t="s">
        <v>274</v>
      </c>
      <c r="G35" t="s">
        <v>51</v>
      </c>
      <c r="H35" t="s">
        <v>672</v>
      </c>
      <c r="I35" t="s">
        <v>55</v>
      </c>
      <c r="J35" t="s">
        <v>578</v>
      </c>
      <c r="K35" t="s">
        <v>435</v>
      </c>
      <c r="L35" t="s">
        <v>673</v>
      </c>
      <c r="M35" t="s">
        <v>59</v>
      </c>
      <c r="N35" t="s">
        <v>60</v>
      </c>
      <c r="O35" t="s">
        <v>61</v>
      </c>
      <c r="P35" t="s">
        <v>170</v>
      </c>
      <c r="Q35" t="s">
        <v>55</v>
      </c>
      <c r="R35" t="s">
        <v>674</v>
      </c>
      <c r="S35" t="s">
        <v>258</v>
      </c>
      <c r="T35" t="s">
        <v>115</v>
      </c>
      <c r="U35" t="s">
        <v>116</v>
      </c>
      <c r="V35" t="s">
        <v>67</v>
      </c>
      <c r="W35" t="s">
        <v>51</v>
      </c>
      <c r="X35" t="s">
        <v>98</v>
      </c>
      <c r="Y35" t="s">
        <v>117</v>
      </c>
      <c r="Z35" t="s">
        <v>60</v>
      </c>
      <c r="AA35" t="s">
        <v>504</v>
      </c>
      <c r="AB35" t="s">
        <v>72</v>
      </c>
      <c r="AC35" t="s">
        <v>73</v>
      </c>
      <c r="AD35" t="s">
        <v>74</v>
      </c>
      <c r="AE35" t="s">
        <v>72</v>
      </c>
      <c r="AF35" t="s">
        <v>187</v>
      </c>
      <c r="AG35" t="s">
        <v>77</v>
      </c>
      <c r="AH35" t="s">
        <v>77</v>
      </c>
      <c r="AI35" t="s">
        <v>77</v>
      </c>
      <c r="AJ35" t="s">
        <v>77</v>
      </c>
      <c r="AK35" t="s">
        <v>77</v>
      </c>
      <c r="AL35" t="s">
        <v>77</v>
      </c>
      <c r="AM35" t="s">
        <v>81</v>
      </c>
      <c r="AN35" t="s">
        <v>80</v>
      </c>
      <c r="AO35" t="s">
        <v>80</v>
      </c>
      <c r="AP35" t="s">
        <v>80</v>
      </c>
      <c r="AQ35" t="s">
        <v>80</v>
      </c>
      <c r="AR35" t="s">
        <v>80</v>
      </c>
      <c r="AS35" t="s">
        <v>80</v>
      </c>
      <c r="AT35" t="s">
        <v>80</v>
      </c>
      <c r="AU35" t="s">
        <v>80</v>
      </c>
      <c r="AV35" t="s">
        <v>80</v>
      </c>
      <c r="AW35" t="s">
        <v>83</v>
      </c>
      <c r="AX35" t="s">
        <v>51</v>
      </c>
    </row>
    <row r="36" spans="1:50" x14ac:dyDescent="0.3">
      <c r="A36" s="1">
        <v>45804.921527777777</v>
      </c>
      <c r="B36" t="s">
        <v>273</v>
      </c>
      <c r="C36" t="s">
        <v>214</v>
      </c>
      <c r="D36" t="s">
        <v>51</v>
      </c>
      <c r="E36" t="s">
        <v>52</v>
      </c>
      <c r="F36" t="s">
        <v>274</v>
      </c>
      <c r="G36" t="s">
        <v>51</v>
      </c>
      <c r="H36" t="s">
        <v>275</v>
      </c>
      <c r="I36" t="s">
        <v>55</v>
      </c>
      <c r="J36" t="s">
        <v>255</v>
      </c>
      <c r="K36" t="s">
        <v>110</v>
      </c>
      <c r="L36" t="s">
        <v>276</v>
      </c>
      <c r="M36" t="s">
        <v>59</v>
      </c>
      <c r="N36" t="s">
        <v>60</v>
      </c>
      <c r="O36" t="s">
        <v>61</v>
      </c>
      <c r="P36" t="s">
        <v>156</v>
      </c>
      <c r="Q36" t="s">
        <v>157</v>
      </c>
      <c r="R36" t="s">
        <v>277</v>
      </c>
      <c r="S36" t="s">
        <v>258</v>
      </c>
      <c r="T36" t="s">
        <v>65</v>
      </c>
      <c r="U36" t="s">
        <v>224</v>
      </c>
      <c r="V36" t="s">
        <v>160</v>
      </c>
      <c r="W36" t="s">
        <v>51</v>
      </c>
      <c r="X36" t="s">
        <v>131</v>
      </c>
      <c r="Y36" t="s">
        <v>70</v>
      </c>
      <c r="Z36" t="s">
        <v>60</v>
      </c>
      <c r="AA36" t="s">
        <v>278</v>
      </c>
      <c r="AB36" t="s">
        <v>72</v>
      </c>
      <c r="AC36" t="s">
        <v>134</v>
      </c>
      <c r="AD36" t="s">
        <v>74</v>
      </c>
      <c r="AE36" t="s">
        <v>105</v>
      </c>
      <c r="AF36" t="s">
        <v>279</v>
      </c>
      <c r="AG36" t="s">
        <v>76</v>
      </c>
      <c r="AH36" t="s">
        <v>76</v>
      </c>
      <c r="AI36" t="s">
        <v>76</v>
      </c>
      <c r="AJ36" t="s">
        <v>76</v>
      </c>
      <c r="AK36" t="s">
        <v>76</v>
      </c>
      <c r="AL36" t="s">
        <v>76</v>
      </c>
      <c r="AM36" t="s">
        <v>81</v>
      </c>
      <c r="AN36" t="s">
        <v>81</v>
      </c>
      <c r="AO36" t="s">
        <v>81</v>
      </c>
      <c r="AP36" t="s">
        <v>81</v>
      </c>
      <c r="AQ36" t="s">
        <v>81</v>
      </c>
      <c r="AR36" t="s">
        <v>81</v>
      </c>
      <c r="AS36" t="s">
        <v>81</v>
      </c>
      <c r="AT36" t="s">
        <v>81</v>
      </c>
      <c r="AU36" t="s">
        <v>81</v>
      </c>
      <c r="AV36" t="s">
        <v>81</v>
      </c>
      <c r="AW36" t="s">
        <v>83</v>
      </c>
      <c r="AX36" t="s">
        <v>51</v>
      </c>
    </row>
    <row r="37" spans="1:50" x14ac:dyDescent="0.3">
      <c r="A37" s="1">
        <v>45809.791342592594</v>
      </c>
      <c r="B37" t="s">
        <v>273</v>
      </c>
      <c r="C37" t="s">
        <v>214</v>
      </c>
      <c r="D37" t="s">
        <v>51</v>
      </c>
      <c r="E37" t="s">
        <v>52</v>
      </c>
      <c r="F37" t="s">
        <v>274</v>
      </c>
      <c r="G37" t="s">
        <v>51</v>
      </c>
      <c r="H37" t="s">
        <v>179</v>
      </c>
      <c r="I37" t="s">
        <v>55</v>
      </c>
      <c r="J37" t="s">
        <v>139</v>
      </c>
      <c r="K37" t="s">
        <v>320</v>
      </c>
      <c r="L37" t="s">
        <v>606</v>
      </c>
      <c r="M37" t="s">
        <v>59</v>
      </c>
      <c r="N37" t="s">
        <v>60</v>
      </c>
      <c r="O37" t="s">
        <v>61</v>
      </c>
      <c r="P37" t="s">
        <v>156</v>
      </c>
      <c r="Q37" t="s">
        <v>157</v>
      </c>
      <c r="R37" t="s">
        <v>607</v>
      </c>
      <c r="S37" t="s">
        <v>258</v>
      </c>
      <c r="T37" t="s">
        <v>65</v>
      </c>
      <c r="U37" t="s">
        <v>329</v>
      </c>
      <c r="V37" t="s">
        <v>67</v>
      </c>
      <c r="W37" t="s">
        <v>51</v>
      </c>
      <c r="X37" t="s">
        <v>185</v>
      </c>
      <c r="Y37" t="s">
        <v>117</v>
      </c>
      <c r="Z37" t="s">
        <v>60</v>
      </c>
      <c r="AA37" t="s">
        <v>482</v>
      </c>
      <c r="AB37" t="s">
        <v>72</v>
      </c>
      <c r="AC37" t="s">
        <v>73</v>
      </c>
      <c r="AD37" t="s">
        <v>74</v>
      </c>
      <c r="AE37" t="s">
        <v>72</v>
      </c>
      <c r="AF37" t="s">
        <v>177</v>
      </c>
      <c r="AG37" t="s">
        <v>77</v>
      </c>
      <c r="AH37" t="s">
        <v>77</v>
      </c>
      <c r="AI37" t="s">
        <v>77</v>
      </c>
      <c r="AJ37" t="s">
        <v>77</v>
      </c>
      <c r="AK37" t="s">
        <v>77</v>
      </c>
      <c r="AL37" t="s">
        <v>77</v>
      </c>
      <c r="AM37" t="s">
        <v>80</v>
      </c>
      <c r="AN37" t="s">
        <v>80</v>
      </c>
      <c r="AO37" t="s">
        <v>80</v>
      </c>
      <c r="AP37" t="s">
        <v>80</v>
      </c>
      <c r="AQ37" t="s">
        <v>80</v>
      </c>
      <c r="AR37" t="s">
        <v>80</v>
      </c>
      <c r="AS37" t="s">
        <v>80</v>
      </c>
      <c r="AT37" t="s">
        <v>80</v>
      </c>
      <c r="AU37" t="s">
        <v>80</v>
      </c>
      <c r="AV37" t="s">
        <v>80</v>
      </c>
      <c r="AW37" t="s">
        <v>83</v>
      </c>
      <c r="AX37" t="s">
        <v>51</v>
      </c>
    </row>
    <row r="38" spans="1:50" x14ac:dyDescent="0.3">
      <c r="A38" s="1">
        <v>45827.404710648145</v>
      </c>
      <c r="B38" t="s">
        <v>551</v>
      </c>
      <c r="C38" t="s">
        <v>215</v>
      </c>
      <c r="D38" t="s">
        <v>787</v>
      </c>
      <c r="E38" t="s">
        <v>488</v>
      </c>
      <c r="F38" t="s">
        <v>848</v>
      </c>
      <c r="H38" t="s">
        <v>788</v>
      </c>
      <c r="I38" t="s">
        <v>55</v>
      </c>
      <c r="J38" t="s">
        <v>789</v>
      </c>
      <c r="K38" t="s">
        <v>110</v>
      </c>
      <c r="L38" t="s">
        <v>790</v>
      </c>
      <c r="M38" t="s">
        <v>59</v>
      </c>
      <c r="N38" t="s">
        <v>60</v>
      </c>
      <c r="O38" t="s">
        <v>61</v>
      </c>
      <c r="P38" t="s">
        <v>156</v>
      </c>
      <c r="Q38" t="s">
        <v>55</v>
      </c>
      <c r="R38" t="s">
        <v>791</v>
      </c>
      <c r="S38" t="s">
        <v>114</v>
      </c>
      <c r="T38" t="s">
        <v>65</v>
      </c>
      <c r="U38" t="s">
        <v>498</v>
      </c>
      <c r="V38" t="s">
        <v>160</v>
      </c>
      <c r="W38" t="s">
        <v>792</v>
      </c>
      <c r="X38" t="s">
        <v>185</v>
      </c>
      <c r="Y38" t="s">
        <v>70</v>
      </c>
      <c r="Z38" t="s">
        <v>100</v>
      </c>
      <c r="AA38" t="s">
        <v>266</v>
      </c>
      <c r="AB38" t="s">
        <v>133</v>
      </c>
      <c r="AC38" t="s">
        <v>134</v>
      </c>
      <c r="AD38" t="s">
        <v>74</v>
      </c>
      <c r="AE38" t="s">
        <v>105</v>
      </c>
      <c r="AF38" t="s">
        <v>187</v>
      </c>
      <c r="AG38" t="s">
        <v>77</v>
      </c>
      <c r="AH38" t="s">
        <v>76</v>
      </c>
      <c r="AI38" t="s">
        <v>76</v>
      </c>
      <c r="AJ38" t="s">
        <v>76</v>
      </c>
      <c r="AK38" t="s">
        <v>76</v>
      </c>
      <c r="AL38" t="s">
        <v>77</v>
      </c>
      <c r="AM38" t="s">
        <v>80</v>
      </c>
      <c r="AN38" t="s">
        <v>81</v>
      </c>
      <c r="AO38" t="s">
        <v>81</v>
      </c>
      <c r="AP38" t="s">
        <v>81</v>
      </c>
      <c r="AQ38" t="s">
        <v>81</v>
      </c>
      <c r="AR38" t="s">
        <v>82</v>
      </c>
      <c r="AS38" t="s">
        <v>82</v>
      </c>
      <c r="AT38" t="s">
        <v>80</v>
      </c>
      <c r="AU38" t="s">
        <v>80</v>
      </c>
      <c r="AV38" t="s">
        <v>81</v>
      </c>
      <c r="AW38" t="s">
        <v>83</v>
      </c>
      <c r="AX38" t="s">
        <v>51</v>
      </c>
    </row>
    <row r="39" spans="1:50" x14ac:dyDescent="0.3">
      <c r="A39" s="1">
        <v>45824.521701388891</v>
      </c>
      <c r="B39" t="s">
        <v>84</v>
      </c>
      <c r="C39" t="s">
        <v>150</v>
      </c>
      <c r="D39" t="s">
        <v>51</v>
      </c>
      <c r="E39" t="s">
        <v>151</v>
      </c>
      <c r="F39" t="s">
        <v>848</v>
      </c>
      <c r="H39" t="s">
        <v>719</v>
      </c>
      <c r="I39" t="s">
        <v>55</v>
      </c>
      <c r="J39" t="s">
        <v>56</v>
      </c>
      <c r="K39" t="s">
        <v>124</v>
      </c>
      <c r="L39" t="s">
        <v>720</v>
      </c>
      <c r="M39" t="s">
        <v>155</v>
      </c>
      <c r="N39" t="s">
        <v>60</v>
      </c>
      <c r="O39" t="s">
        <v>99</v>
      </c>
      <c r="P39" t="s">
        <v>156</v>
      </c>
      <c r="Q39" t="s">
        <v>55</v>
      </c>
      <c r="R39" t="s">
        <v>721</v>
      </c>
      <c r="S39" t="s">
        <v>172</v>
      </c>
      <c r="T39" t="s">
        <v>65</v>
      </c>
      <c r="U39" t="s">
        <v>173</v>
      </c>
      <c r="V39" t="s">
        <v>67</v>
      </c>
      <c r="W39" t="s">
        <v>722</v>
      </c>
      <c r="X39" t="s">
        <v>234</v>
      </c>
      <c r="Y39" t="s">
        <v>117</v>
      </c>
      <c r="Z39" t="s">
        <v>60</v>
      </c>
      <c r="AA39" t="s">
        <v>203</v>
      </c>
      <c r="AB39" t="s">
        <v>72</v>
      </c>
      <c r="AC39" t="s">
        <v>73</v>
      </c>
      <c r="AD39" t="s">
        <v>74</v>
      </c>
      <c r="AE39" t="s">
        <v>105</v>
      </c>
      <c r="AF39" t="s">
        <v>149</v>
      </c>
      <c r="AG39" t="s">
        <v>78</v>
      </c>
      <c r="AH39" t="s">
        <v>78</v>
      </c>
      <c r="AI39" t="s">
        <v>76</v>
      </c>
      <c r="AJ39" t="s">
        <v>77</v>
      </c>
      <c r="AK39" t="s">
        <v>77</v>
      </c>
      <c r="AL39" t="s">
        <v>77</v>
      </c>
      <c r="AM39" t="s">
        <v>81</v>
      </c>
      <c r="AN39" t="s">
        <v>79</v>
      </c>
      <c r="AO39" t="s">
        <v>81</v>
      </c>
      <c r="AP39" t="s">
        <v>80</v>
      </c>
      <c r="AQ39" t="s">
        <v>80</v>
      </c>
      <c r="AR39" t="s">
        <v>82</v>
      </c>
      <c r="AS39" t="s">
        <v>82</v>
      </c>
      <c r="AT39" t="s">
        <v>81</v>
      </c>
      <c r="AU39" t="s">
        <v>80</v>
      </c>
      <c r="AV39" t="s">
        <v>79</v>
      </c>
      <c r="AW39" t="s">
        <v>119</v>
      </c>
      <c r="AX39" t="s">
        <v>51</v>
      </c>
    </row>
    <row r="40" spans="1:50" x14ac:dyDescent="0.3">
      <c r="A40" s="1">
        <v>45808.525277777779</v>
      </c>
      <c r="B40" t="s">
        <v>49</v>
      </c>
      <c r="C40" t="s">
        <v>558</v>
      </c>
      <c r="D40" t="s">
        <v>51</v>
      </c>
      <c r="E40" t="s">
        <v>86</v>
      </c>
      <c r="F40" t="s">
        <v>559</v>
      </c>
      <c r="G40" t="s">
        <v>51</v>
      </c>
      <c r="H40" t="s">
        <v>311</v>
      </c>
      <c r="I40" t="s">
        <v>55</v>
      </c>
      <c r="J40" t="s">
        <v>560</v>
      </c>
      <c r="K40" t="s">
        <v>282</v>
      </c>
      <c r="L40" t="s">
        <v>561</v>
      </c>
      <c r="M40" t="s">
        <v>59</v>
      </c>
      <c r="N40" t="s">
        <v>123</v>
      </c>
      <c r="O40" t="s">
        <v>182</v>
      </c>
      <c r="P40" t="s">
        <v>269</v>
      </c>
      <c r="Q40" t="s">
        <v>55</v>
      </c>
      <c r="R40" t="s">
        <v>562</v>
      </c>
      <c r="S40" t="s">
        <v>371</v>
      </c>
      <c r="T40" t="s">
        <v>159</v>
      </c>
      <c r="U40" t="s">
        <v>173</v>
      </c>
      <c r="V40" t="s">
        <v>160</v>
      </c>
      <c r="W40" t="s">
        <v>563</v>
      </c>
      <c r="X40" t="s">
        <v>323</v>
      </c>
      <c r="Y40" t="s">
        <v>70</v>
      </c>
      <c r="Z40" t="s">
        <v>60</v>
      </c>
      <c r="AA40" t="s">
        <v>564</v>
      </c>
      <c r="AB40" t="s">
        <v>72</v>
      </c>
      <c r="AC40" t="s">
        <v>73</v>
      </c>
      <c r="AD40" t="s">
        <v>104</v>
      </c>
      <c r="AE40" t="s">
        <v>72</v>
      </c>
      <c r="AF40" t="s">
        <v>204</v>
      </c>
      <c r="AG40" t="s">
        <v>77</v>
      </c>
      <c r="AH40" t="s">
        <v>77</v>
      </c>
      <c r="AI40" t="s">
        <v>77</v>
      </c>
      <c r="AJ40" t="s">
        <v>77</v>
      </c>
      <c r="AK40" t="s">
        <v>77</v>
      </c>
      <c r="AL40" t="s">
        <v>77</v>
      </c>
      <c r="AM40" t="s">
        <v>81</v>
      </c>
      <c r="AN40" t="s">
        <v>81</v>
      </c>
      <c r="AO40" t="s">
        <v>80</v>
      </c>
      <c r="AP40" t="s">
        <v>80</v>
      </c>
      <c r="AQ40" t="s">
        <v>81</v>
      </c>
      <c r="AR40" t="s">
        <v>80</v>
      </c>
      <c r="AS40" t="s">
        <v>80</v>
      </c>
      <c r="AT40" t="s">
        <v>80</v>
      </c>
      <c r="AU40" t="s">
        <v>80</v>
      </c>
      <c r="AV40" t="s">
        <v>80</v>
      </c>
      <c r="AW40" t="s">
        <v>83</v>
      </c>
      <c r="AX40" t="s">
        <v>51</v>
      </c>
    </row>
    <row r="41" spans="1:50" x14ac:dyDescent="0.3">
      <c r="A41" s="1">
        <v>45805.457708333335</v>
      </c>
      <c r="B41" t="s">
        <v>49</v>
      </c>
      <c r="C41" t="s">
        <v>205</v>
      </c>
      <c r="D41" t="s">
        <v>51</v>
      </c>
      <c r="E41" t="s">
        <v>227</v>
      </c>
      <c r="F41" t="s">
        <v>365</v>
      </c>
      <c r="G41" t="s">
        <v>51</v>
      </c>
      <c r="H41" t="s">
        <v>366</v>
      </c>
      <c r="I41" t="s">
        <v>99</v>
      </c>
      <c r="J41" t="s">
        <v>367</v>
      </c>
      <c r="K41" t="s">
        <v>368</v>
      </c>
      <c r="L41" t="s">
        <v>369</v>
      </c>
      <c r="M41" t="s">
        <v>59</v>
      </c>
      <c r="N41" t="s">
        <v>92</v>
      </c>
      <c r="O41" t="s">
        <v>61</v>
      </c>
      <c r="P41" t="s">
        <v>93</v>
      </c>
      <c r="Q41" t="s">
        <v>123</v>
      </c>
      <c r="R41" t="s">
        <v>370</v>
      </c>
      <c r="S41" t="s">
        <v>371</v>
      </c>
      <c r="T41" t="s">
        <v>65</v>
      </c>
      <c r="U41" t="s">
        <v>96</v>
      </c>
      <c r="V41" t="s">
        <v>160</v>
      </c>
      <c r="W41" t="s">
        <v>372</v>
      </c>
      <c r="X41" t="s">
        <v>344</v>
      </c>
      <c r="Y41" t="s">
        <v>123</v>
      </c>
      <c r="Z41" t="s">
        <v>100</v>
      </c>
      <c r="AA41" t="s">
        <v>235</v>
      </c>
      <c r="AB41" t="s">
        <v>72</v>
      </c>
      <c r="AC41" t="s">
        <v>134</v>
      </c>
      <c r="AD41" t="s">
        <v>104</v>
      </c>
      <c r="AE41" t="s">
        <v>176</v>
      </c>
      <c r="AF41" t="s">
        <v>213</v>
      </c>
      <c r="AG41" t="s">
        <v>78</v>
      </c>
      <c r="AH41" t="s">
        <v>76</v>
      </c>
      <c r="AI41" t="s">
        <v>78</v>
      </c>
      <c r="AJ41" t="s">
        <v>78</v>
      </c>
      <c r="AK41" t="s">
        <v>76</v>
      </c>
      <c r="AL41" t="s">
        <v>76</v>
      </c>
      <c r="AM41" t="s">
        <v>81</v>
      </c>
      <c r="AN41" t="s">
        <v>81</v>
      </c>
      <c r="AO41" t="s">
        <v>81</v>
      </c>
      <c r="AP41" t="s">
        <v>81</v>
      </c>
      <c r="AQ41" t="s">
        <v>81</v>
      </c>
      <c r="AR41" t="s">
        <v>81</v>
      </c>
      <c r="AS41" t="s">
        <v>81</v>
      </c>
      <c r="AT41" t="s">
        <v>81</v>
      </c>
      <c r="AU41" t="s">
        <v>81</v>
      </c>
      <c r="AV41" t="s">
        <v>81</v>
      </c>
      <c r="AW41" t="s">
        <v>119</v>
      </c>
      <c r="AX41" t="s">
        <v>51</v>
      </c>
    </row>
    <row r="42" spans="1:50" x14ac:dyDescent="0.3">
      <c r="A42" s="1">
        <v>45807.529687499999</v>
      </c>
      <c r="B42" t="s">
        <v>49</v>
      </c>
      <c r="C42" t="s">
        <v>465</v>
      </c>
      <c r="D42" t="s">
        <v>51</v>
      </c>
      <c r="E42" t="s">
        <v>86</v>
      </c>
      <c r="F42" t="s">
        <v>466</v>
      </c>
      <c r="G42" t="s">
        <v>51</v>
      </c>
      <c r="H42" t="s">
        <v>467</v>
      </c>
      <c r="I42" t="s">
        <v>55</v>
      </c>
      <c r="J42" t="s">
        <v>89</v>
      </c>
      <c r="K42" t="s">
        <v>413</v>
      </c>
      <c r="L42" t="s">
        <v>468</v>
      </c>
      <c r="M42" t="s">
        <v>59</v>
      </c>
      <c r="N42" t="s">
        <v>60</v>
      </c>
      <c r="O42" t="s">
        <v>99</v>
      </c>
      <c r="P42" t="s">
        <v>51</v>
      </c>
      <c r="Q42" t="s">
        <v>55</v>
      </c>
      <c r="R42" t="s">
        <v>469</v>
      </c>
      <c r="S42" t="s">
        <v>51</v>
      </c>
      <c r="T42" t="s">
        <v>65</v>
      </c>
      <c r="U42" t="s">
        <v>96</v>
      </c>
      <c r="V42" t="s">
        <v>160</v>
      </c>
      <c r="W42" t="s">
        <v>51</v>
      </c>
      <c r="X42" t="s">
        <v>185</v>
      </c>
      <c r="Y42" t="s">
        <v>70</v>
      </c>
      <c r="Z42" t="s">
        <v>60</v>
      </c>
      <c r="AA42" t="s">
        <v>470</v>
      </c>
      <c r="AB42" t="s">
        <v>72</v>
      </c>
      <c r="AC42" t="s">
        <v>73</v>
      </c>
      <c r="AD42" t="s">
        <v>104</v>
      </c>
      <c r="AE42" t="s">
        <v>72</v>
      </c>
      <c r="AF42" t="s">
        <v>177</v>
      </c>
      <c r="AG42" t="s">
        <v>77</v>
      </c>
      <c r="AH42" t="s">
        <v>77</v>
      </c>
      <c r="AI42" t="s">
        <v>76</v>
      </c>
      <c r="AJ42" t="s">
        <v>76</v>
      </c>
      <c r="AK42" t="s">
        <v>76</v>
      </c>
      <c r="AL42" t="s">
        <v>77</v>
      </c>
      <c r="AM42" t="s">
        <v>80</v>
      </c>
      <c r="AN42" t="s">
        <v>81</v>
      </c>
      <c r="AO42" t="s">
        <v>80</v>
      </c>
      <c r="AP42" t="s">
        <v>81</v>
      </c>
      <c r="AQ42" t="s">
        <v>81</v>
      </c>
      <c r="AR42" t="s">
        <v>81</v>
      </c>
      <c r="AS42" t="s">
        <v>81</v>
      </c>
      <c r="AT42" t="s">
        <v>81</v>
      </c>
      <c r="AU42" t="s">
        <v>81</v>
      </c>
      <c r="AV42" t="s">
        <v>81</v>
      </c>
      <c r="AW42" t="s">
        <v>83</v>
      </c>
      <c r="AX42" t="s">
        <v>51</v>
      </c>
    </row>
    <row r="43" spans="1:50" x14ac:dyDescent="0.3">
      <c r="A43" s="1">
        <v>45803.84275462963</v>
      </c>
      <c r="B43" t="s">
        <v>49</v>
      </c>
      <c r="C43" t="s">
        <v>205</v>
      </c>
      <c r="D43" t="s">
        <v>51</v>
      </c>
      <c r="E43" t="s">
        <v>86</v>
      </c>
      <c r="F43" t="s">
        <v>206</v>
      </c>
      <c r="G43" t="s">
        <v>51</v>
      </c>
      <c r="H43" t="s">
        <v>207</v>
      </c>
      <c r="I43" t="s">
        <v>55</v>
      </c>
      <c r="J43" t="s">
        <v>208</v>
      </c>
      <c r="K43" t="s">
        <v>110</v>
      </c>
      <c r="L43" t="s">
        <v>209</v>
      </c>
      <c r="M43" t="s">
        <v>59</v>
      </c>
      <c r="N43" t="s">
        <v>60</v>
      </c>
      <c r="O43" t="s">
        <v>61</v>
      </c>
      <c r="P43" t="s">
        <v>156</v>
      </c>
      <c r="Q43" t="s">
        <v>55</v>
      </c>
      <c r="R43" t="s">
        <v>210</v>
      </c>
      <c r="S43" t="s">
        <v>128</v>
      </c>
      <c r="T43" t="s">
        <v>65</v>
      </c>
      <c r="U43" t="s">
        <v>173</v>
      </c>
      <c r="V43" t="s">
        <v>99</v>
      </c>
      <c r="W43" t="s">
        <v>211</v>
      </c>
      <c r="X43" t="s">
        <v>185</v>
      </c>
      <c r="Y43" t="s">
        <v>70</v>
      </c>
      <c r="Z43" t="s">
        <v>100</v>
      </c>
      <c r="AA43" t="s">
        <v>212</v>
      </c>
      <c r="AB43" t="s">
        <v>72</v>
      </c>
      <c r="AC43" t="s">
        <v>73</v>
      </c>
      <c r="AD43" t="s">
        <v>74</v>
      </c>
      <c r="AE43" t="s">
        <v>72</v>
      </c>
      <c r="AF43" t="s">
        <v>213</v>
      </c>
      <c r="AG43" t="s">
        <v>77</v>
      </c>
      <c r="AH43" t="s">
        <v>77</v>
      </c>
      <c r="AI43" t="s">
        <v>76</v>
      </c>
      <c r="AJ43" t="s">
        <v>76</v>
      </c>
      <c r="AK43" t="s">
        <v>76</v>
      </c>
      <c r="AL43" t="s">
        <v>76</v>
      </c>
      <c r="AM43" t="s">
        <v>80</v>
      </c>
      <c r="AN43" t="s">
        <v>80</v>
      </c>
      <c r="AO43" t="s">
        <v>81</v>
      </c>
      <c r="AP43" t="s">
        <v>81</v>
      </c>
      <c r="AQ43" t="s">
        <v>82</v>
      </c>
      <c r="AR43" t="s">
        <v>82</v>
      </c>
      <c r="AS43" t="s">
        <v>82</v>
      </c>
      <c r="AT43" t="s">
        <v>80</v>
      </c>
      <c r="AU43" t="s">
        <v>80</v>
      </c>
      <c r="AV43" t="s">
        <v>82</v>
      </c>
      <c r="AW43" t="s">
        <v>83</v>
      </c>
      <c r="AX43" t="s">
        <v>51</v>
      </c>
    </row>
    <row r="44" spans="1:50" x14ac:dyDescent="0.3">
      <c r="A44" s="1">
        <v>45809.640127314815</v>
      </c>
      <c r="B44" t="s">
        <v>49</v>
      </c>
      <c r="C44" t="s">
        <v>602</v>
      </c>
      <c r="D44" t="s">
        <v>51</v>
      </c>
      <c r="E44" t="s">
        <v>86</v>
      </c>
      <c r="F44" t="s">
        <v>206</v>
      </c>
      <c r="G44" t="s">
        <v>51</v>
      </c>
      <c r="H44" t="s">
        <v>501</v>
      </c>
      <c r="I44" t="s">
        <v>55</v>
      </c>
      <c r="J44" t="s">
        <v>168</v>
      </c>
      <c r="K44" t="s">
        <v>57</v>
      </c>
      <c r="L44" t="s">
        <v>603</v>
      </c>
      <c r="M44" t="s">
        <v>59</v>
      </c>
      <c r="N44" t="s">
        <v>92</v>
      </c>
      <c r="O44" t="s">
        <v>182</v>
      </c>
      <c r="P44" t="s">
        <v>142</v>
      </c>
      <c r="Q44" t="s">
        <v>157</v>
      </c>
      <c r="R44" t="s">
        <v>604</v>
      </c>
      <c r="S44" t="s">
        <v>258</v>
      </c>
      <c r="T44" t="s">
        <v>65</v>
      </c>
      <c r="U44" t="s">
        <v>475</v>
      </c>
      <c r="V44" t="s">
        <v>123</v>
      </c>
      <c r="W44" t="s">
        <v>51</v>
      </c>
      <c r="X44" t="s">
        <v>131</v>
      </c>
      <c r="Y44" t="s">
        <v>70</v>
      </c>
      <c r="Z44" t="s">
        <v>60</v>
      </c>
      <c r="AA44" t="s">
        <v>605</v>
      </c>
      <c r="AB44" t="s">
        <v>102</v>
      </c>
      <c r="AC44" t="s">
        <v>134</v>
      </c>
      <c r="AD44" t="s">
        <v>104</v>
      </c>
      <c r="AE44" t="s">
        <v>72</v>
      </c>
      <c r="AF44" t="s">
        <v>187</v>
      </c>
      <c r="AG44" t="s">
        <v>78</v>
      </c>
      <c r="AH44" t="s">
        <v>78</v>
      </c>
      <c r="AI44" t="s">
        <v>78</v>
      </c>
      <c r="AJ44" t="s">
        <v>78</v>
      </c>
      <c r="AK44" t="s">
        <v>78</v>
      </c>
      <c r="AL44" t="s">
        <v>78</v>
      </c>
      <c r="AM44" t="s">
        <v>81</v>
      </c>
      <c r="AN44" t="s">
        <v>81</v>
      </c>
      <c r="AO44" t="s">
        <v>81</v>
      </c>
      <c r="AP44" t="s">
        <v>81</v>
      </c>
      <c r="AQ44" t="s">
        <v>81</v>
      </c>
      <c r="AR44" t="s">
        <v>81</v>
      </c>
      <c r="AS44" t="s">
        <v>81</v>
      </c>
      <c r="AT44" t="s">
        <v>81</v>
      </c>
      <c r="AU44" t="s">
        <v>81</v>
      </c>
      <c r="AV44" t="s">
        <v>81</v>
      </c>
      <c r="AW44" t="s">
        <v>107</v>
      </c>
      <c r="AX44" t="s">
        <v>51</v>
      </c>
    </row>
    <row r="45" spans="1:50" x14ac:dyDescent="0.3">
      <c r="A45" s="1">
        <v>45810.4065162037</v>
      </c>
      <c r="B45" t="s">
        <v>49</v>
      </c>
      <c r="C45" t="s">
        <v>214</v>
      </c>
      <c r="D45" t="s">
        <v>51</v>
      </c>
      <c r="E45" t="s">
        <v>86</v>
      </c>
      <c r="F45" t="s">
        <v>206</v>
      </c>
      <c r="G45" t="s">
        <v>51</v>
      </c>
      <c r="H45" t="s">
        <v>632</v>
      </c>
      <c r="I45" t="s">
        <v>55</v>
      </c>
      <c r="J45" t="s">
        <v>633</v>
      </c>
      <c r="K45" t="s">
        <v>140</v>
      </c>
      <c r="L45" t="s">
        <v>634</v>
      </c>
      <c r="M45" t="s">
        <v>59</v>
      </c>
      <c r="N45" t="s">
        <v>221</v>
      </c>
      <c r="O45" t="s">
        <v>61</v>
      </c>
      <c r="P45" t="s">
        <v>156</v>
      </c>
      <c r="Q45" t="s">
        <v>157</v>
      </c>
      <c r="R45" t="s">
        <v>635</v>
      </c>
      <c r="S45" t="s">
        <v>128</v>
      </c>
      <c r="T45" t="s">
        <v>65</v>
      </c>
      <c r="U45" t="s">
        <v>265</v>
      </c>
      <c r="V45" t="s">
        <v>67</v>
      </c>
      <c r="W45" t="s">
        <v>51</v>
      </c>
      <c r="X45" t="s">
        <v>185</v>
      </c>
      <c r="Y45" t="s">
        <v>117</v>
      </c>
      <c r="Z45" t="s">
        <v>221</v>
      </c>
      <c r="AA45" t="s">
        <v>203</v>
      </c>
      <c r="AB45" t="s">
        <v>72</v>
      </c>
      <c r="AC45" t="s">
        <v>73</v>
      </c>
      <c r="AD45" t="s">
        <v>74</v>
      </c>
      <c r="AE45" t="s">
        <v>72</v>
      </c>
      <c r="AF45" t="s">
        <v>177</v>
      </c>
      <c r="AG45" t="s">
        <v>77</v>
      </c>
      <c r="AH45" t="s">
        <v>77</v>
      </c>
      <c r="AI45" t="s">
        <v>77</v>
      </c>
      <c r="AJ45" t="s">
        <v>77</v>
      </c>
      <c r="AK45" t="s">
        <v>77</v>
      </c>
      <c r="AL45" t="s">
        <v>77</v>
      </c>
      <c r="AM45" t="s">
        <v>80</v>
      </c>
      <c r="AN45" t="s">
        <v>81</v>
      </c>
      <c r="AO45" t="s">
        <v>80</v>
      </c>
      <c r="AP45" t="s">
        <v>80</v>
      </c>
      <c r="AQ45" t="s">
        <v>80</v>
      </c>
      <c r="AR45" t="s">
        <v>80</v>
      </c>
      <c r="AS45" t="s">
        <v>80</v>
      </c>
      <c r="AT45" t="s">
        <v>80</v>
      </c>
      <c r="AU45" t="s">
        <v>80</v>
      </c>
      <c r="AV45" t="s">
        <v>80</v>
      </c>
      <c r="AW45" t="s">
        <v>83</v>
      </c>
      <c r="AX45" t="s">
        <v>51</v>
      </c>
    </row>
    <row r="46" spans="1:50" x14ac:dyDescent="0.3">
      <c r="A46" s="1">
        <v>45806.733148148145</v>
      </c>
      <c r="B46" t="s">
        <v>273</v>
      </c>
      <c r="C46" t="s">
        <v>416</v>
      </c>
      <c r="D46" t="s">
        <v>51</v>
      </c>
      <c r="E46" t="s">
        <v>227</v>
      </c>
      <c r="F46" t="s">
        <v>206</v>
      </c>
      <c r="G46" t="s">
        <v>51</v>
      </c>
      <c r="H46" t="s">
        <v>417</v>
      </c>
      <c r="I46" t="s">
        <v>123</v>
      </c>
      <c r="J46" t="s">
        <v>418</v>
      </c>
      <c r="K46" t="s">
        <v>140</v>
      </c>
      <c r="L46" t="s">
        <v>419</v>
      </c>
      <c r="M46" t="s">
        <v>59</v>
      </c>
      <c r="N46" t="s">
        <v>92</v>
      </c>
      <c r="O46" t="s">
        <v>61</v>
      </c>
      <c r="P46" t="s">
        <v>156</v>
      </c>
      <c r="Q46" t="s">
        <v>157</v>
      </c>
      <c r="R46" t="s">
        <v>420</v>
      </c>
      <c r="S46" t="s">
        <v>232</v>
      </c>
      <c r="T46" t="s">
        <v>65</v>
      </c>
      <c r="U46" t="s">
        <v>233</v>
      </c>
      <c r="V46" t="s">
        <v>160</v>
      </c>
      <c r="W46" t="s">
        <v>421</v>
      </c>
      <c r="X46" t="s">
        <v>185</v>
      </c>
      <c r="Y46" t="s">
        <v>123</v>
      </c>
      <c r="Z46" t="s">
        <v>123</v>
      </c>
      <c r="AA46" t="s">
        <v>422</v>
      </c>
      <c r="AB46" t="s">
        <v>72</v>
      </c>
      <c r="AC46" t="s">
        <v>73</v>
      </c>
      <c r="AD46" t="s">
        <v>104</v>
      </c>
      <c r="AE46" t="s">
        <v>105</v>
      </c>
      <c r="AF46" t="s">
        <v>423</v>
      </c>
      <c r="AG46" t="s">
        <v>77</v>
      </c>
      <c r="AH46" t="s">
        <v>76</v>
      </c>
      <c r="AI46" t="s">
        <v>76</v>
      </c>
      <c r="AJ46" t="s">
        <v>76</v>
      </c>
      <c r="AK46" t="s">
        <v>76</v>
      </c>
      <c r="AL46" t="s">
        <v>76</v>
      </c>
      <c r="AM46" t="s">
        <v>82</v>
      </c>
      <c r="AN46" t="s">
        <v>79</v>
      </c>
      <c r="AO46" t="s">
        <v>81</v>
      </c>
      <c r="AP46" t="s">
        <v>82</v>
      </c>
      <c r="AQ46" t="s">
        <v>82</v>
      </c>
      <c r="AR46" t="s">
        <v>79</v>
      </c>
      <c r="AS46" t="s">
        <v>79</v>
      </c>
      <c r="AT46" t="s">
        <v>82</v>
      </c>
      <c r="AU46" t="s">
        <v>82</v>
      </c>
      <c r="AV46" t="s">
        <v>82</v>
      </c>
      <c r="AW46" t="s">
        <v>83</v>
      </c>
      <c r="AX46" t="s">
        <v>51</v>
      </c>
    </row>
    <row r="47" spans="1:50" x14ac:dyDescent="0.3">
      <c r="A47" s="1">
        <v>45827.785324074073</v>
      </c>
      <c r="B47" t="s">
        <v>273</v>
      </c>
      <c r="C47" t="s">
        <v>818</v>
      </c>
      <c r="D47" t="s">
        <v>51</v>
      </c>
      <c r="E47" t="s">
        <v>227</v>
      </c>
      <c r="F47" t="s">
        <v>206</v>
      </c>
      <c r="G47" t="s">
        <v>51</v>
      </c>
      <c r="H47" t="s">
        <v>819</v>
      </c>
      <c r="I47" t="s">
        <v>123</v>
      </c>
      <c r="J47" t="s">
        <v>367</v>
      </c>
      <c r="K47" t="s">
        <v>124</v>
      </c>
      <c r="L47" t="s">
        <v>820</v>
      </c>
      <c r="M47" t="s">
        <v>123</v>
      </c>
      <c r="N47" t="s">
        <v>123</v>
      </c>
      <c r="O47" t="s">
        <v>61</v>
      </c>
      <c r="P47" t="s">
        <v>112</v>
      </c>
      <c r="Q47" t="s">
        <v>157</v>
      </c>
      <c r="R47" t="s">
        <v>211</v>
      </c>
      <c r="S47" t="s">
        <v>144</v>
      </c>
      <c r="T47" t="s">
        <v>65</v>
      </c>
      <c r="U47" t="s">
        <v>444</v>
      </c>
      <c r="V47" t="s">
        <v>160</v>
      </c>
      <c r="W47" t="s">
        <v>821</v>
      </c>
      <c r="X47" t="s">
        <v>335</v>
      </c>
      <c r="Y47" t="s">
        <v>70</v>
      </c>
      <c r="Z47" t="s">
        <v>123</v>
      </c>
      <c r="AA47" t="s">
        <v>487</v>
      </c>
      <c r="AB47" t="s">
        <v>72</v>
      </c>
      <c r="AC47" t="s">
        <v>73</v>
      </c>
      <c r="AD47" t="s">
        <v>104</v>
      </c>
      <c r="AE47" t="s">
        <v>105</v>
      </c>
      <c r="AF47" t="s">
        <v>75</v>
      </c>
      <c r="AG47" t="s">
        <v>76</v>
      </c>
      <c r="AH47" t="s">
        <v>76</v>
      </c>
      <c r="AI47" t="s">
        <v>76</v>
      </c>
      <c r="AJ47" t="s">
        <v>77</v>
      </c>
      <c r="AK47" t="s">
        <v>77</v>
      </c>
      <c r="AL47" t="s">
        <v>77</v>
      </c>
      <c r="AM47" t="s">
        <v>82</v>
      </c>
      <c r="AN47" t="s">
        <v>82</v>
      </c>
      <c r="AO47" t="s">
        <v>82</v>
      </c>
      <c r="AP47" t="s">
        <v>82</v>
      </c>
      <c r="AQ47" t="s">
        <v>82</v>
      </c>
      <c r="AR47" t="s">
        <v>82</v>
      </c>
      <c r="AS47" t="s">
        <v>82</v>
      </c>
      <c r="AT47" t="s">
        <v>82</v>
      </c>
      <c r="AU47" t="s">
        <v>82</v>
      </c>
      <c r="AV47" t="s">
        <v>82</v>
      </c>
      <c r="AW47" t="s">
        <v>83</v>
      </c>
      <c r="AX47" t="s">
        <v>51</v>
      </c>
    </row>
    <row r="48" spans="1:50" x14ac:dyDescent="0.3">
      <c r="A48" s="1">
        <v>45810.988009259258</v>
      </c>
      <c r="B48" t="s">
        <v>273</v>
      </c>
      <c r="C48" t="s">
        <v>324</v>
      </c>
      <c r="D48" t="s">
        <v>51</v>
      </c>
      <c r="E48" t="s">
        <v>86</v>
      </c>
      <c r="F48" t="s">
        <v>108</v>
      </c>
      <c r="G48" t="s">
        <v>51</v>
      </c>
      <c r="H48" t="s">
        <v>679</v>
      </c>
      <c r="I48" t="s">
        <v>99</v>
      </c>
      <c r="J48" t="s">
        <v>208</v>
      </c>
      <c r="K48" t="s">
        <v>519</v>
      </c>
      <c r="L48" t="s">
        <v>680</v>
      </c>
      <c r="M48" t="s">
        <v>59</v>
      </c>
      <c r="N48" t="s">
        <v>92</v>
      </c>
      <c r="O48" t="s">
        <v>61</v>
      </c>
      <c r="P48" t="s">
        <v>170</v>
      </c>
      <c r="Q48" t="s">
        <v>157</v>
      </c>
      <c r="R48" t="s">
        <v>681</v>
      </c>
      <c r="S48" t="s">
        <v>128</v>
      </c>
      <c r="T48" t="s">
        <v>159</v>
      </c>
      <c r="U48" t="s">
        <v>201</v>
      </c>
      <c r="V48" t="s">
        <v>67</v>
      </c>
      <c r="W48" t="s">
        <v>682</v>
      </c>
      <c r="X48" t="s">
        <v>69</v>
      </c>
      <c r="Y48" t="s">
        <v>70</v>
      </c>
      <c r="Z48" t="s">
        <v>60</v>
      </c>
      <c r="AA48" t="s">
        <v>683</v>
      </c>
      <c r="AB48" t="s">
        <v>102</v>
      </c>
      <c r="AC48" t="s">
        <v>73</v>
      </c>
      <c r="AD48" t="s">
        <v>74</v>
      </c>
      <c r="AE48" t="s">
        <v>72</v>
      </c>
      <c r="AF48" t="s">
        <v>279</v>
      </c>
      <c r="AG48" t="s">
        <v>78</v>
      </c>
      <c r="AH48" t="s">
        <v>76</v>
      </c>
      <c r="AI48" t="s">
        <v>78</v>
      </c>
      <c r="AJ48" t="s">
        <v>78</v>
      </c>
      <c r="AK48" t="s">
        <v>78</v>
      </c>
      <c r="AL48" t="s">
        <v>77</v>
      </c>
      <c r="AM48" t="s">
        <v>82</v>
      </c>
      <c r="AN48" t="s">
        <v>82</v>
      </c>
      <c r="AO48" t="s">
        <v>82</v>
      </c>
      <c r="AP48" t="s">
        <v>82</v>
      </c>
      <c r="AQ48" t="s">
        <v>82</v>
      </c>
      <c r="AR48" t="s">
        <v>82</v>
      </c>
      <c r="AS48" t="s">
        <v>82</v>
      </c>
      <c r="AT48" t="s">
        <v>82</v>
      </c>
      <c r="AU48" t="s">
        <v>82</v>
      </c>
      <c r="AV48" t="s">
        <v>82</v>
      </c>
      <c r="AW48" t="s">
        <v>83</v>
      </c>
      <c r="AX48" t="s">
        <v>51</v>
      </c>
    </row>
    <row r="49" spans="1:50" x14ac:dyDescent="0.3">
      <c r="A49" s="1">
        <v>45803.805833333332</v>
      </c>
      <c r="B49" t="s">
        <v>49</v>
      </c>
      <c r="C49" t="s">
        <v>50</v>
      </c>
      <c r="D49" t="s">
        <v>51</v>
      </c>
      <c r="E49" t="s">
        <v>52</v>
      </c>
      <c r="F49" t="s">
        <v>108</v>
      </c>
      <c r="G49" t="s">
        <v>51</v>
      </c>
      <c r="H49" t="s">
        <v>54</v>
      </c>
      <c r="I49" t="s">
        <v>55</v>
      </c>
      <c r="J49" t="s">
        <v>109</v>
      </c>
      <c r="K49" t="s">
        <v>110</v>
      </c>
      <c r="L49" t="s">
        <v>111</v>
      </c>
      <c r="M49" t="s">
        <v>59</v>
      </c>
      <c r="N49" t="s">
        <v>92</v>
      </c>
      <c r="O49" t="s">
        <v>61</v>
      </c>
      <c r="P49" t="s">
        <v>112</v>
      </c>
      <c r="Q49" t="s">
        <v>55</v>
      </c>
      <c r="R49" t="s">
        <v>113</v>
      </c>
      <c r="S49" t="s">
        <v>114</v>
      </c>
      <c r="T49" t="s">
        <v>115</v>
      </c>
      <c r="U49" t="s">
        <v>116</v>
      </c>
      <c r="V49" t="s">
        <v>67</v>
      </c>
      <c r="W49" t="s">
        <v>51</v>
      </c>
      <c r="X49" t="s">
        <v>98</v>
      </c>
      <c r="Y49" t="s">
        <v>117</v>
      </c>
      <c r="Z49" t="s">
        <v>100</v>
      </c>
      <c r="AA49" t="s">
        <v>118</v>
      </c>
      <c r="AB49" t="s">
        <v>72</v>
      </c>
      <c r="AC49" t="s">
        <v>73</v>
      </c>
      <c r="AD49" t="s">
        <v>104</v>
      </c>
      <c r="AE49" t="s">
        <v>72</v>
      </c>
      <c r="AF49" t="s">
        <v>75</v>
      </c>
      <c r="AG49" t="s">
        <v>76</v>
      </c>
      <c r="AH49" t="s">
        <v>76</v>
      </c>
      <c r="AI49" t="s">
        <v>76</v>
      </c>
      <c r="AJ49" t="s">
        <v>76</v>
      </c>
      <c r="AK49" t="s">
        <v>76</v>
      </c>
      <c r="AL49" t="s">
        <v>76</v>
      </c>
      <c r="AM49" t="s">
        <v>81</v>
      </c>
      <c r="AN49" t="s">
        <v>82</v>
      </c>
      <c r="AO49" t="s">
        <v>80</v>
      </c>
      <c r="AP49" t="s">
        <v>80</v>
      </c>
      <c r="AQ49" t="s">
        <v>80</v>
      </c>
      <c r="AR49" t="s">
        <v>80</v>
      </c>
      <c r="AS49" t="s">
        <v>80</v>
      </c>
      <c r="AT49" t="s">
        <v>80</v>
      </c>
      <c r="AU49" t="s">
        <v>80</v>
      </c>
      <c r="AV49" t="s">
        <v>80</v>
      </c>
      <c r="AW49" t="s">
        <v>119</v>
      </c>
      <c r="AX49" t="s">
        <v>51</v>
      </c>
    </row>
    <row r="50" spans="1:50" x14ac:dyDescent="0.3">
      <c r="A50" s="1">
        <v>45807.511736111112</v>
      </c>
      <c r="B50" t="s">
        <v>49</v>
      </c>
      <c r="C50" t="s">
        <v>324</v>
      </c>
      <c r="D50" t="s">
        <v>51</v>
      </c>
      <c r="E50" t="s">
        <v>52</v>
      </c>
      <c r="F50" t="s">
        <v>108</v>
      </c>
      <c r="G50" t="s">
        <v>51</v>
      </c>
      <c r="H50" t="s">
        <v>460</v>
      </c>
      <c r="I50" t="s">
        <v>55</v>
      </c>
      <c r="J50" t="s">
        <v>461</v>
      </c>
      <c r="K50" t="s">
        <v>140</v>
      </c>
      <c r="L50" t="s">
        <v>462</v>
      </c>
      <c r="M50" t="s">
        <v>123</v>
      </c>
      <c r="N50" t="s">
        <v>123</v>
      </c>
      <c r="O50" t="s">
        <v>61</v>
      </c>
      <c r="P50" t="s">
        <v>112</v>
      </c>
      <c r="Q50" t="s">
        <v>55</v>
      </c>
      <c r="R50" t="s">
        <v>463</v>
      </c>
      <c r="S50" t="s">
        <v>307</v>
      </c>
      <c r="T50" t="s">
        <v>65</v>
      </c>
      <c r="U50" t="s">
        <v>233</v>
      </c>
      <c r="V50" t="s">
        <v>67</v>
      </c>
      <c r="W50" t="s">
        <v>464</v>
      </c>
      <c r="X50" t="s">
        <v>234</v>
      </c>
      <c r="Y50" t="s">
        <v>70</v>
      </c>
      <c r="Z50" t="s">
        <v>123</v>
      </c>
      <c r="AA50" t="s">
        <v>278</v>
      </c>
      <c r="AB50" t="s">
        <v>72</v>
      </c>
      <c r="AC50" t="s">
        <v>73</v>
      </c>
      <c r="AD50" t="s">
        <v>74</v>
      </c>
      <c r="AE50" t="s">
        <v>72</v>
      </c>
      <c r="AF50" t="s">
        <v>75</v>
      </c>
      <c r="AG50" t="s">
        <v>77</v>
      </c>
      <c r="AH50" t="s">
        <v>77</v>
      </c>
      <c r="AI50" t="s">
        <v>77</v>
      </c>
      <c r="AJ50" t="s">
        <v>77</v>
      </c>
      <c r="AK50" t="s">
        <v>77</v>
      </c>
      <c r="AL50" t="s">
        <v>77</v>
      </c>
      <c r="AM50" t="s">
        <v>81</v>
      </c>
      <c r="AN50" t="s">
        <v>82</v>
      </c>
      <c r="AO50" t="s">
        <v>81</v>
      </c>
      <c r="AP50" t="s">
        <v>80</v>
      </c>
      <c r="AQ50" t="s">
        <v>80</v>
      </c>
      <c r="AR50" t="s">
        <v>80</v>
      </c>
      <c r="AS50" t="s">
        <v>80</v>
      </c>
      <c r="AT50" t="s">
        <v>80</v>
      </c>
      <c r="AU50" t="s">
        <v>80</v>
      </c>
      <c r="AV50" t="s">
        <v>81</v>
      </c>
      <c r="AW50" t="s">
        <v>119</v>
      </c>
      <c r="AX50" t="s">
        <v>51</v>
      </c>
    </row>
    <row r="51" spans="1:50" x14ac:dyDescent="0.3">
      <c r="A51" s="1">
        <v>45827.401932870373</v>
      </c>
      <c r="B51" t="s">
        <v>551</v>
      </c>
      <c r="C51" t="s">
        <v>465</v>
      </c>
      <c r="D51" t="s">
        <v>51</v>
      </c>
      <c r="E51" t="s">
        <v>488</v>
      </c>
      <c r="F51" t="s">
        <v>108</v>
      </c>
      <c r="G51" t="s">
        <v>51</v>
      </c>
      <c r="H51" t="s">
        <v>753</v>
      </c>
      <c r="I51" t="s">
        <v>99</v>
      </c>
      <c r="J51" t="s">
        <v>109</v>
      </c>
      <c r="K51" t="s">
        <v>110</v>
      </c>
      <c r="L51" t="s">
        <v>754</v>
      </c>
      <c r="M51" t="s">
        <v>155</v>
      </c>
      <c r="N51" t="s">
        <v>92</v>
      </c>
      <c r="O51" t="s">
        <v>123</v>
      </c>
      <c r="P51" t="s">
        <v>51</v>
      </c>
      <c r="Q51" t="s">
        <v>55</v>
      </c>
      <c r="R51" t="s">
        <v>755</v>
      </c>
      <c r="S51" t="s">
        <v>64</v>
      </c>
      <c r="T51" t="s">
        <v>65</v>
      </c>
      <c r="U51" t="s">
        <v>756</v>
      </c>
      <c r="V51" t="s">
        <v>99</v>
      </c>
      <c r="W51" t="s">
        <v>757</v>
      </c>
      <c r="X51" t="s">
        <v>758</v>
      </c>
      <c r="Y51" t="s">
        <v>99</v>
      </c>
      <c r="Z51" t="s">
        <v>100</v>
      </c>
      <c r="AA51" t="s">
        <v>759</v>
      </c>
      <c r="AB51" t="s">
        <v>162</v>
      </c>
      <c r="AC51" t="s">
        <v>123</v>
      </c>
      <c r="AD51" t="s">
        <v>175</v>
      </c>
      <c r="AE51" t="s">
        <v>162</v>
      </c>
      <c r="AF51" t="s">
        <v>251</v>
      </c>
      <c r="AG51" t="s">
        <v>164</v>
      </c>
      <c r="AH51" t="s">
        <v>76</v>
      </c>
      <c r="AI51" t="s">
        <v>78</v>
      </c>
      <c r="AJ51" t="s">
        <v>78</v>
      </c>
      <c r="AK51" t="s">
        <v>78</v>
      </c>
      <c r="AL51" t="s">
        <v>164</v>
      </c>
      <c r="AM51" t="s">
        <v>82</v>
      </c>
      <c r="AN51" t="s">
        <v>82</v>
      </c>
      <c r="AO51" t="s">
        <v>81</v>
      </c>
      <c r="AP51" t="s">
        <v>81</v>
      </c>
      <c r="AQ51" t="s">
        <v>81</v>
      </c>
      <c r="AR51" t="s">
        <v>80</v>
      </c>
      <c r="AS51" t="s">
        <v>82</v>
      </c>
      <c r="AT51" t="s">
        <v>82</v>
      </c>
      <c r="AU51" t="s">
        <v>80</v>
      </c>
      <c r="AV51" t="s">
        <v>79</v>
      </c>
      <c r="AW51" t="s">
        <v>107</v>
      </c>
      <c r="AX51" t="s">
        <v>51</v>
      </c>
    </row>
    <row r="52" spans="1:50" x14ac:dyDescent="0.3">
      <c r="A52" s="1">
        <v>45808.517233796294</v>
      </c>
      <c r="B52" t="s">
        <v>551</v>
      </c>
      <c r="C52" t="s">
        <v>252</v>
      </c>
      <c r="D52" t="s">
        <v>552</v>
      </c>
      <c r="E52" t="s">
        <v>488</v>
      </c>
      <c r="F52" t="s">
        <v>108</v>
      </c>
      <c r="H52" t="s">
        <v>553</v>
      </c>
      <c r="I52" t="s">
        <v>55</v>
      </c>
      <c r="J52" t="s">
        <v>236</v>
      </c>
      <c r="K52" t="s">
        <v>435</v>
      </c>
      <c r="L52" t="s">
        <v>554</v>
      </c>
      <c r="M52" t="s">
        <v>155</v>
      </c>
      <c r="N52" t="s">
        <v>60</v>
      </c>
      <c r="O52" t="s">
        <v>61</v>
      </c>
      <c r="P52" t="s">
        <v>93</v>
      </c>
      <c r="Q52" t="s">
        <v>123</v>
      </c>
      <c r="R52" t="s">
        <v>555</v>
      </c>
      <c r="S52" t="s">
        <v>64</v>
      </c>
      <c r="T52" t="s">
        <v>223</v>
      </c>
      <c r="U52" t="s">
        <v>556</v>
      </c>
      <c r="V52" t="s">
        <v>160</v>
      </c>
      <c r="W52" t="s">
        <v>370</v>
      </c>
      <c r="X52" t="s">
        <v>98</v>
      </c>
      <c r="Y52" t="s">
        <v>99</v>
      </c>
      <c r="Z52" t="s">
        <v>60</v>
      </c>
      <c r="AA52" t="s">
        <v>557</v>
      </c>
      <c r="AB52" t="s">
        <v>133</v>
      </c>
      <c r="AC52" t="s">
        <v>134</v>
      </c>
      <c r="AD52" t="s">
        <v>104</v>
      </c>
      <c r="AE52" t="s">
        <v>105</v>
      </c>
      <c r="AF52" t="s">
        <v>423</v>
      </c>
      <c r="AG52" t="s">
        <v>76</v>
      </c>
      <c r="AH52" t="s">
        <v>76</v>
      </c>
      <c r="AI52" t="s">
        <v>76</v>
      </c>
      <c r="AJ52" t="s">
        <v>76</v>
      </c>
      <c r="AK52" t="s">
        <v>76</v>
      </c>
      <c r="AL52" t="s">
        <v>76</v>
      </c>
      <c r="AM52" t="s">
        <v>81</v>
      </c>
      <c r="AN52" t="s">
        <v>80</v>
      </c>
      <c r="AO52" t="s">
        <v>81</v>
      </c>
      <c r="AP52" t="s">
        <v>80</v>
      </c>
      <c r="AQ52" t="s">
        <v>82</v>
      </c>
      <c r="AR52" t="s">
        <v>81</v>
      </c>
      <c r="AS52" t="s">
        <v>81</v>
      </c>
      <c r="AT52" t="s">
        <v>81</v>
      </c>
      <c r="AU52" t="s">
        <v>81</v>
      </c>
      <c r="AV52" t="s">
        <v>81</v>
      </c>
      <c r="AW52" t="s">
        <v>119</v>
      </c>
      <c r="AX52" t="s">
        <v>51</v>
      </c>
    </row>
    <row r="53" spans="1:50" x14ac:dyDescent="0.3">
      <c r="A53" s="1">
        <v>45818.533831018518</v>
      </c>
      <c r="B53" t="s">
        <v>49</v>
      </c>
      <c r="C53" t="s">
        <v>705</v>
      </c>
      <c r="D53" t="s">
        <v>51</v>
      </c>
      <c r="E53" t="s">
        <v>151</v>
      </c>
      <c r="F53" t="s">
        <v>706</v>
      </c>
      <c r="H53" t="s">
        <v>707</v>
      </c>
      <c r="I53" t="s">
        <v>55</v>
      </c>
      <c r="J53" t="s">
        <v>541</v>
      </c>
      <c r="K53" t="s">
        <v>124</v>
      </c>
      <c r="L53" t="s">
        <v>708</v>
      </c>
      <c r="M53" t="s">
        <v>59</v>
      </c>
      <c r="N53" t="s">
        <v>92</v>
      </c>
      <c r="O53" t="s">
        <v>99</v>
      </c>
      <c r="P53" t="s">
        <v>126</v>
      </c>
      <c r="Q53" t="s">
        <v>55</v>
      </c>
      <c r="R53" t="s">
        <v>709</v>
      </c>
      <c r="S53" t="s">
        <v>258</v>
      </c>
      <c r="T53" t="s">
        <v>65</v>
      </c>
      <c r="U53" t="s">
        <v>173</v>
      </c>
      <c r="V53" t="s">
        <v>160</v>
      </c>
      <c r="W53" t="s">
        <v>51</v>
      </c>
      <c r="X53" t="s">
        <v>98</v>
      </c>
      <c r="Y53" t="s">
        <v>117</v>
      </c>
      <c r="Z53" t="s">
        <v>100</v>
      </c>
      <c r="AA53" t="s">
        <v>315</v>
      </c>
      <c r="AB53" t="s">
        <v>133</v>
      </c>
      <c r="AC53" t="s">
        <v>134</v>
      </c>
      <c r="AD53" t="s">
        <v>104</v>
      </c>
      <c r="AE53" t="s">
        <v>105</v>
      </c>
      <c r="AF53" t="s">
        <v>539</v>
      </c>
      <c r="AG53" t="s">
        <v>76</v>
      </c>
      <c r="AH53" t="s">
        <v>76</v>
      </c>
      <c r="AI53" t="s">
        <v>76</v>
      </c>
      <c r="AJ53" t="s">
        <v>76</v>
      </c>
      <c r="AK53" t="s">
        <v>76</v>
      </c>
      <c r="AL53" t="s">
        <v>76</v>
      </c>
      <c r="AM53" t="s">
        <v>81</v>
      </c>
      <c r="AN53" t="s">
        <v>81</v>
      </c>
      <c r="AO53" t="s">
        <v>81</v>
      </c>
      <c r="AP53" t="s">
        <v>81</v>
      </c>
      <c r="AQ53" t="s">
        <v>81</v>
      </c>
      <c r="AR53" t="s">
        <v>81</v>
      </c>
      <c r="AS53" t="s">
        <v>81</v>
      </c>
      <c r="AT53" t="s">
        <v>81</v>
      </c>
      <c r="AU53" t="s">
        <v>81</v>
      </c>
      <c r="AV53" t="s">
        <v>81</v>
      </c>
      <c r="AW53" t="s">
        <v>107</v>
      </c>
      <c r="AX53" t="s">
        <v>51</v>
      </c>
    </row>
    <row r="54" spans="1:50" x14ac:dyDescent="0.3">
      <c r="A54" s="1">
        <v>45827.398125</v>
      </c>
      <c r="B54" t="s">
        <v>551</v>
      </c>
      <c r="C54" t="s">
        <v>723</v>
      </c>
      <c r="D54" t="s">
        <v>51</v>
      </c>
      <c r="E54" t="s">
        <v>488</v>
      </c>
      <c r="F54" t="s">
        <v>724</v>
      </c>
      <c r="G54" t="s">
        <v>51</v>
      </c>
      <c r="H54" t="s">
        <v>725</v>
      </c>
      <c r="I54" t="s">
        <v>55</v>
      </c>
      <c r="J54" t="s">
        <v>386</v>
      </c>
      <c r="K54" t="s">
        <v>245</v>
      </c>
      <c r="L54" t="s">
        <v>726</v>
      </c>
      <c r="M54" t="s">
        <v>59</v>
      </c>
      <c r="N54" t="s">
        <v>92</v>
      </c>
      <c r="O54" t="s">
        <v>61</v>
      </c>
      <c r="P54" t="s">
        <v>690</v>
      </c>
      <c r="Q54" t="s">
        <v>55</v>
      </c>
      <c r="R54" t="s">
        <v>727</v>
      </c>
      <c r="S54" t="s">
        <v>114</v>
      </c>
      <c r="T54" t="s">
        <v>65</v>
      </c>
      <c r="U54" t="s">
        <v>201</v>
      </c>
      <c r="V54" t="s">
        <v>160</v>
      </c>
      <c r="W54" t="s">
        <v>728</v>
      </c>
      <c r="X54" t="s">
        <v>234</v>
      </c>
      <c r="Y54" t="s">
        <v>117</v>
      </c>
      <c r="Z54" t="s">
        <v>60</v>
      </c>
      <c r="AA54" t="s">
        <v>729</v>
      </c>
      <c r="AB54" t="s">
        <v>133</v>
      </c>
      <c r="AC54" t="s">
        <v>134</v>
      </c>
      <c r="AD54" t="s">
        <v>74</v>
      </c>
      <c r="AE54" t="s">
        <v>72</v>
      </c>
      <c r="AF54" t="s">
        <v>204</v>
      </c>
      <c r="AG54" t="s">
        <v>76</v>
      </c>
      <c r="AH54" t="s">
        <v>78</v>
      </c>
      <c r="AI54" t="s">
        <v>76</v>
      </c>
      <c r="AJ54" t="s">
        <v>78</v>
      </c>
      <c r="AK54" t="s">
        <v>76</v>
      </c>
      <c r="AL54" t="s">
        <v>76</v>
      </c>
      <c r="AM54" t="s">
        <v>81</v>
      </c>
      <c r="AN54" t="s">
        <v>80</v>
      </c>
      <c r="AO54" t="s">
        <v>81</v>
      </c>
      <c r="AP54" t="s">
        <v>82</v>
      </c>
      <c r="AQ54" t="s">
        <v>82</v>
      </c>
      <c r="AR54" t="s">
        <v>81</v>
      </c>
      <c r="AS54" t="s">
        <v>81</v>
      </c>
      <c r="AT54" t="s">
        <v>81</v>
      </c>
      <c r="AU54" t="s">
        <v>81</v>
      </c>
      <c r="AV54" t="s">
        <v>81</v>
      </c>
      <c r="AW54" t="s">
        <v>119</v>
      </c>
      <c r="AX54" t="s">
        <v>51</v>
      </c>
    </row>
    <row r="55" spans="1:50" x14ac:dyDescent="0.3">
      <c r="A55" s="1">
        <v>45806.480185185188</v>
      </c>
      <c r="B55" t="s">
        <v>49</v>
      </c>
      <c r="C55" t="s">
        <v>324</v>
      </c>
      <c r="D55" t="s">
        <v>51</v>
      </c>
      <c r="E55" t="s">
        <v>227</v>
      </c>
      <c r="F55" t="s">
        <v>389</v>
      </c>
      <c r="G55" t="s">
        <v>51</v>
      </c>
      <c r="H55" t="s">
        <v>390</v>
      </c>
      <c r="I55" t="s">
        <v>99</v>
      </c>
      <c r="J55" t="s">
        <v>255</v>
      </c>
      <c r="K55" t="s">
        <v>219</v>
      </c>
      <c r="L55" t="s">
        <v>391</v>
      </c>
      <c r="M55" t="s">
        <v>123</v>
      </c>
      <c r="N55" t="s">
        <v>92</v>
      </c>
      <c r="O55" t="s">
        <v>99</v>
      </c>
      <c r="P55" t="s">
        <v>51</v>
      </c>
      <c r="Q55" t="s">
        <v>157</v>
      </c>
      <c r="R55" t="s">
        <v>392</v>
      </c>
      <c r="S55" t="s">
        <v>393</v>
      </c>
      <c r="T55" t="s">
        <v>65</v>
      </c>
      <c r="U55" t="s">
        <v>96</v>
      </c>
      <c r="V55" t="s">
        <v>160</v>
      </c>
      <c r="W55" t="s">
        <v>51</v>
      </c>
      <c r="X55" t="s">
        <v>323</v>
      </c>
      <c r="Y55" t="s">
        <v>70</v>
      </c>
      <c r="Z55" t="s">
        <v>221</v>
      </c>
      <c r="AA55" t="s">
        <v>394</v>
      </c>
      <c r="AB55" t="s">
        <v>102</v>
      </c>
      <c r="AC55" t="s">
        <v>134</v>
      </c>
      <c r="AD55" t="s">
        <v>175</v>
      </c>
      <c r="AE55" t="s">
        <v>176</v>
      </c>
      <c r="AF55" t="s">
        <v>135</v>
      </c>
      <c r="AG55" t="s">
        <v>78</v>
      </c>
      <c r="AH55" t="s">
        <v>76</v>
      </c>
      <c r="AI55" t="s">
        <v>78</v>
      </c>
      <c r="AJ55" t="s">
        <v>78</v>
      </c>
      <c r="AK55" t="s">
        <v>76</v>
      </c>
      <c r="AL55" t="s">
        <v>76</v>
      </c>
      <c r="AM55" t="s">
        <v>82</v>
      </c>
      <c r="AN55" t="s">
        <v>79</v>
      </c>
      <c r="AO55" t="s">
        <v>82</v>
      </c>
      <c r="AP55" t="s">
        <v>79</v>
      </c>
      <c r="AQ55" t="s">
        <v>79</v>
      </c>
      <c r="AR55" t="s">
        <v>81</v>
      </c>
      <c r="AS55" t="s">
        <v>82</v>
      </c>
      <c r="AT55" t="s">
        <v>82</v>
      </c>
      <c r="AU55" t="s">
        <v>82</v>
      </c>
      <c r="AV55" t="s">
        <v>82</v>
      </c>
      <c r="AW55" t="s">
        <v>107</v>
      </c>
      <c r="AX55" t="s">
        <v>51</v>
      </c>
    </row>
    <row r="56" spans="1:50" x14ac:dyDescent="0.3">
      <c r="A56" s="1">
        <v>45807.808900462966</v>
      </c>
      <c r="B56" t="s">
        <v>49</v>
      </c>
      <c r="C56" t="s">
        <v>188</v>
      </c>
      <c r="D56" t="s">
        <v>51</v>
      </c>
      <c r="E56" t="s">
        <v>86</v>
      </c>
      <c r="F56" t="s">
        <v>500</v>
      </c>
      <c r="G56" t="s">
        <v>51</v>
      </c>
      <c r="H56" t="s">
        <v>501</v>
      </c>
      <c r="I56" t="s">
        <v>99</v>
      </c>
      <c r="J56" t="s">
        <v>208</v>
      </c>
      <c r="K56" t="s">
        <v>124</v>
      </c>
      <c r="L56" t="s">
        <v>502</v>
      </c>
      <c r="M56" t="s">
        <v>59</v>
      </c>
      <c r="N56" t="s">
        <v>92</v>
      </c>
      <c r="O56" t="s">
        <v>61</v>
      </c>
      <c r="P56" t="s">
        <v>112</v>
      </c>
      <c r="Q56" t="s">
        <v>157</v>
      </c>
      <c r="R56" t="s">
        <v>264</v>
      </c>
      <c r="S56" t="s">
        <v>114</v>
      </c>
      <c r="T56" t="s">
        <v>159</v>
      </c>
      <c r="U56" t="s">
        <v>329</v>
      </c>
      <c r="V56" t="s">
        <v>160</v>
      </c>
      <c r="W56" t="s">
        <v>503</v>
      </c>
      <c r="X56" t="s">
        <v>323</v>
      </c>
      <c r="Y56" t="s">
        <v>117</v>
      </c>
      <c r="Z56" t="s">
        <v>100</v>
      </c>
      <c r="AA56" t="s">
        <v>504</v>
      </c>
      <c r="AB56" t="s">
        <v>102</v>
      </c>
      <c r="AC56" t="s">
        <v>103</v>
      </c>
      <c r="AD56" t="s">
        <v>104</v>
      </c>
      <c r="AE56" t="s">
        <v>72</v>
      </c>
      <c r="AF56" t="s">
        <v>505</v>
      </c>
      <c r="AG56" t="s">
        <v>76</v>
      </c>
      <c r="AH56" t="s">
        <v>76</v>
      </c>
      <c r="AI56" t="s">
        <v>76</v>
      </c>
      <c r="AJ56" t="s">
        <v>77</v>
      </c>
      <c r="AK56" t="s">
        <v>77</v>
      </c>
      <c r="AL56" t="s">
        <v>76</v>
      </c>
      <c r="AM56" t="s">
        <v>80</v>
      </c>
      <c r="AN56" t="s">
        <v>80</v>
      </c>
      <c r="AO56" t="s">
        <v>80</v>
      </c>
      <c r="AP56" t="s">
        <v>80</v>
      </c>
      <c r="AQ56" t="s">
        <v>80</v>
      </c>
      <c r="AR56" t="s">
        <v>80</v>
      </c>
      <c r="AS56" t="s">
        <v>80</v>
      </c>
      <c r="AT56" t="s">
        <v>80</v>
      </c>
      <c r="AU56" t="s">
        <v>80</v>
      </c>
      <c r="AV56" t="s">
        <v>81</v>
      </c>
      <c r="AW56" t="s">
        <v>107</v>
      </c>
      <c r="AX56" t="s">
        <v>51</v>
      </c>
    </row>
    <row r="57" spans="1:50" x14ac:dyDescent="0.3">
      <c r="A57" s="1">
        <v>45805.030844907407</v>
      </c>
      <c r="B57" t="s">
        <v>84</v>
      </c>
      <c r="C57" t="s">
        <v>316</v>
      </c>
      <c r="D57" t="s">
        <v>51</v>
      </c>
      <c r="E57" t="s">
        <v>86</v>
      </c>
      <c r="F57" t="s">
        <v>847</v>
      </c>
      <c r="G57" t="s">
        <v>51</v>
      </c>
      <c r="H57" t="s">
        <v>318</v>
      </c>
      <c r="I57" t="s">
        <v>55</v>
      </c>
      <c r="J57" t="s">
        <v>319</v>
      </c>
      <c r="K57" t="s">
        <v>320</v>
      </c>
      <c r="L57" t="s">
        <v>321</v>
      </c>
      <c r="M57" t="s">
        <v>155</v>
      </c>
      <c r="N57" t="s">
        <v>221</v>
      </c>
      <c r="O57" t="s">
        <v>61</v>
      </c>
      <c r="P57" t="s">
        <v>112</v>
      </c>
      <c r="Q57" t="s">
        <v>55</v>
      </c>
      <c r="R57" t="s">
        <v>322</v>
      </c>
      <c r="S57" t="s">
        <v>307</v>
      </c>
      <c r="T57" t="s">
        <v>65</v>
      </c>
      <c r="U57" t="s">
        <v>265</v>
      </c>
      <c r="V57" t="s">
        <v>123</v>
      </c>
      <c r="W57" t="s">
        <v>51</v>
      </c>
      <c r="X57" t="s">
        <v>323</v>
      </c>
      <c r="Y57" t="s">
        <v>117</v>
      </c>
      <c r="Z57" t="s">
        <v>60</v>
      </c>
      <c r="AA57" t="s">
        <v>266</v>
      </c>
      <c r="AB57" t="s">
        <v>72</v>
      </c>
      <c r="AC57" t="s">
        <v>134</v>
      </c>
      <c r="AD57" t="s">
        <v>74</v>
      </c>
      <c r="AE57" t="s">
        <v>72</v>
      </c>
      <c r="AF57" t="s">
        <v>75</v>
      </c>
      <c r="AG57" t="s">
        <v>76</v>
      </c>
      <c r="AH57" t="s">
        <v>76</v>
      </c>
      <c r="AI57" t="s">
        <v>76</v>
      </c>
      <c r="AJ57" t="s">
        <v>76</v>
      </c>
      <c r="AK57" t="s">
        <v>76</v>
      </c>
      <c r="AL57" t="s">
        <v>77</v>
      </c>
      <c r="AM57" t="s">
        <v>82</v>
      </c>
      <c r="AN57" t="s">
        <v>81</v>
      </c>
      <c r="AO57" t="s">
        <v>81</v>
      </c>
      <c r="AP57" t="s">
        <v>82</v>
      </c>
      <c r="AQ57" t="s">
        <v>82</v>
      </c>
      <c r="AR57" t="s">
        <v>82</v>
      </c>
      <c r="AS57" t="s">
        <v>82</v>
      </c>
      <c r="AT57" t="s">
        <v>81</v>
      </c>
      <c r="AU57" t="s">
        <v>80</v>
      </c>
      <c r="AV57" t="s">
        <v>81</v>
      </c>
      <c r="AW57" t="s">
        <v>119</v>
      </c>
      <c r="AX57" t="s">
        <v>51</v>
      </c>
    </row>
    <row r="58" spans="1:50" x14ac:dyDescent="0.3">
      <c r="A58" s="1">
        <v>45827.399444444447</v>
      </c>
      <c r="B58" t="s">
        <v>551</v>
      </c>
      <c r="C58" t="s">
        <v>735</v>
      </c>
      <c r="D58" t="s">
        <v>51</v>
      </c>
      <c r="E58" t="s">
        <v>86</v>
      </c>
      <c r="F58" t="s">
        <v>847</v>
      </c>
      <c r="G58" t="s">
        <v>51</v>
      </c>
      <c r="H58" t="s">
        <v>736</v>
      </c>
      <c r="I58" t="s">
        <v>55</v>
      </c>
      <c r="J58" t="s">
        <v>737</v>
      </c>
      <c r="K58" t="s">
        <v>124</v>
      </c>
      <c r="L58" t="s">
        <v>738</v>
      </c>
      <c r="M58" t="s">
        <v>59</v>
      </c>
      <c r="N58" t="s">
        <v>92</v>
      </c>
      <c r="O58" t="s">
        <v>61</v>
      </c>
      <c r="P58" t="s">
        <v>170</v>
      </c>
      <c r="Q58" t="s">
        <v>55</v>
      </c>
      <c r="R58" t="s">
        <v>739</v>
      </c>
      <c r="S58" t="s">
        <v>172</v>
      </c>
      <c r="T58" t="s">
        <v>65</v>
      </c>
      <c r="U58" t="s">
        <v>265</v>
      </c>
      <c r="V58" t="s">
        <v>160</v>
      </c>
      <c r="W58" t="s">
        <v>740</v>
      </c>
      <c r="X58" t="s">
        <v>234</v>
      </c>
      <c r="Y58" t="s">
        <v>99</v>
      </c>
      <c r="Z58" t="s">
        <v>100</v>
      </c>
      <c r="AA58" t="s">
        <v>741</v>
      </c>
      <c r="AB58" t="s">
        <v>133</v>
      </c>
      <c r="AC58" t="s">
        <v>134</v>
      </c>
      <c r="AD58" t="s">
        <v>74</v>
      </c>
      <c r="AE58" t="s">
        <v>72</v>
      </c>
      <c r="AF58" t="s">
        <v>75</v>
      </c>
      <c r="AG58" t="s">
        <v>76</v>
      </c>
      <c r="AH58" t="s">
        <v>76</v>
      </c>
      <c r="AI58" t="s">
        <v>77</v>
      </c>
      <c r="AJ58" t="s">
        <v>77</v>
      </c>
      <c r="AK58" t="s">
        <v>76</v>
      </c>
      <c r="AL58" t="s">
        <v>78</v>
      </c>
      <c r="AM58" t="s">
        <v>82</v>
      </c>
      <c r="AN58" t="s">
        <v>82</v>
      </c>
      <c r="AO58" t="s">
        <v>81</v>
      </c>
      <c r="AP58" t="s">
        <v>81</v>
      </c>
      <c r="AQ58" t="s">
        <v>81</v>
      </c>
      <c r="AR58" t="s">
        <v>81</v>
      </c>
      <c r="AS58" t="s">
        <v>82</v>
      </c>
      <c r="AT58" t="s">
        <v>80</v>
      </c>
      <c r="AU58" t="s">
        <v>80</v>
      </c>
      <c r="AV58" t="s">
        <v>82</v>
      </c>
      <c r="AW58" t="s">
        <v>119</v>
      </c>
      <c r="AX58" t="s">
        <v>51</v>
      </c>
    </row>
    <row r="59" spans="1:50" x14ac:dyDescent="0.3">
      <c r="A59" s="1">
        <v>45810.537881944445</v>
      </c>
      <c r="B59" t="s">
        <v>84</v>
      </c>
      <c r="C59" t="s">
        <v>50</v>
      </c>
      <c r="D59" t="s">
        <v>51</v>
      </c>
      <c r="E59" t="s">
        <v>52</v>
      </c>
      <c r="F59" t="s">
        <v>847</v>
      </c>
      <c r="G59" t="s">
        <v>51</v>
      </c>
      <c r="H59" t="s">
        <v>317</v>
      </c>
      <c r="I59" t="s">
        <v>55</v>
      </c>
      <c r="J59" t="s">
        <v>513</v>
      </c>
      <c r="K59" t="s">
        <v>140</v>
      </c>
      <c r="L59" t="s">
        <v>652</v>
      </c>
      <c r="M59" t="s">
        <v>59</v>
      </c>
      <c r="N59" t="s">
        <v>60</v>
      </c>
      <c r="O59" t="s">
        <v>61</v>
      </c>
      <c r="P59" t="s">
        <v>142</v>
      </c>
      <c r="Q59" t="s">
        <v>157</v>
      </c>
      <c r="R59" t="s">
        <v>653</v>
      </c>
      <c r="S59" t="s">
        <v>144</v>
      </c>
      <c r="T59" t="s">
        <v>65</v>
      </c>
      <c r="U59" t="s">
        <v>498</v>
      </c>
      <c r="V59" t="s">
        <v>123</v>
      </c>
      <c r="W59" t="s">
        <v>654</v>
      </c>
      <c r="X59" t="s">
        <v>147</v>
      </c>
      <c r="Y59" t="s">
        <v>70</v>
      </c>
      <c r="Z59" t="s">
        <v>60</v>
      </c>
      <c r="AA59" t="s">
        <v>655</v>
      </c>
      <c r="AB59" t="s">
        <v>72</v>
      </c>
      <c r="AC59" t="s">
        <v>134</v>
      </c>
      <c r="AD59" t="s">
        <v>74</v>
      </c>
      <c r="AE59" t="s">
        <v>105</v>
      </c>
      <c r="AF59" t="s">
        <v>279</v>
      </c>
      <c r="AG59" t="s">
        <v>77</v>
      </c>
      <c r="AH59" t="s">
        <v>77</v>
      </c>
      <c r="AI59" t="s">
        <v>77</v>
      </c>
      <c r="AJ59" t="s">
        <v>76</v>
      </c>
      <c r="AK59" t="s">
        <v>77</v>
      </c>
      <c r="AL59" t="s">
        <v>77</v>
      </c>
      <c r="AM59" t="s">
        <v>80</v>
      </c>
      <c r="AN59" t="s">
        <v>82</v>
      </c>
      <c r="AO59" t="s">
        <v>80</v>
      </c>
      <c r="AP59" t="s">
        <v>80</v>
      </c>
      <c r="AQ59" t="s">
        <v>80</v>
      </c>
      <c r="AR59" t="s">
        <v>82</v>
      </c>
      <c r="AS59" t="s">
        <v>82</v>
      </c>
      <c r="AT59" t="s">
        <v>80</v>
      </c>
      <c r="AU59" t="s">
        <v>80</v>
      </c>
      <c r="AV59" t="s">
        <v>81</v>
      </c>
      <c r="AW59" t="s">
        <v>83</v>
      </c>
      <c r="AX59" t="s">
        <v>51</v>
      </c>
    </row>
    <row r="60" spans="1:50" x14ac:dyDescent="0.3">
      <c r="A60" s="1">
        <v>45807.43277777778</v>
      </c>
      <c r="B60" t="s">
        <v>49</v>
      </c>
      <c r="C60" t="s">
        <v>346</v>
      </c>
      <c r="D60" t="s">
        <v>51</v>
      </c>
      <c r="E60" t="s">
        <v>227</v>
      </c>
      <c r="F60" t="s">
        <v>847</v>
      </c>
      <c r="H60" t="s">
        <v>441</v>
      </c>
      <c r="I60" t="s">
        <v>55</v>
      </c>
      <c r="J60" t="s">
        <v>89</v>
      </c>
      <c r="K60" t="s">
        <v>140</v>
      </c>
      <c r="L60" t="s">
        <v>442</v>
      </c>
      <c r="M60" t="s">
        <v>155</v>
      </c>
      <c r="N60" t="s">
        <v>221</v>
      </c>
      <c r="O60" t="s">
        <v>61</v>
      </c>
      <c r="P60" t="s">
        <v>193</v>
      </c>
      <c r="Q60" t="s">
        <v>157</v>
      </c>
      <c r="R60" t="s">
        <v>443</v>
      </c>
      <c r="S60" t="s">
        <v>144</v>
      </c>
      <c r="T60" t="s">
        <v>159</v>
      </c>
      <c r="U60" t="s">
        <v>444</v>
      </c>
      <c r="V60" t="s">
        <v>67</v>
      </c>
      <c r="W60" t="s">
        <v>51</v>
      </c>
      <c r="X60" t="s">
        <v>234</v>
      </c>
      <c r="Y60" t="s">
        <v>70</v>
      </c>
      <c r="Z60" t="s">
        <v>60</v>
      </c>
      <c r="AA60" t="s">
        <v>266</v>
      </c>
      <c r="AB60" t="s">
        <v>72</v>
      </c>
      <c r="AC60" t="s">
        <v>103</v>
      </c>
      <c r="AD60" t="s">
        <v>74</v>
      </c>
      <c r="AE60" t="s">
        <v>72</v>
      </c>
      <c r="AF60" t="s">
        <v>241</v>
      </c>
      <c r="AG60" t="s">
        <v>78</v>
      </c>
      <c r="AH60" t="s">
        <v>77</v>
      </c>
      <c r="AI60" t="s">
        <v>77</v>
      </c>
      <c r="AJ60" t="s">
        <v>77</v>
      </c>
      <c r="AK60" t="s">
        <v>77</v>
      </c>
      <c r="AL60" t="s">
        <v>78</v>
      </c>
      <c r="AM60" t="s">
        <v>81</v>
      </c>
      <c r="AN60" t="s">
        <v>81</v>
      </c>
      <c r="AO60" t="s">
        <v>81</v>
      </c>
      <c r="AP60" t="s">
        <v>81</v>
      </c>
      <c r="AQ60" t="s">
        <v>81</v>
      </c>
      <c r="AR60" t="s">
        <v>81</v>
      </c>
      <c r="AS60" t="s">
        <v>81</v>
      </c>
      <c r="AT60" t="s">
        <v>81</v>
      </c>
      <c r="AU60" t="s">
        <v>81</v>
      </c>
      <c r="AV60" t="s">
        <v>81</v>
      </c>
      <c r="AW60" t="s">
        <v>83</v>
      </c>
      <c r="AX60" t="s">
        <v>51</v>
      </c>
    </row>
    <row r="61" spans="1:50" x14ac:dyDescent="0.3">
      <c r="A61" s="1">
        <v>45829.136157407411</v>
      </c>
      <c r="B61" t="s">
        <v>273</v>
      </c>
      <c r="C61" t="s">
        <v>214</v>
      </c>
      <c r="D61" t="s">
        <v>51</v>
      </c>
      <c r="E61" t="s">
        <v>52</v>
      </c>
      <c r="F61" t="s">
        <v>835</v>
      </c>
      <c r="G61" t="s">
        <v>51</v>
      </c>
      <c r="H61" t="s">
        <v>179</v>
      </c>
      <c r="I61" t="s">
        <v>55</v>
      </c>
      <c r="J61" t="s">
        <v>836</v>
      </c>
      <c r="K61" t="s">
        <v>320</v>
      </c>
      <c r="L61" t="s">
        <v>837</v>
      </c>
      <c r="M61" t="s">
        <v>59</v>
      </c>
      <c r="N61" t="s">
        <v>60</v>
      </c>
      <c r="O61" t="s">
        <v>61</v>
      </c>
      <c r="P61" t="s">
        <v>170</v>
      </c>
      <c r="Q61" t="s">
        <v>55</v>
      </c>
      <c r="R61" t="s">
        <v>838</v>
      </c>
      <c r="S61" t="s">
        <v>172</v>
      </c>
      <c r="T61" t="s">
        <v>65</v>
      </c>
      <c r="U61" t="s">
        <v>839</v>
      </c>
      <c r="V61" t="s">
        <v>99</v>
      </c>
      <c r="W61" t="s">
        <v>51</v>
      </c>
      <c r="X61" t="s">
        <v>185</v>
      </c>
      <c r="Y61" t="s">
        <v>70</v>
      </c>
      <c r="Z61" t="s">
        <v>60</v>
      </c>
      <c r="AA61" t="s">
        <v>161</v>
      </c>
      <c r="AB61" t="s">
        <v>72</v>
      </c>
      <c r="AC61" t="s">
        <v>73</v>
      </c>
      <c r="AD61" t="s">
        <v>175</v>
      </c>
      <c r="AE61" t="s">
        <v>105</v>
      </c>
      <c r="AF61" t="s">
        <v>75</v>
      </c>
      <c r="AG61" t="s">
        <v>77</v>
      </c>
      <c r="AH61" t="s">
        <v>77</v>
      </c>
      <c r="AI61" t="s">
        <v>77</v>
      </c>
      <c r="AJ61" t="s">
        <v>77</v>
      </c>
      <c r="AK61" t="s">
        <v>77</v>
      </c>
      <c r="AL61" t="s">
        <v>77</v>
      </c>
      <c r="AM61" t="s">
        <v>81</v>
      </c>
      <c r="AN61" t="s">
        <v>80</v>
      </c>
      <c r="AO61" t="s">
        <v>82</v>
      </c>
      <c r="AP61" t="s">
        <v>81</v>
      </c>
      <c r="AQ61" t="s">
        <v>81</v>
      </c>
      <c r="AR61" t="s">
        <v>82</v>
      </c>
      <c r="AS61" t="s">
        <v>82</v>
      </c>
      <c r="AT61" t="s">
        <v>80</v>
      </c>
      <c r="AU61" t="s">
        <v>81</v>
      </c>
      <c r="AV61" t="s">
        <v>79</v>
      </c>
      <c r="AW61" t="s">
        <v>83</v>
      </c>
      <c r="AX61" t="s">
        <v>51</v>
      </c>
    </row>
    <row r="62" spans="1:50" x14ac:dyDescent="0.3">
      <c r="A62" s="1">
        <v>45827.520069444443</v>
      </c>
      <c r="B62" t="s">
        <v>273</v>
      </c>
      <c r="C62" t="s">
        <v>807</v>
      </c>
      <c r="D62" t="s">
        <v>51</v>
      </c>
      <c r="E62" t="s">
        <v>227</v>
      </c>
      <c r="F62" t="s">
        <v>649</v>
      </c>
      <c r="G62" t="s">
        <v>51</v>
      </c>
      <c r="H62" t="s">
        <v>808</v>
      </c>
      <c r="I62" t="s">
        <v>123</v>
      </c>
      <c r="J62" t="s">
        <v>367</v>
      </c>
      <c r="K62" t="s">
        <v>368</v>
      </c>
      <c r="L62" t="s">
        <v>809</v>
      </c>
      <c r="M62" t="s">
        <v>59</v>
      </c>
      <c r="N62" t="s">
        <v>60</v>
      </c>
      <c r="O62" t="s">
        <v>123</v>
      </c>
      <c r="P62" t="s">
        <v>51</v>
      </c>
      <c r="Q62" t="s">
        <v>123</v>
      </c>
      <c r="R62" t="s">
        <v>810</v>
      </c>
      <c r="S62" t="s">
        <v>258</v>
      </c>
      <c r="T62" t="s">
        <v>123</v>
      </c>
      <c r="U62" t="s">
        <v>233</v>
      </c>
      <c r="V62" t="s">
        <v>160</v>
      </c>
      <c r="W62" t="s">
        <v>51</v>
      </c>
      <c r="X62" t="s">
        <v>537</v>
      </c>
      <c r="Y62" t="s">
        <v>70</v>
      </c>
      <c r="Z62" t="s">
        <v>60</v>
      </c>
      <c r="AA62" t="s">
        <v>260</v>
      </c>
      <c r="AB62" t="s">
        <v>102</v>
      </c>
      <c r="AC62" t="s">
        <v>134</v>
      </c>
      <c r="AD62" t="s">
        <v>104</v>
      </c>
      <c r="AE62" t="s">
        <v>105</v>
      </c>
      <c r="AF62" t="s">
        <v>811</v>
      </c>
      <c r="AG62" t="s">
        <v>76</v>
      </c>
      <c r="AH62" t="s">
        <v>76</v>
      </c>
      <c r="AI62" t="s">
        <v>76</v>
      </c>
      <c r="AJ62" t="s">
        <v>76</v>
      </c>
      <c r="AK62" t="s">
        <v>76</v>
      </c>
      <c r="AL62" t="s">
        <v>76</v>
      </c>
      <c r="AM62" t="s">
        <v>81</v>
      </c>
      <c r="AN62" t="s">
        <v>81</v>
      </c>
      <c r="AO62" t="s">
        <v>81</v>
      </c>
      <c r="AP62" t="s">
        <v>81</v>
      </c>
      <c r="AQ62" t="s">
        <v>81</v>
      </c>
      <c r="AR62" t="s">
        <v>81</v>
      </c>
      <c r="AS62" t="s">
        <v>81</v>
      </c>
      <c r="AT62" t="s">
        <v>81</v>
      </c>
      <c r="AU62" t="s">
        <v>81</v>
      </c>
      <c r="AV62" t="s">
        <v>81</v>
      </c>
      <c r="AW62" t="s">
        <v>107</v>
      </c>
      <c r="AX62" t="s">
        <v>51</v>
      </c>
    </row>
    <row r="63" spans="1:50" x14ac:dyDescent="0.3">
      <c r="A63" s="1">
        <v>45810.512777777774</v>
      </c>
      <c r="B63" t="s">
        <v>49</v>
      </c>
      <c r="C63" t="s">
        <v>214</v>
      </c>
      <c r="D63" t="s">
        <v>575</v>
      </c>
      <c r="E63" t="s">
        <v>52</v>
      </c>
      <c r="F63" t="s">
        <v>649</v>
      </c>
      <c r="G63" t="s">
        <v>51</v>
      </c>
      <c r="H63" t="s">
        <v>650</v>
      </c>
      <c r="I63" t="s">
        <v>99</v>
      </c>
      <c r="J63" t="s">
        <v>367</v>
      </c>
      <c r="K63" t="s">
        <v>397</v>
      </c>
      <c r="L63" t="s">
        <v>651</v>
      </c>
      <c r="M63" t="s">
        <v>123</v>
      </c>
      <c r="N63" t="s">
        <v>92</v>
      </c>
      <c r="O63" t="s">
        <v>99</v>
      </c>
      <c r="P63" t="s">
        <v>51</v>
      </c>
      <c r="Q63" t="s">
        <v>157</v>
      </c>
      <c r="R63" t="s">
        <v>211</v>
      </c>
      <c r="S63" t="s">
        <v>51</v>
      </c>
      <c r="T63" t="s">
        <v>115</v>
      </c>
      <c r="U63" t="s">
        <v>444</v>
      </c>
      <c r="V63" t="s">
        <v>160</v>
      </c>
      <c r="W63" t="s">
        <v>51</v>
      </c>
      <c r="X63" t="s">
        <v>185</v>
      </c>
      <c r="Y63" t="s">
        <v>70</v>
      </c>
      <c r="Z63" t="s">
        <v>100</v>
      </c>
      <c r="AA63" t="s">
        <v>482</v>
      </c>
      <c r="AB63" t="s">
        <v>133</v>
      </c>
      <c r="AC63" t="s">
        <v>134</v>
      </c>
      <c r="AD63" t="s">
        <v>104</v>
      </c>
      <c r="AE63" t="s">
        <v>105</v>
      </c>
      <c r="AF63" t="s">
        <v>177</v>
      </c>
      <c r="AG63" t="s">
        <v>76</v>
      </c>
      <c r="AH63" t="s">
        <v>76</v>
      </c>
      <c r="AI63" t="s">
        <v>76</v>
      </c>
      <c r="AJ63" t="s">
        <v>76</v>
      </c>
      <c r="AK63" t="s">
        <v>76</v>
      </c>
      <c r="AL63" t="s">
        <v>76</v>
      </c>
      <c r="AM63" t="s">
        <v>82</v>
      </c>
      <c r="AN63" t="s">
        <v>82</v>
      </c>
      <c r="AO63" t="s">
        <v>82</v>
      </c>
      <c r="AP63" t="s">
        <v>82</v>
      </c>
      <c r="AQ63" t="s">
        <v>82</v>
      </c>
      <c r="AR63" t="s">
        <v>82</v>
      </c>
      <c r="AS63" t="s">
        <v>82</v>
      </c>
      <c r="AT63" t="s">
        <v>82</v>
      </c>
      <c r="AU63" t="s">
        <v>82</v>
      </c>
      <c r="AV63" t="s">
        <v>82</v>
      </c>
      <c r="AW63" t="s">
        <v>165</v>
      </c>
      <c r="AX63" t="s">
        <v>51</v>
      </c>
    </row>
    <row r="64" spans="1:50" x14ac:dyDescent="0.3">
      <c r="A64" s="1">
        <v>45827.600949074076</v>
      </c>
      <c r="B64" t="s">
        <v>273</v>
      </c>
      <c r="C64" t="s">
        <v>214</v>
      </c>
      <c r="D64" t="s">
        <v>51</v>
      </c>
      <c r="E64" t="s">
        <v>267</v>
      </c>
      <c r="F64" t="s">
        <v>649</v>
      </c>
      <c r="G64" t="s">
        <v>51</v>
      </c>
      <c r="H64" t="s">
        <v>815</v>
      </c>
      <c r="I64" t="s">
        <v>55</v>
      </c>
      <c r="J64" t="s">
        <v>208</v>
      </c>
      <c r="K64" t="s">
        <v>110</v>
      </c>
      <c r="L64" t="s">
        <v>816</v>
      </c>
      <c r="M64" t="s">
        <v>59</v>
      </c>
      <c r="N64" t="s">
        <v>92</v>
      </c>
      <c r="O64" t="s">
        <v>182</v>
      </c>
      <c r="P64" t="s">
        <v>170</v>
      </c>
      <c r="Q64" t="s">
        <v>157</v>
      </c>
      <c r="R64" t="s">
        <v>817</v>
      </c>
      <c r="S64" t="s">
        <v>128</v>
      </c>
      <c r="T64" t="s">
        <v>115</v>
      </c>
      <c r="U64" t="s">
        <v>233</v>
      </c>
      <c r="V64" t="s">
        <v>160</v>
      </c>
      <c r="W64" t="s">
        <v>51</v>
      </c>
      <c r="X64" t="s">
        <v>185</v>
      </c>
      <c r="Y64" t="s">
        <v>99</v>
      </c>
      <c r="Z64" t="s">
        <v>60</v>
      </c>
      <c r="AA64" t="s">
        <v>278</v>
      </c>
      <c r="AB64" t="s">
        <v>72</v>
      </c>
      <c r="AC64" t="s">
        <v>73</v>
      </c>
      <c r="AD64" t="s">
        <v>104</v>
      </c>
      <c r="AE64" t="s">
        <v>105</v>
      </c>
      <c r="AF64" t="s">
        <v>135</v>
      </c>
      <c r="AG64" t="s">
        <v>77</v>
      </c>
      <c r="AH64" t="s">
        <v>77</v>
      </c>
      <c r="AI64" t="s">
        <v>76</v>
      </c>
      <c r="AJ64" t="s">
        <v>76</v>
      </c>
      <c r="AK64" t="s">
        <v>77</v>
      </c>
      <c r="AL64" t="s">
        <v>77</v>
      </c>
      <c r="AM64" t="s">
        <v>81</v>
      </c>
      <c r="AN64" t="s">
        <v>81</v>
      </c>
      <c r="AO64" t="s">
        <v>81</v>
      </c>
      <c r="AP64" t="s">
        <v>81</v>
      </c>
      <c r="AQ64" t="s">
        <v>81</v>
      </c>
      <c r="AR64" t="s">
        <v>81</v>
      </c>
      <c r="AS64" t="s">
        <v>81</v>
      </c>
      <c r="AT64" t="s">
        <v>81</v>
      </c>
      <c r="AU64" t="s">
        <v>80</v>
      </c>
      <c r="AV64" t="s">
        <v>81</v>
      </c>
      <c r="AW64" t="s">
        <v>119</v>
      </c>
      <c r="AX64" t="s">
        <v>51</v>
      </c>
    </row>
    <row r="65" spans="1:50" x14ac:dyDescent="0.3">
      <c r="A65" s="1">
        <v>45809.96570601852</v>
      </c>
      <c r="B65" t="s">
        <v>84</v>
      </c>
      <c r="C65" t="s">
        <v>50</v>
      </c>
      <c r="D65" t="s">
        <v>51</v>
      </c>
      <c r="E65" t="s">
        <v>52</v>
      </c>
      <c r="F65" t="s">
        <v>649</v>
      </c>
      <c r="H65" t="s">
        <v>618</v>
      </c>
      <c r="I65" t="s">
        <v>99</v>
      </c>
      <c r="J65" t="s">
        <v>567</v>
      </c>
      <c r="K65" t="s">
        <v>619</v>
      </c>
      <c r="L65" t="s">
        <v>620</v>
      </c>
      <c r="M65" t="s">
        <v>59</v>
      </c>
      <c r="N65" t="s">
        <v>92</v>
      </c>
      <c r="O65" t="s">
        <v>99</v>
      </c>
      <c r="P65" t="s">
        <v>51</v>
      </c>
      <c r="Q65" t="s">
        <v>157</v>
      </c>
      <c r="R65" t="s">
        <v>621</v>
      </c>
      <c r="S65" t="s">
        <v>64</v>
      </c>
      <c r="T65" t="s">
        <v>65</v>
      </c>
      <c r="U65" t="s">
        <v>116</v>
      </c>
      <c r="V65" t="s">
        <v>99</v>
      </c>
      <c r="W65" t="s">
        <v>622</v>
      </c>
      <c r="X65" t="s">
        <v>98</v>
      </c>
      <c r="Y65" t="s">
        <v>99</v>
      </c>
      <c r="Z65" t="s">
        <v>60</v>
      </c>
      <c r="AA65" t="s">
        <v>235</v>
      </c>
      <c r="AB65" t="s">
        <v>102</v>
      </c>
      <c r="AC65" t="s">
        <v>103</v>
      </c>
      <c r="AD65" t="s">
        <v>175</v>
      </c>
      <c r="AE65" t="s">
        <v>623</v>
      </c>
      <c r="AF65" t="s">
        <v>624</v>
      </c>
      <c r="AG65" t="s">
        <v>78</v>
      </c>
      <c r="AH65" t="s">
        <v>164</v>
      </c>
      <c r="AI65" t="s">
        <v>164</v>
      </c>
      <c r="AJ65" t="s">
        <v>164</v>
      </c>
      <c r="AK65" t="s">
        <v>77</v>
      </c>
      <c r="AL65" t="s">
        <v>76</v>
      </c>
      <c r="AM65" t="s">
        <v>81</v>
      </c>
      <c r="AN65" t="s">
        <v>81</v>
      </c>
      <c r="AO65" t="s">
        <v>81</v>
      </c>
      <c r="AP65" t="s">
        <v>81</v>
      </c>
      <c r="AQ65" t="s">
        <v>81</v>
      </c>
      <c r="AR65" t="s">
        <v>81</v>
      </c>
      <c r="AS65" t="s">
        <v>81</v>
      </c>
      <c r="AT65" t="s">
        <v>81</v>
      </c>
      <c r="AU65" t="s">
        <v>81</v>
      </c>
      <c r="AV65" t="s">
        <v>81</v>
      </c>
      <c r="AW65" t="s">
        <v>107</v>
      </c>
      <c r="AX65" t="s">
        <v>51</v>
      </c>
    </row>
    <row r="66" spans="1:50" x14ac:dyDescent="0.3">
      <c r="A66" s="1">
        <v>45806.377280092594</v>
      </c>
      <c r="B66" t="s">
        <v>84</v>
      </c>
      <c r="C66" t="s">
        <v>377</v>
      </c>
      <c r="D66" t="s">
        <v>51</v>
      </c>
      <c r="E66" t="s">
        <v>86</v>
      </c>
      <c r="F66" t="s">
        <v>87</v>
      </c>
      <c r="G66" t="s">
        <v>51</v>
      </c>
      <c r="H66" t="s">
        <v>378</v>
      </c>
      <c r="I66" t="s">
        <v>55</v>
      </c>
      <c r="J66" t="s">
        <v>379</v>
      </c>
      <c r="K66" t="s">
        <v>380</v>
      </c>
      <c r="L66" t="s">
        <v>381</v>
      </c>
      <c r="M66" t="s">
        <v>59</v>
      </c>
      <c r="N66" t="s">
        <v>60</v>
      </c>
      <c r="O66" t="s">
        <v>61</v>
      </c>
      <c r="P66" t="s">
        <v>142</v>
      </c>
      <c r="Q66" t="s">
        <v>55</v>
      </c>
      <c r="R66" t="s">
        <v>382</v>
      </c>
      <c r="S66" t="s">
        <v>144</v>
      </c>
      <c r="T66" t="s">
        <v>65</v>
      </c>
      <c r="U66" t="s">
        <v>66</v>
      </c>
      <c r="V66" t="s">
        <v>67</v>
      </c>
      <c r="W66" t="s">
        <v>383</v>
      </c>
      <c r="X66" t="s">
        <v>147</v>
      </c>
      <c r="Y66" t="s">
        <v>70</v>
      </c>
      <c r="Z66" t="s">
        <v>60</v>
      </c>
      <c r="AA66" t="s">
        <v>384</v>
      </c>
      <c r="AB66" t="s">
        <v>72</v>
      </c>
      <c r="AC66" t="s">
        <v>73</v>
      </c>
      <c r="AD66" t="s">
        <v>104</v>
      </c>
      <c r="AE66" t="s">
        <v>72</v>
      </c>
      <c r="AF66" t="s">
        <v>75</v>
      </c>
      <c r="AG66" t="s">
        <v>77</v>
      </c>
      <c r="AH66" t="s">
        <v>76</v>
      </c>
      <c r="AI66" t="s">
        <v>76</v>
      </c>
      <c r="AJ66" t="s">
        <v>76</v>
      </c>
      <c r="AK66" t="s">
        <v>77</v>
      </c>
      <c r="AL66" t="s">
        <v>77</v>
      </c>
      <c r="AM66" t="s">
        <v>80</v>
      </c>
      <c r="AN66" t="s">
        <v>80</v>
      </c>
      <c r="AO66" t="s">
        <v>80</v>
      </c>
      <c r="AP66" t="s">
        <v>80</v>
      </c>
      <c r="AQ66" t="s">
        <v>80</v>
      </c>
      <c r="AR66" t="s">
        <v>82</v>
      </c>
      <c r="AS66" t="s">
        <v>82</v>
      </c>
      <c r="AT66" t="s">
        <v>80</v>
      </c>
      <c r="AU66" t="s">
        <v>81</v>
      </c>
      <c r="AV66" t="s">
        <v>79</v>
      </c>
      <c r="AW66" t="s">
        <v>83</v>
      </c>
      <c r="AX66" t="s">
        <v>51</v>
      </c>
    </row>
    <row r="67" spans="1:50" x14ac:dyDescent="0.3">
      <c r="A67" s="1">
        <v>45803.769120370373</v>
      </c>
      <c r="B67" t="s">
        <v>84</v>
      </c>
      <c r="C67" t="s">
        <v>85</v>
      </c>
      <c r="D67" t="s">
        <v>51</v>
      </c>
      <c r="E67" t="s">
        <v>86</v>
      </c>
      <c r="F67" t="s">
        <v>87</v>
      </c>
      <c r="G67" t="s">
        <v>51</v>
      </c>
      <c r="H67" t="s">
        <v>88</v>
      </c>
      <c r="I67" t="s">
        <v>55</v>
      </c>
      <c r="J67" t="s">
        <v>89</v>
      </c>
      <c r="K67" t="s">
        <v>90</v>
      </c>
      <c r="L67" t="s">
        <v>91</v>
      </c>
      <c r="M67" t="s">
        <v>59</v>
      </c>
      <c r="N67" t="s">
        <v>92</v>
      </c>
      <c r="O67" t="s">
        <v>61</v>
      </c>
      <c r="P67" t="s">
        <v>93</v>
      </c>
      <c r="Q67" t="s">
        <v>55</v>
      </c>
      <c r="R67" t="s">
        <v>94</v>
      </c>
      <c r="S67" t="s">
        <v>95</v>
      </c>
      <c r="T67" t="s">
        <v>65</v>
      </c>
      <c r="U67" t="s">
        <v>96</v>
      </c>
      <c r="V67" t="s">
        <v>67</v>
      </c>
      <c r="W67" t="s">
        <v>97</v>
      </c>
      <c r="X67" t="s">
        <v>98</v>
      </c>
      <c r="Y67" t="s">
        <v>99</v>
      </c>
      <c r="Z67" t="s">
        <v>100</v>
      </c>
      <c r="AA67" t="s">
        <v>101</v>
      </c>
      <c r="AB67" t="s">
        <v>102</v>
      </c>
      <c r="AC67" t="s">
        <v>103</v>
      </c>
      <c r="AD67" t="s">
        <v>104</v>
      </c>
      <c r="AE67" t="s">
        <v>105</v>
      </c>
      <c r="AF67" t="s">
        <v>106</v>
      </c>
      <c r="AG67" t="s">
        <v>76</v>
      </c>
      <c r="AH67" t="s">
        <v>76</v>
      </c>
      <c r="AI67" t="s">
        <v>76</v>
      </c>
      <c r="AJ67" t="s">
        <v>78</v>
      </c>
      <c r="AK67" t="s">
        <v>78</v>
      </c>
      <c r="AL67" t="s">
        <v>76</v>
      </c>
      <c r="AM67" t="s">
        <v>81</v>
      </c>
      <c r="AN67" t="s">
        <v>81</v>
      </c>
      <c r="AO67" t="s">
        <v>81</v>
      </c>
      <c r="AP67" t="s">
        <v>81</v>
      </c>
      <c r="AQ67" t="s">
        <v>81</v>
      </c>
      <c r="AR67" t="s">
        <v>82</v>
      </c>
      <c r="AS67" t="s">
        <v>79</v>
      </c>
      <c r="AT67" t="s">
        <v>82</v>
      </c>
      <c r="AU67" t="s">
        <v>82</v>
      </c>
      <c r="AV67" t="s">
        <v>82</v>
      </c>
      <c r="AW67" t="s">
        <v>107</v>
      </c>
      <c r="AX67" t="s">
        <v>51</v>
      </c>
    </row>
    <row r="68" spans="1:50" x14ac:dyDescent="0.3">
      <c r="A68" s="1">
        <v>45827.402465277781</v>
      </c>
      <c r="B68" t="s">
        <v>551</v>
      </c>
      <c r="C68" t="s">
        <v>760</v>
      </c>
      <c r="D68" t="s">
        <v>51</v>
      </c>
      <c r="E68" t="s">
        <v>86</v>
      </c>
      <c r="F68" t="s">
        <v>87</v>
      </c>
      <c r="G68" t="s">
        <v>51</v>
      </c>
      <c r="H68" t="s">
        <v>761</v>
      </c>
      <c r="I68" t="s">
        <v>55</v>
      </c>
      <c r="J68" t="s">
        <v>637</v>
      </c>
      <c r="K68" t="s">
        <v>380</v>
      </c>
      <c r="L68" t="s">
        <v>762</v>
      </c>
      <c r="M68" t="s">
        <v>59</v>
      </c>
      <c r="N68" t="s">
        <v>92</v>
      </c>
      <c r="O68" t="s">
        <v>61</v>
      </c>
      <c r="P68" t="s">
        <v>156</v>
      </c>
      <c r="Q68" t="s">
        <v>55</v>
      </c>
      <c r="R68" t="s">
        <v>763</v>
      </c>
      <c r="S68" t="s">
        <v>450</v>
      </c>
      <c r="T68" t="s">
        <v>115</v>
      </c>
      <c r="U68" t="s">
        <v>145</v>
      </c>
      <c r="V68" t="s">
        <v>160</v>
      </c>
      <c r="W68" t="s">
        <v>764</v>
      </c>
      <c r="X68" t="s">
        <v>69</v>
      </c>
      <c r="Y68" t="s">
        <v>70</v>
      </c>
      <c r="Z68" t="s">
        <v>100</v>
      </c>
      <c r="AA68" t="s">
        <v>765</v>
      </c>
      <c r="AB68" t="s">
        <v>72</v>
      </c>
      <c r="AC68" t="s">
        <v>73</v>
      </c>
      <c r="AD68" t="s">
        <v>74</v>
      </c>
      <c r="AE68" t="s">
        <v>105</v>
      </c>
      <c r="AF68" t="s">
        <v>617</v>
      </c>
      <c r="AG68" t="s">
        <v>76</v>
      </c>
      <c r="AH68" t="s">
        <v>77</v>
      </c>
      <c r="AI68" t="s">
        <v>76</v>
      </c>
      <c r="AJ68" t="s">
        <v>76</v>
      </c>
      <c r="AK68" t="s">
        <v>78</v>
      </c>
      <c r="AL68" t="s">
        <v>77</v>
      </c>
      <c r="AM68" t="s">
        <v>82</v>
      </c>
      <c r="AN68" t="s">
        <v>81</v>
      </c>
      <c r="AO68" t="s">
        <v>80</v>
      </c>
      <c r="AP68" t="s">
        <v>81</v>
      </c>
      <c r="AQ68" t="s">
        <v>81</v>
      </c>
      <c r="AR68" t="s">
        <v>79</v>
      </c>
      <c r="AS68" t="s">
        <v>79</v>
      </c>
      <c r="AT68" t="s">
        <v>80</v>
      </c>
      <c r="AU68" t="s">
        <v>80</v>
      </c>
      <c r="AV68" t="s">
        <v>82</v>
      </c>
      <c r="AW68" t="s">
        <v>107</v>
      </c>
      <c r="AX68" t="s">
        <v>51</v>
      </c>
    </row>
    <row r="69" spans="1:50" x14ac:dyDescent="0.3">
      <c r="A69" s="1">
        <v>45806.842106481483</v>
      </c>
      <c r="B69" t="s">
        <v>273</v>
      </c>
      <c r="C69" t="s">
        <v>50</v>
      </c>
      <c r="D69" t="s">
        <v>51</v>
      </c>
      <c r="E69" t="s">
        <v>52</v>
      </c>
      <c r="F69" t="s">
        <v>87</v>
      </c>
      <c r="G69" t="s">
        <v>51</v>
      </c>
      <c r="H69" t="s">
        <v>87</v>
      </c>
      <c r="I69" t="s">
        <v>123</v>
      </c>
      <c r="J69" t="s">
        <v>198</v>
      </c>
      <c r="K69" t="s">
        <v>290</v>
      </c>
      <c r="L69" t="s">
        <v>424</v>
      </c>
      <c r="M69" t="s">
        <v>123</v>
      </c>
      <c r="N69" t="s">
        <v>123</v>
      </c>
      <c r="O69" t="s">
        <v>61</v>
      </c>
      <c r="P69" t="s">
        <v>62</v>
      </c>
      <c r="Q69" t="s">
        <v>157</v>
      </c>
      <c r="R69" t="s">
        <v>425</v>
      </c>
      <c r="S69" t="s">
        <v>128</v>
      </c>
      <c r="T69" t="s">
        <v>65</v>
      </c>
      <c r="U69" t="s">
        <v>233</v>
      </c>
      <c r="V69" t="s">
        <v>160</v>
      </c>
      <c r="W69" t="s">
        <v>300</v>
      </c>
      <c r="X69" t="s">
        <v>249</v>
      </c>
      <c r="Y69" t="s">
        <v>99</v>
      </c>
      <c r="Z69" t="s">
        <v>60</v>
      </c>
      <c r="AA69" t="s">
        <v>426</v>
      </c>
      <c r="AB69" t="s">
        <v>133</v>
      </c>
      <c r="AC69" t="s">
        <v>103</v>
      </c>
      <c r="AD69" t="s">
        <v>104</v>
      </c>
      <c r="AE69" t="s">
        <v>105</v>
      </c>
      <c r="AF69" t="s">
        <v>177</v>
      </c>
      <c r="AG69" t="s">
        <v>77</v>
      </c>
      <c r="AH69" t="s">
        <v>76</v>
      </c>
      <c r="AI69" t="s">
        <v>78</v>
      </c>
      <c r="AJ69" t="s">
        <v>77</v>
      </c>
      <c r="AK69" t="s">
        <v>76</v>
      </c>
      <c r="AL69" t="s">
        <v>76</v>
      </c>
      <c r="AM69" t="s">
        <v>80</v>
      </c>
      <c r="AN69" t="s">
        <v>81</v>
      </c>
      <c r="AO69" t="s">
        <v>80</v>
      </c>
      <c r="AP69" t="s">
        <v>80</v>
      </c>
      <c r="AQ69" t="s">
        <v>80</v>
      </c>
      <c r="AR69" t="s">
        <v>80</v>
      </c>
      <c r="AS69" t="s">
        <v>80</v>
      </c>
      <c r="AT69" t="s">
        <v>80</v>
      </c>
      <c r="AU69" t="s">
        <v>80</v>
      </c>
      <c r="AV69" t="s">
        <v>80</v>
      </c>
      <c r="AW69" t="s">
        <v>119</v>
      </c>
      <c r="AX69" t="s">
        <v>51</v>
      </c>
    </row>
    <row r="70" spans="1:50" x14ac:dyDescent="0.3">
      <c r="A70" s="1">
        <v>45804.715243055558</v>
      </c>
      <c r="B70" t="s">
        <v>49</v>
      </c>
      <c r="C70" t="s">
        <v>261</v>
      </c>
      <c r="D70" t="s">
        <v>51</v>
      </c>
      <c r="E70" t="s">
        <v>52</v>
      </c>
      <c r="F70" t="s">
        <v>87</v>
      </c>
      <c r="G70" t="s">
        <v>51</v>
      </c>
      <c r="H70" t="s">
        <v>262</v>
      </c>
      <c r="I70" t="s">
        <v>55</v>
      </c>
      <c r="J70" t="s">
        <v>208</v>
      </c>
      <c r="K70" t="s">
        <v>110</v>
      </c>
      <c r="L70" t="s">
        <v>263</v>
      </c>
      <c r="M70" t="s">
        <v>59</v>
      </c>
      <c r="N70" t="s">
        <v>60</v>
      </c>
      <c r="O70" t="s">
        <v>61</v>
      </c>
      <c r="P70" t="s">
        <v>156</v>
      </c>
      <c r="Q70" t="s">
        <v>157</v>
      </c>
      <c r="R70" t="s">
        <v>264</v>
      </c>
      <c r="S70" t="s">
        <v>144</v>
      </c>
      <c r="T70" t="s">
        <v>65</v>
      </c>
      <c r="U70" t="s">
        <v>265</v>
      </c>
      <c r="V70" t="s">
        <v>67</v>
      </c>
      <c r="W70" t="s">
        <v>51</v>
      </c>
      <c r="X70" t="s">
        <v>234</v>
      </c>
      <c r="Y70" t="s">
        <v>117</v>
      </c>
      <c r="Z70" t="s">
        <v>123</v>
      </c>
      <c r="AA70" t="s">
        <v>266</v>
      </c>
      <c r="AB70" t="s">
        <v>133</v>
      </c>
      <c r="AC70" t="s">
        <v>73</v>
      </c>
      <c r="AD70" t="s">
        <v>74</v>
      </c>
      <c r="AE70" t="s">
        <v>72</v>
      </c>
      <c r="AF70" t="s">
        <v>149</v>
      </c>
      <c r="AG70" t="s">
        <v>76</v>
      </c>
      <c r="AH70" t="s">
        <v>76</v>
      </c>
      <c r="AI70" t="s">
        <v>78</v>
      </c>
      <c r="AJ70" t="s">
        <v>78</v>
      </c>
      <c r="AK70" t="s">
        <v>76</v>
      </c>
      <c r="AL70" t="s">
        <v>76</v>
      </c>
      <c r="AM70" t="s">
        <v>81</v>
      </c>
      <c r="AN70" t="s">
        <v>81</v>
      </c>
      <c r="AO70" t="s">
        <v>81</v>
      </c>
      <c r="AP70" t="s">
        <v>81</v>
      </c>
      <c r="AQ70" t="s">
        <v>81</v>
      </c>
      <c r="AR70" t="s">
        <v>81</v>
      </c>
      <c r="AS70" t="s">
        <v>81</v>
      </c>
      <c r="AT70" t="s">
        <v>81</v>
      </c>
      <c r="AU70" t="s">
        <v>81</v>
      </c>
      <c r="AV70" t="s">
        <v>81</v>
      </c>
      <c r="AW70" t="s">
        <v>83</v>
      </c>
      <c r="AX70" t="s">
        <v>51</v>
      </c>
    </row>
    <row r="71" spans="1:50" x14ac:dyDescent="0.3">
      <c r="A71" s="1">
        <v>45806.491782407407</v>
      </c>
      <c r="B71" t="s">
        <v>49</v>
      </c>
      <c r="C71" t="s">
        <v>50</v>
      </c>
      <c r="D71" t="s">
        <v>51</v>
      </c>
      <c r="E71" t="s">
        <v>52</v>
      </c>
      <c r="F71" t="s">
        <v>87</v>
      </c>
      <c r="G71" t="s">
        <v>51</v>
      </c>
      <c r="H71" t="s">
        <v>402</v>
      </c>
      <c r="I71" t="s">
        <v>55</v>
      </c>
      <c r="J71" t="s">
        <v>198</v>
      </c>
      <c r="K71" t="s">
        <v>110</v>
      </c>
      <c r="L71" t="s">
        <v>403</v>
      </c>
      <c r="M71" t="s">
        <v>59</v>
      </c>
      <c r="N71" t="s">
        <v>221</v>
      </c>
      <c r="O71" t="s">
        <v>61</v>
      </c>
      <c r="P71" t="s">
        <v>112</v>
      </c>
      <c r="Q71" t="s">
        <v>157</v>
      </c>
      <c r="R71" t="s">
        <v>404</v>
      </c>
      <c r="S71" t="s">
        <v>128</v>
      </c>
      <c r="T71" t="s">
        <v>65</v>
      </c>
      <c r="U71" t="s">
        <v>233</v>
      </c>
      <c r="V71" t="s">
        <v>99</v>
      </c>
      <c r="W71" t="s">
        <v>51</v>
      </c>
      <c r="X71" t="s">
        <v>323</v>
      </c>
      <c r="Y71" t="s">
        <v>70</v>
      </c>
      <c r="Z71" t="s">
        <v>60</v>
      </c>
      <c r="AA71" t="s">
        <v>405</v>
      </c>
      <c r="AB71" t="s">
        <v>72</v>
      </c>
      <c r="AC71" t="s">
        <v>73</v>
      </c>
      <c r="AD71" t="s">
        <v>74</v>
      </c>
      <c r="AE71" t="s">
        <v>72</v>
      </c>
      <c r="AF71" t="s">
        <v>75</v>
      </c>
      <c r="AG71" t="s">
        <v>77</v>
      </c>
      <c r="AH71" t="s">
        <v>76</v>
      </c>
      <c r="AI71" t="s">
        <v>78</v>
      </c>
      <c r="AJ71" t="s">
        <v>78</v>
      </c>
      <c r="AK71" t="s">
        <v>76</v>
      </c>
      <c r="AL71" t="s">
        <v>76</v>
      </c>
      <c r="AM71" t="s">
        <v>81</v>
      </c>
      <c r="AN71" t="s">
        <v>81</v>
      </c>
      <c r="AO71" t="s">
        <v>81</v>
      </c>
      <c r="AP71" t="s">
        <v>80</v>
      </c>
      <c r="AQ71" t="s">
        <v>80</v>
      </c>
      <c r="AR71" t="s">
        <v>80</v>
      </c>
      <c r="AS71" t="s">
        <v>80</v>
      </c>
      <c r="AT71" t="s">
        <v>80</v>
      </c>
      <c r="AU71" t="s">
        <v>80</v>
      </c>
      <c r="AV71" t="s">
        <v>81</v>
      </c>
      <c r="AW71" t="s">
        <v>119</v>
      </c>
      <c r="AX71" t="s">
        <v>51</v>
      </c>
    </row>
    <row r="72" spans="1:50" x14ac:dyDescent="0.3">
      <c r="A72" s="1">
        <v>45805.372499999998</v>
      </c>
      <c r="B72" t="s">
        <v>84</v>
      </c>
      <c r="C72" t="s">
        <v>346</v>
      </c>
      <c r="D72" t="s">
        <v>51</v>
      </c>
      <c r="E72" t="s">
        <v>52</v>
      </c>
      <c r="F72" t="s">
        <v>87</v>
      </c>
      <c r="G72" t="s">
        <v>51</v>
      </c>
      <c r="H72" t="s">
        <v>347</v>
      </c>
      <c r="I72" t="s">
        <v>55</v>
      </c>
      <c r="J72" t="s">
        <v>89</v>
      </c>
      <c r="K72" t="s">
        <v>124</v>
      </c>
      <c r="L72" t="s">
        <v>348</v>
      </c>
      <c r="M72" t="s">
        <v>59</v>
      </c>
      <c r="N72" t="s">
        <v>60</v>
      </c>
      <c r="O72" t="s">
        <v>99</v>
      </c>
      <c r="P72" t="s">
        <v>51</v>
      </c>
      <c r="Q72" t="s">
        <v>157</v>
      </c>
      <c r="R72" t="s">
        <v>349</v>
      </c>
      <c r="S72" t="s">
        <v>128</v>
      </c>
      <c r="T72" t="s">
        <v>159</v>
      </c>
      <c r="U72" t="s">
        <v>173</v>
      </c>
      <c r="V72" t="s">
        <v>67</v>
      </c>
      <c r="W72" t="s">
        <v>350</v>
      </c>
      <c r="X72" t="s">
        <v>185</v>
      </c>
      <c r="Y72" t="s">
        <v>70</v>
      </c>
      <c r="Z72" t="s">
        <v>60</v>
      </c>
      <c r="AA72" t="s">
        <v>351</v>
      </c>
      <c r="AB72" t="s">
        <v>72</v>
      </c>
      <c r="AC72" t="s">
        <v>103</v>
      </c>
      <c r="AD72" t="s">
        <v>104</v>
      </c>
      <c r="AE72" t="s">
        <v>72</v>
      </c>
      <c r="AF72" t="s">
        <v>177</v>
      </c>
      <c r="AG72" t="s">
        <v>76</v>
      </c>
      <c r="AH72" t="s">
        <v>77</v>
      </c>
      <c r="AI72" t="s">
        <v>77</v>
      </c>
      <c r="AJ72" t="s">
        <v>78</v>
      </c>
      <c r="AK72" t="s">
        <v>77</v>
      </c>
      <c r="AL72" t="s">
        <v>77</v>
      </c>
      <c r="AM72" t="s">
        <v>79</v>
      </c>
      <c r="AN72" t="s">
        <v>79</v>
      </c>
      <c r="AO72" t="s">
        <v>81</v>
      </c>
      <c r="AP72" t="s">
        <v>80</v>
      </c>
      <c r="AQ72" t="s">
        <v>80</v>
      </c>
      <c r="AR72" t="s">
        <v>79</v>
      </c>
      <c r="AS72" t="s">
        <v>79</v>
      </c>
      <c r="AT72" t="s">
        <v>79</v>
      </c>
      <c r="AU72" t="s">
        <v>80</v>
      </c>
      <c r="AV72" t="s">
        <v>82</v>
      </c>
      <c r="AW72" t="s">
        <v>83</v>
      </c>
      <c r="AX72" t="s">
        <v>51</v>
      </c>
    </row>
    <row r="73" spans="1:50" x14ac:dyDescent="0.3">
      <c r="A73" s="1">
        <v>45807.780613425923</v>
      </c>
      <c r="B73" t="s">
        <v>49</v>
      </c>
      <c r="C73" t="s">
        <v>346</v>
      </c>
      <c r="D73" t="s">
        <v>51</v>
      </c>
      <c r="E73" t="s">
        <v>52</v>
      </c>
      <c r="F73" t="s">
        <v>493</v>
      </c>
      <c r="G73" t="s">
        <v>51</v>
      </c>
      <c r="H73" t="s">
        <v>494</v>
      </c>
      <c r="I73" t="s">
        <v>55</v>
      </c>
      <c r="J73" t="s">
        <v>495</v>
      </c>
      <c r="K73" t="s">
        <v>110</v>
      </c>
      <c r="L73" t="s">
        <v>496</v>
      </c>
      <c r="M73" t="s">
        <v>59</v>
      </c>
      <c r="N73" t="s">
        <v>92</v>
      </c>
      <c r="O73" t="s">
        <v>61</v>
      </c>
      <c r="P73" t="s">
        <v>156</v>
      </c>
      <c r="Q73" t="s">
        <v>55</v>
      </c>
      <c r="R73" t="s">
        <v>497</v>
      </c>
      <c r="S73" t="s">
        <v>128</v>
      </c>
      <c r="T73" t="s">
        <v>115</v>
      </c>
      <c r="U73" t="s">
        <v>498</v>
      </c>
      <c r="V73" t="s">
        <v>67</v>
      </c>
      <c r="W73" t="s">
        <v>499</v>
      </c>
      <c r="X73" t="s">
        <v>185</v>
      </c>
      <c r="Y73" t="s">
        <v>117</v>
      </c>
      <c r="Z73" t="s">
        <v>100</v>
      </c>
      <c r="AA73" t="s">
        <v>266</v>
      </c>
      <c r="AB73" t="s">
        <v>72</v>
      </c>
      <c r="AC73" t="s">
        <v>73</v>
      </c>
      <c r="AD73" t="s">
        <v>74</v>
      </c>
      <c r="AE73" t="s">
        <v>72</v>
      </c>
      <c r="AF73" t="s">
        <v>75</v>
      </c>
      <c r="AG73" t="s">
        <v>76</v>
      </c>
      <c r="AH73" t="s">
        <v>164</v>
      </c>
      <c r="AI73" t="s">
        <v>76</v>
      </c>
      <c r="AJ73" t="s">
        <v>77</v>
      </c>
      <c r="AK73" t="s">
        <v>77</v>
      </c>
      <c r="AL73" t="s">
        <v>78</v>
      </c>
      <c r="AM73" t="s">
        <v>81</v>
      </c>
      <c r="AN73" t="s">
        <v>242</v>
      </c>
      <c r="AO73" t="s">
        <v>80</v>
      </c>
      <c r="AP73" t="s">
        <v>80</v>
      </c>
      <c r="AQ73" t="s">
        <v>80</v>
      </c>
      <c r="AR73" t="s">
        <v>80</v>
      </c>
      <c r="AS73" t="s">
        <v>80</v>
      </c>
      <c r="AT73" t="s">
        <v>80</v>
      </c>
      <c r="AU73" t="s">
        <v>80</v>
      </c>
      <c r="AV73" t="s">
        <v>80</v>
      </c>
      <c r="AW73" t="s">
        <v>83</v>
      </c>
      <c r="AX73" t="s">
        <v>51</v>
      </c>
    </row>
    <row r="74" spans="1:50" x14ac:dyDescent="0.3">
      <c r="A74" s="1">
        <v>45806.469189814816</v>
      </c>
      <c r="B74" t="s">
        <v>273</v>
      </c>
      <c r="C74" t="s">
        <v>280</v>
      </c>
      <c r="D74" t="s">
        <v>51</v>
      </c>
      <c r="E74" t="s">
        <v>227</v>
      </c>
      <c r="F74" t="s">
        <v>385</v>
      </c>
      <c r="G74" t="s">
        <v>51</v>
      </c>
      <c r="H74" t="s">
        <v>88</v>
      </c>
      <c r="I74" t="s">
        <v>55</v>
      </c>
      <c r="J74" t="s">
        <v>386</v>
      </c>
      <c r="K74" t="s">
        <v>110</v>
      </c>
      <c r="L74" t="s">
        <v>387</v>
      </c>
      <c r="M74" t="s">
        <v>155</v>
      </c>
      <c r="N74" t="s">
        <v>60</v>
      </c>
      <c r="O74" t="s">
        <v>61</v>
      </c>
      <c r="P74" t="s">
        <v>170</v>
      </c>
      <c r="Q74" t="s">
        <v>55</v>
      </c>
      <c r="R74" t="s">
        <v>388</v>
      </c>
      <c r="S74" t="s">
        <v>144</v>
      </c>
      <c r="T74" t="s">
        <v>65</v>
      </c>
      <c r="U74" t="s">
        <v>173</v>
      </c>
      <c r="V74" t="s">
        <v>160</v>
      </c>
      <c r="W74" t="s">
        <v>51</v>
      </c>
      <c r="X74" t="s">
        <v>344</v>
      </c>
      <c r="Y74" t="s">
        <v>70</v>
      </c>
      <c r="Z74" t="s">
        <v>60</v>
      </c>
      <c r="AA74" t="s">
        <v>294</v>
      </c>
      <c r="AB74" t="s">
        <v>72</v>
      </c>
      <c r="AC74" t="s">
        <v>73</v>
      </c>
      <c r="AD74" t="s">
        <v>74</v>
      </c>
      <c r="AE74" t="s">
        <v>72</v>
      </c>
      <c r="AF74" t="s">
        <v>75</v>
      </c>
      <c r="AG74" t="s">
        <v>76</v>
      </c>
      <c r="AH74" t="s">
        <v>76</v>
      </c>
      <c r="AI74" t="s">
        <v>76</v>
      </c>
      <c r="AJ74" t="s">
        <v>78</v>
      </c>
      <c r="AK74" t="s">
        <v>76</v>
      </c>
      <c r="AL74" t="s">
        <v>76</v>
      </c>
      <c r="AM74" t="s">
        <v>81</v>
      </c>
      <c r="AN74" t="s">
        <v>80</v>
      </c>
      <c r="AO74" t="s">
        <v>81</v>
      </c>
      <c r="AP74" t="s">
        <v>81</v>
      </c>
      <c r="AQ74" t="s">
        <v>81</v>
      </c>
      <c r="AR74" t="s">
        <v>82</v>
      </c>
      <c r="AS74" t="s">
        <v>82</v>
      </c>
      <c r="AT74" t="s">
        <v>81</v>
      </c>
      <c r="AU74" t="s">
        <v>81</v>
      </c>
      <c r="AV74" t="s">
        <v>82</v>
      </c>
      <c r="AW74" t="s">
        <v>119</v>
      </c>
      <c r="AX74" t="s">
        <v>51</v>
      </c>
    </row>
    <row r="75" spans="1:50" x14ac:dyDescent="0.3">
      <c r="A75" s="1">
        <v>45805.395462962966</v>
      </c>
      <c r="B75" t="s">
        <v>49</v>
      </c>
      <c r="C75" t="s">
        <v>324</v>
      </c>
      <c r="D75" t="s">
        <v>51</v>
      </c>
      <c r="E75" t="s">
        <v>52</v>
      </c>
      <c r="F75" t="s">
        <v>352</v>
      </c>
      <c r="G75" t="s">
        <v>51</v>
      </c>
      <c r="H75" t="s">
        <v>353</v>
      </c>
      <c r="I75" t="s">
        <v>123</v>
      </c>
      <c r="J75" t="s">
        <v>198</v>
      </c>
      <c r="K75" t="s">
        <v>124</v>
      </c>
      <c r="L75" t="s">
        <v>354</v>
      </c>
      <c r="M75" t="s">
        <v>59</v>
      </c>
      <c r="N75" t="s">
        <v>92</v>
      </c>
      <c r="O75" t="s">
        <v>61</v>
      </c>
      <c r="P75" t="s">
        <v>355</v>
      </c>
      <c r="Q75" t="s">
        <v>157</v>
      </c>
      <c r="R75" t="s">
        <v>356</v>
      </c>
      <c r="S75" t="s">
        <v>258</v>
      </c>
      <c r="T75" t="s">
        <v>65</v>
      </c>
      <c r="U75" t="s">
        <v>233</v>
      </c>
      <c r="V75" t="s">
        <v>160</v>
      </c>
      <c r="W75" t="s">
        <v>357</v>
      </c>
      <c r="X75" t="s">
        <v>147</v>
      </c>
      <c r="Y75" t="s">
        <v>123</v>
      </c>
      <c r="Z75" t="s">
        <v>60</v>
      </c>
      <c r="AA75" t="s">
        <v>278</v>
      </c>
      <c r="AB75" t="s">
        <v>102</v>
      </c>
      <c r="AC75" t="s">
        <v>358</v>
      </c>
      <c r="AD75" t="s">
        <v>175</v>
      </c>
      <c r="AE75" t="s">
        <v>176</v>
      </c>
      <c r="AF75" t="s">
        <v>75</v>
      </c>
      <c r="AG75" t="s">
        <v>76</v>
      </c>
      <c r="AH75" t="s">
        <v>77</v>
      </c>
      <c r="AI75" t="s">
        <v>78</v>
      </c>
      <c r="AJ75" t="s">
        <v>78</v>
      </c>
      <c r="AK75" t="s">
        <v>76</v>
      </c>
      <c r="AL75" t="s">
        <v>77</v>
      </c>
      <c r="AM75" t="s">
        <v>82</v>
      </c>
      <c r="AN75" t="s">
        <v>81</v>
      </c>
      <c r="AO75" t="s">
        <v>81</v>
      </c>
      <c r="AP75" t="s">
        <v>81</v>
      </c>
      <c r="AQ75" t="s">
        <v>81</v>
      </c>
      <c r="AR75" t="s">
        <v>80</v>
      </c>
      <c r="AS75" t="s">
        <v>81</v>
      </c>
      <c r="AT75" t="s">
        <v>80</v>
      </c>
      <c r="AU75" t="s">
        <v>81</v>
      </c>
      <c r="AV75" t="s">
        <v>79</v>
      </c>
      <c r="AW75" t="s">
        <v>107</v>
      </c>
      <c r="AX75" t="s">
        <v>51</v>
      </c>
    </row>
    <row r="76" spans="1:50" x14ac:dyDescent="0.3">
      <c r="A76" s="1">
        <v>45810.741435185184</v>
      </c>
      <c r="B76" t="s">
        <v>49</v>
      </c>
      <c r="C76" t="s">
        <v>50</v>
      </c>
      <c r="D76" t="s">
        <v>51</v>
      </c>
      <c r="E76" t="s">
        <v>52</v>
      </c>
      <c r="F76" t="s">
        <v>667</v>
      </c>
      <c r="G76" t="s">
        <v>51</v>
      </c>
      <c r="H76" t="s">
        <v>54</v>
      </c>
      <c r="I76" t="s">
        <v>55</v>
      </c>
      <c r="J76" t="s">
        <v>379</v>
      </c>
      <c r="K76" t="s">
        <v>380</v>
      </c>
      <c r="L76" t="s">
        <v>668</v>
      </c>
      <c r="M76" t="s">
        <v>59</v>
      </c>
      <c r="N76" t="s">
        <v>92</v>
      </c>
      <c r="O76" t="s">
        <v>61</v>
      </c>
      <c r="P76" t="s">
        <v>156</v>
      </c>
      <c r="Q76" t="s">
        <v>55</v>
      </c>
      <c r="R76" t="s">
        <v>669</v>
      </c>
      <c r="S76" t="s">
        <v>128</v>
      </c>
      <c r="T76" t="s">
        <v>65</v>
      </c>
      <c r="U76" t="s">
        <v>173</v>
      </c>
      <c r="V76" t="s">
        <v>67</v>
      </c>
      <c r="W76" t="s">
        <v>670</v>
      </c>
      <c r="X76" t="s">
        <v>671</v>
      </c>
      <c r="Y76" t="s">
        <v>117</v>
      </c>
      <c r="Z76" t="s">
        <v>123</v>
      </c>
      <c r="AA76" t="s">
        <v>148</v>
      </c>
      <c r="AB76" t="s">
        <v>72</v>
      </c>
      <c r="AC76" t="s">
        <v>73</v>
      </c>
      <c r="AD76" t="s">
        <v>74</v>
      </c>
      <c r="AE76" t="s">
        <v>72</v>
      </c>
      <c r="AF76" t="s">
        <v>423</v>
      </c>
      <c r="AG76" t="s">
        <v>76</v>
      </c>
      <c r="AH76" t="s">
        <v>77</v>
      </c>
      <c r="AI76" t="s">
        <v>78</v>
      </c>
      <c r="AJ76" t="s">
        <v>77</v>
      </c>
      <c r="AK76" t="s">
        <v>77</v>
      </c>
      <c r="AL76" t="s">
        <v>77</v>
      </c>
      <c r="AM76" t="s">
        <v>80</v>
      </c>
      <c r="AN76" t="s">
        <v>80</v>
      </c>
      <c r="AO76" t="s">
        <v>80</v>
      </c>
      <c r="AP76" t="s">
        <v>80</v>
      </c>
      <c r="AQ76" t="s">
        <v>80</v>
      </c>
      <c r="AR76" t="s">
        <v>80</v>
      </c>
      <c r="AS76" t="s">
        <v>80</v>
      </c>
      <c r="AT76" t="s">
        <v>80</v>
      </c>
      <c r="AU76" t="s">
        <v>80</v>
      </c>
      <c r="AV76" t="s">
        <v>80</v>
      </c>
      <c r="AW76" t="s">
        <v>83</v>
      </c>
      <c r="AX76" t="s">
        <v>51</v>
      </c>
    </row>
    <row r="77" spans="1:50" x14ac:dyDescent="0.3">
      <c r="A77" s="1">
        <v>45806.509282407409</v>
      </c>
      <c r="B77" t="s">
        <v>406</v>
      </c>
      <c r="C77" t="s">
        <v>280</v>
      </c>
      <c r="D77" t="s">
        <v>51</v>
      </c>
      <c r="E77" t="s">
        <v>267</v>
      </c>
      <c r="F77" t="s">
        <v>667</v>
      </c>
      <c r="G77" t="s">
        <v>51</v>
      </c>
      <c r="H77" t="s">
        <v>407</v>
      </c>
      <c r="I77" t="s">
        <v>99</v>
      </c>
      <c r="J77" t="s">
        <v>367</v>
      </c>
      <c r="K77" t="s">
        <v>124</v>
      </c>
      <c r="L77" t="s">
        <v>408</v>
      </c>
      <c r="M77" t="s">
        <v>59</v>
      </c>
      <c r="N77" t="s">
        <v>221</v>
      </c>
      <c r="O77" t="s">
        <v>99</v>
      </c>
      <c r="P77" t="s">
        <v>51</v>
      </c>
      <c r="Q77" t="s">
        <v>157</v>
      </c>
      <c r="R77" t="s">
        <v>409</v>
      </c>
      <c r="S77" t="s">
        <v>128</v>
      </c>
      <c r="T77" t="s">
        <v>159</v>
      </c>
      <c r="U77" t="s">
        <v>400</v>
      </c>
      <c r="V77" t="s">
        <v>99</v>
      </c>
      <c r="W77" t="s">
        <v>51</v>
      </c>
      <c r="X77" t="s">
        <v>185</v>
      </c>
      <c r="Y77" t="s">
        <v>99</v>
      </c>
      <c r="Z77" t="s">
        <v>60</v>
      </c>
      <c r="AA77" t="s">
        <v>410</v>
      </c>
      <c r="AB77" t="s">
        <v>72</v>
      </c>
      <c r="AC77" t="s">
        <v>358</v>
      </c>
      <c r="AD77" t="s">
        <v>175</v>
      </c>
      <c r="AE77" t="s">
        <v>72</v>
      </c>
      <c r="AF77" t="s">
        <v>310</v>
      </c>
      <c r="AG77" t="s">
        <v>76</v>
      </c>
      <c r="AH77" t="s">
        <v>77</v>
      </c>
      <c r="AI77" t="s">
        <v>77</v>
      </c>
      <c r="AJ77" t="s">
        <v>78</v>
      </c>
      <c r="AK77" t="s">
        <v>77</v>
      </c>
      <c r="AL77" t="s">
        <v>76</v>
      </c>
      <c r="AM77" t="s">
        <v>81</v>
      </c>
      <c r="AN77" t="s">
        <v>82</v>
      </c>
      <c r="AO77" t="s">
        <v>81</v>
      </c>
      <c r="AP77" t="s">
        <v>80</v>
      </c>
      <c r="AQ77" t="s">
        <v>80</v>
      </c>
      <c r="AR77" t="s">
        <v>81</v>
      </c>
      <c r="AS77" t="s">
        <v>81</v>
      </c>
      <c r="AT77" t="s">
        <v>81</v>
      </c>
      <c r="AU77" t="s">
        <v>80</v>
      </c>
      <c r="AV77" t="s">
        <v>82</v>
      </c>
      <c r="AW77" t="s">
        <v>119</v>
      </c>
      <c r="AX77" t="s">
        <v>51</v>
      </c>
    </row>
    <row r="78" spans="1:50" x14ac:dyDescent="0.3">
      <c r="A78" s="1">
        <v>45808.461435185185</v>
      </c>
      <c r="B78" t="s">
        <v>84</v>
      </c>
      <c r="C78" t="s">
        <v>252</v>
      </c>
      <c r="D78" t="s">
        <v>531</v>
      </c>
      <c r="E78" t="s">
        <v>227</v>
      </c>
      <c r="F78" t="s">
        <v>479</v>
      </c>
      <c r="G78" t="s">
        <v>532</v>
      </c>
      <c r="H78" t="s">
        <v>533</v>
      </c>
      <c r="I78" t="s">
        <v>55</v>
      </c>
      <c r="J78" t="s">
        <v>208</v>
      </c>
      <c r="K78" t="s">
        <v>519</v>
      </c>
      <c r="L78" t="s">
        <v>534</v>
      </c>
      <c r="M78" t="s">
        <v>59</v>
      </c>
      <c r="N78" t="s">
        <v>92</v>
      </c>
      <c r="O78" t="s">
        <v>182</v>
      </c>
      <c r="P78" t="s">
        <v>112</v>
      </c>
      <c r="Q78" t="s">
        <v>55</v>
      </c>
      <c r="R78" t="s">
        <v>535</v>
      </c>
      <c r="S78" t="s">
        <v>258</v>
      </c>
      <c r="T78" t="s">
        <v>223</v>
      </c>
      <c r="U78" t="s">
        <v>96</v>
      </c>
      <c r="V78" t="s">
        <v>160</v>
      </c>
      <c r="W78" t="s">
        <v>536</v>
      </c>
      <c r="X78" t="s">
        <v>537</v>
      </c>
      <c r="Y78" t="s">
        <v>70</v>
      </c>
      <c r="Z78" t="s">
        <v>123</v>
      </c>
      <c r="AA78" t="s">
        <v>538</v>
      </c>
      <c r="AB78" t="s">
        <v>72</v>
      </c>
      <c r="AC78" t="s">
        <v>73</v>
      </c>
      <c r="AD78" t="s">
        <v>104</v>
      </c>
      <c r="AE78" t="s">
        <v>105</v>
      </c>
      <c r="AF78" t="s">
        <v>539</v>
      </c>
      <c r="AG78" t="s">
        <v>76</v>
      </c>
      <c r="AH78" t="s">
        <v>77</v>
      </c>
      <c r="AI78" t="s">
        <v>78</v>
      </c>
      <c r="AJ78" t="s">
        <v>76</v>
      </c>
      <c r="AK78" t="s">
        <v>77</v>
      </c>
      <c r="AL78" t="s">
        <v>77</v>
      </c>
      <c r="AM78" t="s">
        <v>82</v>
      </c>
      <c r="AN78" t="s">
        <v>81</v>
      </c>
      <c r="AO78" t="s">
        <v>80</v>
      </c>
      <c r="AP78" t="s">
        <v>80</v>
      </c>
      <c r="AQ78" t="s">
        <v>79</v>
      </c>
      <c r="AR78" t="s">
        <v>79</v>
      </c>
      <c r="AS78" t="s">
        <v>242</v>
      </c>
      <c r="AT78" t="s">
        <v>79</v>
      </c>
      <c r="AU78" t="s">
        <v>80</v>
      </c>
      <c r="AV78" t="s">
        <v>79</v>
      </c>
      <c r="AW78" t="s">
        <v>107</v>
      </c>
      <c r="AX78" t="s">
        <v>51</v>
      </c>
    </row>
    <row r="79" spans="1:50" x14ac:dyDescent="0.3">
      <c r="A79" s="1">
        <v>45807.539976851855</v>
      </c>
      <c r="B79" t="s">
        <v>273</v>
      </c>
      <c r="C79" t="s">
        <v>252</v>
      </c>
      <c r="D79" t="s">
        <v>478</v>
      </c>
      <c r="E79" t="s">
        <v>267</v>
      </c>
      <c r="F79" t="s">
        <v>479</v>
      </c>
      <c r="G79" t="s">
        <v>479</v>
      </c>
      <c r="H79" t="s">
        <v>428</v>
      </c>
      <c r="I79" t="s">
        <v>55</v>
      </c>
      <c r="J79" t="s">
        <v>255</v>
      </c>
      <c r="K79" t="s">
        <v>110</v>
      </c>
      <c r="L79" t="s">
        <v>480</v>
      </c>
      <c r="M79" t="s">
        <v>59</v>
      </c>
      <c r="N79" t="s">
        <v>60</v>
      </c>
      <c r="O79" t="s">
        <v>61</v>
      </c>
      <c r="P79" t="s">
        <v>93</v>
      </c>
      <c r="Q79" t="s">
        <v>55</v>
      </c>
      <c r="R79" t="s">
        <v>481</v>
      </c>
      <c r="S79" t="s">
        <v>393</v>
      </c>
      <c r="T79" t="s">
        <v>223</v>
      </c>
      <c r="U79" t="s">
        <v>444</v>
      </c>
      <c r="V79" t="s">
        <v>160</v>
      </c>
      <c r="W79" t="s">
        <v>51</v>
      </c>
      <c r="X79" t="s">
        <v>185</v>
      </c>
      <c r="Y79" t="s">
        <v>117</v>
      </c>
      <c r="Z79" t="s">
        <v>60</v>
      </c>
      <c r="AA79" t="s">
        <v>482</v>
      </c>
      <c r="AB79" t="s">
        <v>72</v>
      </c>
      <c r="AC79" t="s">
        <v>134</v>
      </c>
      <c r="AD79" t="s">
        <v>104</v>
      </c>
      <c r="AE79" t="s">
        <v>105</v>
      </c>
      <c r="AF79" t="s">
        <v>423</v>
      </c>
      <c r="AG79" t="s">
        <v>77</v>
      </c>
      <c r="AH79" t="s">
        <v>76</v>
      </c>
      <c r="AI79" t="s">
        <v>78</v>
      </c>
      <c r="AJ79" t="s">
        <v>77</v>
      </c>
      <c r="AK79" t="s">
        <v>76</v>
      </c>
      <c r="AL79" t="s">
        <v>78</v>
      </c>
      <c r="AM79" t="s">
        <v>80</v>
      </c>
      <c r="AN79" t="s">
        <v>80</v>
      </c>
      <c r="AO79" t="s">
        <v>80</v>
      </c>
      <c r="AP79" t="s">
        <v>80</v>
      </c>
      <c r="AQ79" t="s">
        <v>80</v>
      </c>
      <c r="AR79" t="s">
        <v>80</v>
      </c>
      <c r="AS79" t="s">
        <v>80</v>
      </c>
      <c r="AT79" t="s">
        <v>80</v>
      </c>
      <c r="AU79" t="s">
        <v>80</v>
      </c>
      <c r="AV79" t="s">
        <v>80</v>
      </c>
      <c r="AW79" t="s">
        <v>119</v>
      </c>
      <c r="AX79" t="s">
        <v>51</v>
      </c>
    </row>
    <row r="80" spans="1:50" x14ac:dyDescent="0.3">
      <c r="A80" s="1">
        <v>45805.025081018517</v>
      </c>
      <c r="B80" t="s">
        <v>49</v>
      </c>
      <c r="C80" t="s">
        <v>252</v>
      </c>
      <c r="D80" t="s">
        <v>51</v>
      </c>
      <c r="E80" t="s">
        <v>86</v>
      </c>
      <c r="F80" t="s">
        <v>311</v>
      </c>
      <c r="G80" t="s">
        <v>51</v>
      </c>
      <c r="H80" t="s">
        <v>312</v>
      </c>
      <c r="I80" t="s">
        <v>55</v>
      </c>
      <c r="J80" t="s">
        <v>139</v>
      </c>
      <c r="K80" t="s">
        <v>140</v>
      </c>
      <c r="L80" t="s">
        <v>313</v>
      </c>
      <c r="M80" t="s">
        <v>59</v>
      </c>
      <c r="N80" t="s">
        <v>60</v>
      </c>
      <c r="O80" t="s">
        <v>61</v>
      </c>
      <c r="P80" t="s">
        <v>112</v>
      </c>
      <c r="Q80" t="s">
        <v>55</v>
      </c>
      <c r="R80" t="s">
        <v>314</v>
      </c>
      <c r="S80" t="s">
        <v>172</v>
      </c>
      <c r="T80" t="s">
        <v>65</v>
      </c>
      <c r="U80" t="s">
        <v>173</v>
      </c>
      <c r="V80" t="s">
        <v>67</v>
      </c>
      <c r="W80" t="s">
        <v>51</v>
      </c>
      <c r="X80" t="s">
        <v>234</v>
      </c>
      <c r="Y80" t="s">
        <v>99</v>
      </c>
      <c r="Z80" t="s">
        <v>60</v>
      </c>
      <c r="AA80" t="s">
        <v>315</v>
      </c>
      <c r="AB80" t="s">
        <v>72</v>
      </c>
      <c r="AC80" t="s">
        <v>73</v>
      </c>
      <c r="AD80" t="s">
        <v>104</v>
      </c>
      <c r="AE80" t="s">
        <v>162</v>
      </c>
      <c r="AF80" t="s">
        <v>135</v>
      </c>
      <c r="AG80" t="s">
        <v>77</v>
      </c>
      <c r="AH80" t="s">
        <v>77</v>
      </c>
      <c r="AI80" t="s">
        <v>76</v>
      </c>
      <c r="AJ80" t="s">
        <v>76</v>
      </c>
      <c r="AK80" t="s">
        <v>77</v>
      </c>
      <c r="AL80" t="s">
        <v>77</v>
      </c>
      <c r="AM80" t="s">
        <v>80</v>
      </c>
      <c r="AN80" t="s">
        <v>80</v>
      </c>
      <c r="AO80" t="s">
        <v>80</v>
      </c>
      <c r="AP80" t="s">
        <v>80</v>
      </c>
      <c r="AQ80" t="s">
        <v>80</v>
      </c>
      <c r="AR80" t="s">
        <v>82</v>
      </c>
      <c r="AS80" t="s">
        <v>82</v>
      </c>
      <c r="AT80" t="s">
        <v>80</v>
      </c>
      <c r="AU80" t="s">
        <v>80</v>
      </c>
      <c r="AV80" t="s">
        <v>80</v>
      </c>
      <c r="AW80" t="s">
        <v>83</v>
      </c>
      <c r="AX80" t="s">
        <v>51</v>
      </c>
    </row>
    <row r="81" spans="1:50" x14ac:dyDescent="0.3">
      <c r="A81" s="1">
        <v>45808.488310185188</v>
      </c>
      <c r="B81" t="s">
        <v>84</v>
      </c>
      <c r="C81" t="s">
        <v>252</v>
      </c>
      <c r="D81" t="s">
        <v>51</v>
      </c>
      <c r="E81" t="s">
        <v>86</v>
      </c>
      <c r="F81" t="s">
        <v>311</v>
      </c>
      <c r="G81" t="s">
        <v>51</v>
      </c>
      <c r="H81" t="s">
        <v>548</v>
      </c>
      <c r="I81" t="s">
        <v>55</v>
      </c>
      <c r="J81" t="s">
        <v>296</v>
      </c>
      <c r="K81" t="s">
        <v>380</v>
      </c>
      <c r="L81" t="s">
        <v>549</v>
      </c>
      <c r="M81" t="s">
        <v>59</v>
      </c>
      <c r="N81" t="s">
        <v>92</v>
      </c>
      <c r="O81" t="s">
        <v>61</v>
      </c>
      <c r="P81" t="s">
        <v>193</v>
      </c>
      <c r="Q81" t="s">
        <v>55</v>
      </c>
      <c r="R81" t="s">
        <v>550</v>
      </c>
      <c r="S81" t="s">
        <v>144</v>
      </c>
      <c r="T81" t="s">
        <v>65</v>
      </c>
      <c r="U81" t="s">
        <v>173</v>
      </c>
      <c r="V81" t="s">
        <v>160</v>
      </c>
      <c r="W81" t="s">
        <v>51</v>
      </c>
      <c r="X81" t="s">
        <v>147</v>
      </c>
      <c r="Y81" t="s">
        <v>70</v>
      </c>
      <c r="Z81" t="s">
        <v>100</v>
      </c>
      <c r="AA81" t="s">
        <v>203</v>
      </c>
      <c r="AB81" t="s">
        <v>72</v>
      </c>
      <c r="AC81" t="s">
        <v>73</v>
      </c>
      <c r="AD81" t="s">
        <v>74</v>
      </c>
      <c r="AE81" t="s">
        <v>72</v>
      </c>
      <c r="AF81" t="s">
        <v>75</v>
      </c>
      <c r="AG81" t="s">
        <v>76</v>
      </c>
      <c r="AH81" t="s">
        <v>77</v>
      </c>
      <c r="AI81" t="s">
        <v>77</v>
      </c>
      <c r="AJ81" t="s">
        <v>77</v>
      </c>
      <c r="AK81" t="s">
        <v>77</v>
      </c>
      <c r="AL81" t="s">
        <v>77</v>
      </c>
      <c r="AM81" t="s">
        <v>80</v>
      </c>
      <c r="AN81" t="s">
        <v>80</v>
      </c>
      <c r="AO81" t="s">
        <v>81</v>
      </c>
      <c r="AP81" t="s">
        <v>81</v>
      </c>
      <c r="AQ81" t="s">
        <v>82</v>
      </c>
      <c r="AR81" t="s">
        <v>81</v>
      </c>
      <c r="AS81" t="s">
        <v>81</v>
      </c>
      <c r="AT81" t="s">
        <v>81</v>
      </c>
      <c r="AU81" t="s">
        <v>81</v>
      </c>
      <c r="AV81" t="s">
        <v>81</v>
      </c>
      <c r="AW81" t="s">
        <v>119</v>
      </c>
      <c r="AX81" t="s">
        <v>51</v>
      </c>
    </row>
    <row r="82" spans="1:50" x14ac:dyDescent="0.3">
      <c r="A82" s="1">
        <v>45805.55773148148</v>
      </c>
      <c r="B82" t="s">
        <v>273</v>
      </c>
      <c r="C82" t="s">
        <v>324</v>
      </c>
      <c r="D82" t="s">
        <v>51</v>
      </c>
      <c r="E82" t="s">
        <v>52</v>
      </c>
      <c r="F82" t="s">
        <v>311</v>
      </c>
      <c r="G82" t="s">
        <v>51</v>
      </c>
      <c r="H82" t="s">
        <v>373</v>
      </c>
      <c r="I82" t="s">
        <v>55</v>
      </c>
      <c r="J82" t="s">
        <v>208</v>
      </c>
      <c r="K82" t="s">
        <v>110</v>
      </c>
      <c r="L82" t="s">
        <v>374</v>
      </c>
      <c r="M82" t="s">
        <v>59</v>
      </c>
      <c r="N82" t="s">
        <v>123</v>
      </c>
      <c r="O82" t="s">
        <v>123</v>
      </c>
      <c r="P82" t="s">
        <v>112</v>
      </c>
      <c r="Q82" t="s">
        <v>157</v>
      </c>
      <c r="R82" t="s">
        <v>375</v>
      </c>
      <c r="S82" t="s">
        <v>144</v>
      </c>
      <c r="T82" t="s">
        <v>65</v>
      </c>
      <c r="U82" t="s">
        <v>173</v>
      </c>
      <c r="V82" t="s">
        <v>160</v>
      </c>
      <c r="W82" t="s">
        <v>376</v>
      </c>
      <c r="X82" t="s">
        <v>131</v>
      </c>
      <c r="Y82" t="s">
        <v>117</v>
      </c>
      <c r="Z82" t="s">
        <v>100</v>
      </c>
      <c r="AA82" t="s">
        <v>186</v>
      </c>
      <c r="AB82" t="s">
        <v>133</v>
      </c>
      <c r="AC82" t="s">
        <v>134</v>
      </c>
      <c r="AD82" t="s">
        <v>74</v>
      </c>
      <c r="AE82" t="s">
        <v>105</v>
      </c>
      <c r="AF82" t="s">
        <v>75</v>
      </c>
      <c r="AG82" t="s">
        <v>77</v>
      </c>
      <c r="AH82" t="s">
        <v>77</v>
      </c>
      <c r="AI82" t="s">
        <v>77</v>
      </c>
      <c r="AJ82" t="s">
        <v>78</v>
      </c>
      <c r="AK82" t="s">
        <v>77</v>
      </c>
      <c r="AL82" t="s">
        <v>77</v>
      </c>
      <c r="AM82" t="s">
        <v>80</v>
      </c>
      <c r="AN82" t="s">
        <v>80</v>
      </c>
      <c r="AO82" t="s">
        <v>80</v>
      </c>
      <c r="AP82" t="s">
        <v>80</v>
      </c>
      <c r="AQ82" t="s">
        <v>80</v>
      </c>
      <c r="AR82" t="s">
        <v>80</v>
      </c>
      <c r="AS82" t="s">
        <v>80</v>
      </c>
      <c r="AT82" t="s">
        <v>80</v>
      </c>
      <c r="AU82" t="s">
        <v>80</v>
      </c>
      <c r="AV82" t="s">
        <v>80</v>
      </c>
      <c r="AW82" t="s">
        <v>83</v>
      </c>
      <c r="AX82" t="s">
        <v>51</v>
      </c>
    </row>
    <row r="83" spans="1:50" x14ac:dyDescent="0.3">
      <c r="A83" s="1">
        <v>45804.997337962966</v>
      </c>
      <c r="B83" t="s">
        <v>84</v>
      </c>
      <c r="C83" t="s">
        <v>214</v>
      </c>
      <c r="D83" t="s">
        <v>51</v>
      </c>
      <c r="E83" t="s">
        <v>86</v>
      </c>
      <c r="F83" t="s">
        <v>54</v>
      </c>
      <c r="G83" t="s">
        <v>51</v>
      </c>
      <c r="H83" t="s">
        <v>295</v>
      </c>
      <c r="I83" t="s">
        <v>55</v>
      </c>
      <c r="J83" t="s">
        <v>296</v>
      </c>
      <c r="K83" t="s">
        <v>297</v>
      </c>
      <c r="L83" t="s">
        <v>298</v>
      </c>
      <c r="M83" t="s">
        <v>59</v>
      </c>
      <c r="N83" t="s">
        <v>92</v>
      </c>
      <c r="O83" t="s">
        <v>182</v>
      </c>
      <c r="P83" t="s">
        <v>156</v>
      </c>
      <c r="Q83" t="s">
        <v>55</v>
      </c>
      <c r="R83" t="s">
        <v>299</v>
      </c>
      <c r="S83" t="s">
        <v>128</v>
      </c>
      <c r="T83" t="s">
        <v>115</v>
      </c>
      <c r="U83" t="s">
        <v>116</v>
      </c>
      <c r="V83" t="s">
        <v>67</v>
      </c>
      <c r="W83" t="s">
        <v>300</v>
      </c>
      <c r="X83" t="s">
        <v>147</v>
      </c>
      <c r="Y83" t="s">
        <v>70</v>
      </c>
      <c r="Z83" t="s">
        <v>60</v>
      </c>
      <c r="AA83" t="s">
        <v>301</v>
      </c>
      <c r="AB83" t="s">
        <v>72</v>
      </c>
      <c r="AC83" t="s">
        <v>73</v>
      </c>
      <c r="AD83" t="s">
        <v>74</v>
      </c>
      <c r="AE83" t="s">
        <v>72</v>
      </c>
      <c r="AF83" t="s">
        <v>187</v>
      </c>
      <c r="AG83" t="s">
        <v>77</v>
      </c>
      <c r="AH83" t="s">
        <v>77</v>
      </c>
      <c r="AI83" t="s">
        <v>77</v>
      </c>
      <c r="AJ83" t="s">
        <v>77</v>
      </c>
      <c r="AK83" t="s">
        <v>77</v>
      </c>
      <c r="AL83" t="s">
        <v>77</v>
      </c>
      <c r="AM83" t="s">
        <v>80</v>
      </c>
      <c r="AN83" t="s">
        <v>80</v>
      </c>
      <c r="AO83" t="s">
        <v>80</v>
      </c>
      <c r="AP83" t="s">
        <v>80</v>
      </c>
      <c r="AQ83" t="s">
        <v>80</v>
      </c>
      <c r="AR83" t="s">
        <v>80</v>
      </c>
      <c r="AS83" t="s">
        <v>80</v>
      </c>
      <c r="AT83" t="s">
        <v>80</v>
      </c>
      <c r="AU83" t="s">
        <v>80</v>
      </c>
      <c r="AV83" t="s">
        <v>80</v>
      </c>
      <c r="AW83" t="s">
        <v>83</v>
      </c>
      <c r="AX83" t="s">
        <v>51</v>
      </c>
    </row>
    <row r="84" spans="1:50" x14ac:dyDescent="0.3">
      <c r="A84" s="1">
        <v>45804.935706018521</v>
      </c>
      <c r="B84" t="s">
        <v>49</v>
      </c>
      <c r="C84" t="s">
        <v>280</v>
      </c>
      <c r="D84" t="s">
        <v>51</v>
      </c>
      <c r="E84" t="s">
        <v>86</v>
      </c>
      <c r="F84" t="s">
        <v>53</v>
      </c>
      <c r="G84" t="s">
        <v>51</v>
      </c>
      <c r="H84" t="s">
        <v>281</v>
      </c>
      <c r="I84" t="s">
        <v>55</v>
      </c>
      <c r="J84" t="s">
        <v>153</v>
      </c>
      <c r="K84" t="s">
        <v>282</v>
      </c>
      <c r="L84" t="s">
        <v>283</v>
      </c>
      <c r="M84" t="s">
        <v>155</v>
      </c>
      <c r="N84" t="s">
        <v>221</v>
      </c>
      <c r="O84" t="s">
        <v>61</v>
      </c>
      <c r="P84" t="s">
        <v>156</v>
      </c>
      <c r="Q84" t="s">
        <v>55</v>
      </c>
      <c r="R84" t="s">
        <v>284</v>
      </c>
      <c r="S84" t="s">
        <v>144</v>
      </c>
      <c r="T84" t="s">
        <v>159</v>
      </c>
      <c r="U84" t="s">
        <v>201</v>
      </c>
      <c r="V84" t="s">
        <v>67</v>
      </c>
      <c r="W84" t="s">
        <v>285</v>
      </c>
      <c r="X84" t="s">
        <v>286</v>
      </c>
      <c r="Y84" t="s">
        <v>70</v>
      </c>
      <c r="Z84" t="s">
        <v>221</v>
      </c>
      <c r="AA84" t="s">
        <v>278</v>
      </c>
      <c r="AB84" t="s">
        <v>72</v>
      </c>
      <c r="AC84" t="s">
        <v>73</v>
      </c>
      <c r="AD84" t="s">
        <v>175</v>
      </c>
      <c r="AE84" t="s">
        <v>72</v>
      </c>
      <c r="AF84" t="s">
        <v>287</v>
      </c>
      <c r="AG84" t="s">
        <v>76</v>
      </c>
      <c r="AH84" t="s">
        <v>77</v>
      </c>
      <c r="AI84" t="s">
        <v>76</v>
      </c>
      <c r="AJ84" t="s">
        <v>78</v>
      </c>
      <c r="AK84" t="s">
        <v>76</v>
      </c>
      <c r="AL84" t="s">
        <v>78</v>
      </c>
      <c r="AM84" t="s">
        <v>79</v>
      </c>
      <c r="AN84" t="s">
        <v>79</v>
      </c>
      <c r="AO84" t="s">
        <v>82</v>
      </c>
      <c r="AP84" t="s">
        <v>82</v>
      </c>
      <c r="AQ84" t="s">
        <v>82</v>
      </c>
      <c r="AR84" t="s">
        <v>82</v>
      </c>
      <c r="AS84" t="s">
        <v>79</v>
      </c>
      <c r="AT84" t="s">
        <v>81</v>
      </c>
      <c r="AU84" t="s">
        <v>81</v>
      </c>
      <c r="AV84" t="s">
        <v>81</v>
      </c>
      <c r="AW84" t="s">
        <v>119</v>
      </c>
      <c r="AX84" t="s">
        <v>51</v>
      </c>
    </row>
    <row r="85" spans="1:50" x14ac:dyDescent="0.3">
      <c r="A85" s="1">
        <v>45810.571435185186</v>
      </c>
      <c r="B85" t="s">
        <v>49</v>
      </c>
      <c r="C85" t="s">
        <v>656</v>
      </c>
      <c r="D85" t="s">
        <v>51</v>
      </c>
      <c r="E85" t="s">
        <v>86</v>
      </c>
      <c r="F85" t="s">
        <v>53</v>
      </c>
      <c r="G85" t="s">
        <v>51</v>
      </c>
      <c r="H85" t="s">
        <v>657</v>
      </c>
      <c r="I85" t="s">
        <v>55</v>
      </c>
      <c r="J85" t="s">
        <v>658</v>
      </c>
      <c r="K85" t="s">
        <v>110</v>
      </c>
      <c r="L85" t="s">
        <v>659</v>
      </c>
      <c r="M85" t="s">
        <v>59</v>
      </c>
      <c r="N85" t="s">
        <v>92</v>
      </c>
      <c r="O85" t="s">
        <v>61</v>
      </c>
      <c r="P85" t="s">
        <v>156</v>
      </c>
      <c r="Q85" t="s">
        <v>55</v>
      </c>
      <c r="R85" t="s">
        <v>580</v>
      </c>
      <c r="S85" t="s">
        <v>114</v>
      </c>
      <c r="T85" t="s">
        <v>115</v>
      </c>
      <c r="U85" t="s">
        <v>660</v>
      </c>
      <c r="V85" t="s">
        <v>67</v>
      </c>
      <c r="W85" t="s">
        <v>661</v>
      </c>
      <c r="X85" t="s">
        <v>185</v>
      </c>
      <c r="Y85" t="s">
        <v>117</v>
      </c>
      <c r="Z85" t="s">
        <v>60</v>
      </c>
      <c r="AA85" t="s">
        <v>504</v>
      </c>
      <c r="AB85" t="s">
        <v>133</v>
      </c>
      <c r="AC85" t="s">
        <v>123</v>
      </c>
      <c r="AD85" t="s">
        <v>104</v>
      </c>
      <c r="AE85" t="s">
        <v>105</v>
      </c>
      <c r="AF85" t="s">
        <v>123</v>
      </c>
      <c r="AG85" t="s">
        <v>77</v>
      </c>
      <c r="AH85" t="s">
        <v>78</v>
      </c>
      <c r="AI85" t="s">
        <v>76</v>
      </c>
      <c r="AJ85" t="s">
        <v>76</v>
      </c>
      <c r="AK85" t="s">
        <v>76</v>
      </c>
      <c r="AL85" t="s">
        <v>77</v>
      </c>
      <c r="AM85" t="s">
        <v>81</v>
      </c>
      <c r="AN85" t="s">
        <v>81</v>
      </c>
      <c r="AO85" t="s">
        <v>81</v>
      </c>
      <c r="AP85" t="s">
        <v>81</v>
      </c>
      <c r="AQ85" t="s">
        <v>81</v>
      </c>
      <c r="AR85" t="s">
        <v>81</v>
      </c>
      <c r="AS85" t="s">
        <v>81</v>
      </c>
      <c r="AT85" t="s">
        <v>81</v>
      </c>
      <c r="AU85" t="s">
        <v>81</v>
      </c>
      <c r="AV85" t="s">
        <v>81</v>
      </c>
      <c r="AW85" t="s">
        <v>119</v>
      </c>
      <c r="AX85" t="s">
        <v>51</v>
      </c>
    </row>
    <row r="86" spans="1:50" x14ac:dyDescent="0.3">
      <c r="A86" s="1">
        <v>45803.828819444447</v>
      </c>
      <c r="B86" t="s">
        <v>84</v>
      </c>
      <c r="C86" t="s">
        <v>178</v>
      </c>
      <c r="D86" t="s">
        <v>51</v>
      </c>
      <c r="E86" t="s">
        <v>86</v>
      </c>
      <c r="F86" t="s">
        <v>53</v>
      </c>
      <c r="G86" t="s">
        <v>51</v>
      </c>
      <c r="H86" t="s">
        <v>179</v>
      </c>
      <c r="I86" t="s">
        <v>55</v>
      </c>
      <c r="J86" t="s">
        <v>180</v>
      </c>
      <c r="K86" t="s">
        <v>110</v>
      </c>
      <c r="L86" t="s">
        <v>181</v>
      </c>
      <c r="M86" t="s">
        <v>59</v>
      </c>
      <c r="N86" t="s">
        <v>92</v>
      </c>
      <c r="O86" t="s">
        <v>182</v>
      </c>
      <c r="P86" t="s">
        <v>112</v>
      </c>
      <c r="Q86" t="s">
        <v>157</v>
      </c>
      <c r="R86" t="s">
        <v>183</v>
      </c>
      <c r="S86" t="s">
        <v>144</v>
      </c>
      <c r="T86" t="s">
        <v>115</v>
      </c>
      <c r="U86" t="s">
        <v>66</v>
      </c>
      <c r="V86" t="s">
        <v>67</v>
      </c>
      <c r="W86" t="s">
        <v>184</v>
      </c>
      <c r="X86" t="s">
        <v>185</v>
      </c>
      <c r="Y86" t="s">
        <v>123</v>
      </c>
      <c r="Z86" t="s">
        <v>123</v>
      </c>
      <c r="AA86" t="s">
        <v>186</v>
      </c>
      <c r="AB86" t="s">
        <v>72</v>
      </c>
      <c r="AC86" t="s">
        <v>73</v>
      </c>
      <c r="AD86" t="s">
        <v>74</v>
      </c>
      <c r="AE86" t="s">
        <v>72</v>
      </c>
      <c r="AF86" t="s">
        <v>187</v>
      </c>
      <c r="AG86" t="s">
        <v>78</v>
      </c>
      <c r="AH86" t="s">
        <v>78</v>
      </c>
      <c r="AI86" t="s">
        <v>78</v>
      </c>
      <c r="AJ86" t="s">
        <v>78</v>
      </c>
      <c r="AK86" t="s">
        <v>78</v>
      </c>
      <c r="AL86" t="s">
        <v>78</v>
      </c>
      <c r="AM86" t="s">
        <v>80</v>
      </c>
      <c r="AN86" t="s">
        <v>80</v>
      </c>
      <c r="AO86" t="s">
        <v>80</v>
      </c>
      <c r="AP86" t="s">
        <v>80</v>
      </c>
      <c r="AQ86" t="s">
        <v>80</v>
      </c>
      <c r="AR86" t="s">
        <v>80</v>
      </c>
      <c r="AS86" t="s">
        <v>80</v>
      </c>
      <c r="AT86" t="s">
        <v>80</v>
      </c>
      <c r="AU86" t="s">
        <v>80</v>
      </c>
      <c r="AV86" t="s">
        <v>80</v>
      </c>
      <c r="AW86" t="s">
        <v>83</v>
      </c>
      <c r="AX86" t="s">
        <v>51</v>
      </c>
    </row>
    <row r="87" spans="1:50" x14ac:dyDescent="0.3">
      <c r="A87" s="1">
        <v>45805.431203703702</v>
      </c>
      <c r="B87" t="s">
        <v>273</v>
      </c>
      <c r="C87" t="s">
        <v>359</v>
      </c>
      <c r="D87" t="s">
        <v>51</v>
      </c>
      <c r="E87" t="s">
        <v>52</v>
      </c>
      <c r="F87" t="s">
        <v>53</v>
      </c>
      <c r="G87" t="s">
        <v>51</v>
      </c>
      <c r="H87" t="s">
        <v>360</v>
      </c>
      <c r="I87" t="s">
        <v>99</v>
      </c>
      <c r="J87" t="s">
        <v>208</v>
      </c>
      <c r="K87" t="s">
        <v>140</v>
      </c>
      <c r="L87" t="s">
        <v>361</v>
      </c>
      <c r="M87" t="s">
        <v>155</v>
      </c>
      <c r="N87" t="s">
        <v>123</v>
      </c>
      <c r="O87" t="s">
        <v>61</v>
      </c>
      <c r="P87" t="s">
        <v>170</v>
      </c>
      <c r="Q87" t="s">
        <v>157</v>
      </c>
      <c r="R87" t="s">
        <v>362</v>
      </c>
      <c r="S87" t="s">
        <v>144</v>
      </c>
      <c r="T87" t="s">
        <v>65</v>
      </c>
      <c r="U87" t="s">
        <v>173</v>
      </c>
      <c r="V87" t="s">
        <v>160</v>
      </c>
      <c r="W87" t="s">
        <v>363</v>
      </c>
      <c r="X87" t="s">
        <v>344</v>
      </c>
      <c r="Y87" t="s">
        <v>70</v>
      </c>
      <c r="Z87" t="s">
        <v>60</v>
      </c>
      <c r="AA87" t="s">
        <v>235</v>
      </c>
      <c r="AB87" t="s">
        <v>133</v>
      </c>
      <c r="AC87" t="s">
        <v>134</v>
      </c>
      <c r="AD87" t="s">
        <v>104</v>
      </c>
      <c r="AE87" t="s">
        <v>105</v>
      </c>
      <c r="AF87" t="s">
        <v>364</v>
      </c>
      <c r="AG87" t="s">
        <v>76</v>
      </c>
      <c r="AH87" t="s">
        <v>76</v>
      </c>
      <c r="AI87" t="s">
        <v>76</v>
      </c>
      <c r="AJ87" t="s">
        <v>78</v>
      </c>
      <c r="AK87" t="s">
        <v>76</v>
      </c>
      <c r="AL87" t="s">
        <v>78</v>
      </c>
      <c r="AM87" t="s">
        <v>82</v>
      </c>
      <c r="AN87" t="s">
        <v>79</v>
      </c>
      <c r="AO87" t="s">
        <v>82</v>
      </c>
      <c r="AP87" t="s">
        <v>81</v>
      </c>
      <c r="AQ87" t="s">
        <v>81</v>
      </c>
      <c r="AR87" t="s">
        <v>82</v>
      </c>
      <c r="AS87" t="s">
        <v>82</v>
      </c>
      <c r="AT87" t="s">
        <v>82</v>
      </c>
      <c r="AU87" t="s">
        <v>81</v>
      </c>
      <c r="AV87" t="s">
        <v>82</v>
      </c>
      <c r="AW87" t="s">
        <v>107</v>
      </c>
      <c r="AX87" t="s">
        <v>51</v>
      </c>
    </row>
    <row r="88" spans="1:50" x14ac:dyDescent="0.3">
      <c r="A88" s="1">
        <v>45803.768043981479</v>
      </c>
      <c r="B88" t="s">
        <v>49</v>
      </c>
      <c r="C88" t="s">
        <v>50</v>
      </c>
      <c r="D88" t="s">
        <v>51</v>
      </c>
      <c r="E88" t="s">
        <v>52</v>
      </c>
      <c r="F88" t="s">
        <v>53</v>
      </c>
      <c r="G88" t="s">
        <v>51</v>
      </c>
      <c r="H88" t="s">
        <v>54</v>
      </c>
      <c r="I88" t="s">
        <v>55</v>
      </c>
      <c r="J88" t="s">
        <v>56</v>
      </c>
      <c r="K88" t="s">
        <v>57</v>
      </c>
      <c r="L88" t="s">
        <v>58</v>
      </c>
      <c r="M88" t="s">
        <v>59</v>
      </c>
      <c r="N88" t="s">
        <v>60</v>
      </c>
      <c r="O88" t="s">
        <v>61</v>
      </c>
      <c r="P88" t="s">
        <v>62</v>
      </c>
      <c r="Q88" t="s">
        <v>55</v>
      </c>
      <c r="R88" t="s">
        <v>63</v>
      </c>
      <c r="S88" t="s">
        <v>64</v>
      </c>
      <c r="T88" t="s">
        <v>65</v>
      </c>
      <c r="U88" t="s">
        <v>66</v>
      </c>
      <c r="V88" t="s">
        <v>67</v>
      </c>
      <c r="W88" t="s">
        <v>68</v>
      </c>
      <c r="X88" t="s">
        <v>69</v>
      </c>
      <c r="Y88" t="s">
        <v>70</v>
      </c>
      <c r="Z88" t="s">
        <v>60</v>
      </c>
      <c r="AA88" t="s">
        <v>71</v>
      </c>
      <c r="AB88" t="s">
        <v>72</v>
      </c>
      <c r="AC88" t="s">
        <v>73</v>
      </c>
      <c r="AD88" t="s">
        <v>74</v>
      </c>
      <c r="AE88" t="s">
        <v>72</v>
      </c>
      <c r="AF88" t="s">
        <v>75</v>
      </c>
      <c r="AG88" t="s">
        <v>76</v>
      </c>
      <c r="AH88" t="s">
        <v>77</v>
      </c>
      <c r="AI88" t="s">
        <v>76</v>
      </c>
      <c r="AJ88" t="s">
        <v>78</v>
      </c>
      <c r="AK88" t="s">
        <v>77</v>
      </c>
      <c r="AL88" t="s">
        <v>78</v>
      </c>
      <c r="AM88" t="s">
        <v>79</v>
      </c>
      <c r="AN88" t="s">
        <v>80</v>
      </c>
      <c r="AO88" t="s">
        <v>80</v>
      </c>
      <c r="AP88" t="s">
        <v>81</v>
      </c>
      <c r="AQ88" t="s">
        <v>81</v>
      </c>
      <c r="AR88" t="s">
        <v>82</v>
      </c>
      <c r="AS88" t="s">
        <v>79</v>
      </c>
      <c r="AT88" t="s">
        <v>80</v>
      </c>
      <c r="AU88" t="s">
        <v>82</v>
      </c>
      <c r="AV88" t="s">
        <v>79</v>
      </c>
      <c r="AW88" t="s">
        <v>83</v>
      </c>
      <c r="AX88" t="s">
        <v>51</v>
      </c>
    </row>
    <row r="89" spans="1:50" x14ac:dyDescent="0.3">
      <c r="A89" s="1">
        <v>45819.722002314818</v>
      </c>
      <c r="B89" t="s">
        <v>551</v>
      </c>
      <c r="C89" t="s">
        <v>50</v>
      </c>
      <c r="D89" t="s">
        <v>51</v>
      </c>
      <c r="E89" t="s">
        <v>52</v>
      </c>
      <c r="F89" t="s">
        <v>53</v>
      </c>
      <c r="G89" t="s">
        <v>51</v>
      </c>
      <c r="H89" t="s">
        <v>710</v>
      </c>
      <c r="I89" t="s">
        <v>55</v>
      </c>
      <c r="J89" t="s">
        <v>513</v>
      </c>
      <c r="K89" t="s">
        <v>124</v>
      </c>
      <c r="L89" t="s">
        <v>711</v>
      </c>
      <c r="M89" t="s">
        <v>59</v>
      </c>
      <c r="N89" t="s">
        <v>60</v>
      </c>
      <c r="O89" t="s">
        <v>182</v>
      </c>
      <c r="P89" t="s">
        <v>170</v>
      </c>
      <c r="Q89" t="s">
        <v>55</v>
      </c>
      <c r="R89" t="s">
        <v>712</v>
      </c>
      <c r="S89" t="s">
        <v>114</v>
      </c>
      <c r="T89" t="s">
        <v>65</v>
      </c>
      <c r="U89" t="s">
        <v>713</v>
      </c>
      <c r="V89" t="s">
        <v>67</v>
      </c>
      <c r="W89" t="s">
        <v>714</v>
      </c>
      <c r="X89" t="s">
        <v>234</v>
      </c>
      <c r="Y89" t="s">
        <v>99</v>
      </c>
      <c r="Z89" t="s">
        <v>60</v>
      </c>
      <c r="AA89" t="s">
        <v>266</v>
      </c>
      <c r="AB89" t="s">
        <v>72</v>
      </c>
      <c r="AC89" t="s">
        <v>73</v>
      </c>
      <c r="AD89" t="s">
        <v>74</v>
      </c>
      <c r="AE89" t="s">
        <v>72</v>
      </c>
      <c r="AF89" t="s">
        <v>75</v>
      </c>
      <c r="AG89" t="s">
        <v>76</v>
      </c>
      <c r="AH89" t="s">
        <v>76</v>
      </c>
      <c r="AI89" t="s">
        <v>76</v>
      </c>
      <c r="AJ89" t="s">
        <v>77</v>
      </c>
      <c r="AK89" t="s">
        <v>77</v>
      </c>
      <c r="AL89" t="s">
        <v>76</v>
      </c>
      <c r="AM89" t="s">
        <v>80</v>
      </c>
      <c r="AN89" t="s">
        <v>80</v>
      </c>
      <c r="AO89" t="s">
        <v>80</v>
      </c>
      <c r="AP89" t="s">
        <v>80</v>
      </c>
      <c r="AQ89" t="s">
        <v>80</v>
      </c>
      <c r="AR89" t="s">
        <v>81</v>
      </c>
      <c r="AS89" t="s">
        <v>80</v>
      </c>
      <c r="AT89" t="s">
        <v>80</v>
      </c>
      <c r="AU89" t="s">
        <v>80</v>
      </c>
      <c r="AV89" t="s">
        <v>81</v>
      </c>
      <c r="AW89" t="s">
        <v>83</v>
      </c>
      <c r="AX89" t="s">
        <v>51</v>
      </c>
    </row>
    <row r="90" spans="1:50" x14ac:dyDescent="0.3">
      <c r="A90" s="1">
        <v>45827.40247685185</v>
      </c>
      <c r="B90" t="s">
        <v>551</v>
      </c>
      <c r="C90" t="s">
        <v>214</v>
      </c>
      <c r="D90" t="s">
        <v>51</v>
      </c>
      <c r="E90" t="s">
        <v>488</v>
      </c>
      <c r="F90" t="s">
        <v>53</v>
      </c>
      <c r="G90" t="s">
        <v>51</v>
      </c>
      <c r="H90" t="s">
        <v>766</v>
      </c>
      <c r="I90" t="s">
        <v>123</v>
      </c>
      <c r="J90" t="s">
        <v>699</v>
      </c>
      <c r="K90" t="s">
        <v>140</v>
      </c>
      <c r="L90" t="s">
        <v>769</v>
      </c>
      <c r="M90" t="s">
        <v>155</v>
      </c>
      <c r="N90" t="s">
        <v>123</v>
      </c>
      <c r="O90" t="s">
        <v>99</v>
      </c>
      <c r="P90" t="s">
        <v>93</v>
      </c>
      <c r="Q90" t="s">
        <v>55</v>
      </c>
      <c r="R90" t="s">
        <v>770</v>
      </c>
      <c r="S90" t="s">
        <v>64</v>
      </c>
      <c r="T90" t="s">
        <v>65</v>
      </c>
      <c r="U90" t="s">
        <v>145</v>
      </c>
      <c r="V90" t="s">
        <v>160</v>
      </c>
      <c r="W90" t="s">
        <v>771</v>
      </c>
      <c r="X90" t="s">
        <v>131</v>
      </c>
      <c r="Y90" t="s">
        <v>70</v>
      </c>
      <c r="Z90" t="s">
        <v>60</v>
      </c>
      <c r="AA90" t="s">
        <v>665</v>
      </c>
      <c r="AB90" t="s">
        <v>133</v>
      </c>
      <c r="AC90" t="s">
        <v>134</v>
      </c>
      <c r="AD90" t="s">
        <v>74</v>
      </c>
      <c r="AE90" t="s">
        <v>105</v>
      </c>
      <c r="AF90" t="s">
        <v>772</v>
      </c>
      <c r="AG90" t="s">
        <v>76</v>
      </c>
      <c r="AH90" t="s">
        <v>78</v>
      </c>
      <c r="AI90" t="s">
        <v>76</v>
      </c>
      <c r="AJ90" t="s">
        <v>76</v>
      </c>
      <c r="AK90" t="s">
        <v>78</v>
      </c>
      <c r="AL90" t="s">
        <v>77</v>
      </c>
      <c r="AM90" t="s">
        <v>82</v>
      </c>
      <c r="AN90" t="s">
        <v>81</v>
      </c>
      <c r="AO90" t="s">
        <v>80</v>
      </c>
      <c r="AP90" t="s">
        <v>81</v>
      </c>
      <c r="AQ90" t="s">
        <v>82</v>
      </c>
      <c r="AR90" t="s">
        <v>82</v>
      </c>
      <c r="AS90" t="s">
        <v>82</v>
      </c>
      <c r="AT90" t="s">
        <v>80</v>
      </c>
      <c r="AU90" t="s">
        <v>80</v>
      </c>
      <c r="AV90" t="s">
        <v>81</v>
      </c>
      <c r="AW90" t="s">
        <v>119</v>
      </c>
      <c r="AX90" t="s">
        <v>51</v>
      </c>
    </row>
    <row r="91" spans="1:50" x14ac:dyDescent="0.3">
      <c r="A91" s="1">
        <v>45827.503194444442</v>
      </c>
      <c r="B91" t="s">
        <v>49</v>
      </c>
      <c r="C91" t="s">
        <v>50</v>
      </c>
      <c r="D91" t="s">
        <v>51</v>
      </c>
      <c r="E91" t="s">
        <v>86</v>
      </c>
      <c r="F91" t="s">
        <v>599</v>
      </c>
      <c r="G91" t="s">
        <v>51</v>
      </c>
      <c r="H91" t="s">
        <v>796</v>
      </c>
      <c r="I91" t="s">
        <v>55</v>
      </c>
      <c r="J91" t="s">
        <v>731</v>
      </c>
      <c r="K91" t="s">
        <v>282</v>
      </c>
      <c r="L91" t="s">
        <v>797</v>
      </c>
      <c r="M91" t="s">
        <v>59</v>
      </c>
      <c r="N91" t="s">
        <v>92</v>
      </c>
      <c r="O91" t="s">
        <v>182</v>
      </c>
      <c r="P91" t="s">
        <v>269</v>
      </c>
      <c r="Q91" t="s">
        <v>55</v>
      </c>
      <c r="R91" t="s">
        <v>798</v>
      </c>
      <c r="S91" t="s">
        <v>128</v>
      </c>
      <c r="T91" t="s">
        <v>65</v>
      </c>
      <c r="U91" t="s">
        <v>173</v>
      </c>
      <c r="V91" t="s">
        <v>67</v>
      </c>
      <c r="W91" t="s">
        <v>51</v>
      </c>
      <c r="X91" t="s">
        <v>234</v>
      </c>
      <c r="Y91" t="s">
        <v>70</v>
      </c>
      <c r="Z91" t="s">
        <v>100</v>
      </c>
      <c r="AA91" t="s">
        <v>161</v>
      </c>
      <c r="AB91" t="s">
        <v>72</v>
      </c>
      <c r="AC91" t="s">
        <v>73</v>
      </c>
      <c r="AD91" t="s">
        <v>74</v>
      </c>
      <c r="AE91" t="s">
        <v>72</v>
      </c>
      <c r="AF91" t="s">
        <v>187</v>
      </c>
      <c r="AG91" t="s">
        <v>76</v>
      </c>
      <c r="AH91" t="s">
        <v>76</v>
      </c>
      <c r="AI91" t="s">
        <v>77</v>
      </c>
      <c r="AJ91" t="s">
        <v>76</v>
      </c>
      <c r="AK91" t="s">
        <v>77</v>
      </c>
      <c r="AL91" t="s">
        <v>77</v>
      </c>
      <c r="AM91" t="s">
        <v>80</v>
      </c>
      <c r="AN91" t="s">
        <v>80</v>
      </c>
      <c r="AO91" t="s">
        <v>80</v>
      </c>
      <c r="AP91" t="s">
        <v>80</v>
      </c>
      <c r="AQ91" t="s">
        <v>80</v>
      </c>
      <c r="AR91" t="s">
        <v>80</v>
      </c>
      <c r="AS91" t="s">
        <v>80</v>
      </c>
      <c r="AT91" t="s">
        <v>80</v>
      </c>
      <c r="AU91" t="s">
        <v>80</v>
      </c>
      <c r="AV91" t="s">
        <v>80</v>
      </c>
      <c r="AW91" t="s">
        <v>107</v>
      </c>
      <c r="AX91" t="s">
        <v>51</v>
      </c>
    </row>
    <row r="92" spans="1:50" x14ac:dyDescent="0.3">
      <c r="A92" s="1">
        <v>45827.561064814814</v>
      </c>
      <c r="B92" t="s">
        <v>273</v>
      </c>
      <c r="C92" t="s">
        <v>214</v>
      </c>
      <c r="D92" t="s">
        <v>51</v>
      </c>
      <c r="E92" t="s">
        <v>52</v>
      </c>
      <c r="F92" t="s">
        <v>599</v>
      </c>
      <c r="G92" t="s">
        <v>51</v>
      </c>
      <c r="H92" t="s">
        <v>295</v>
      </c>
      <c r="I92" t="s">
        <v>55</v>
      </c>
      <c r="J92" t="s">
        <v>208</v>
      </c>
      <c r="K92" t="s">
        <v>413</v>
      </c>
      <c r="L92" t="s">
        <v>812</v>
      </c>
      <c r="M92" t="s">
        <v>59</v>
      </c>
      <c r="N92" t="s">
        <v>60</v>
      </c>
      <c r="O92" t="s">
        <v>182</v>
      </c>
      <c r="P92" t="s">
        <v>93</v>
      </c>
      <c r="Q92" t="s">
        <v>157</v>
      </c>
      <c r="R92" t="s">
        <v>813</v>
      </c>
      <c r="S92" t="s">
        <v>128</v>
      </c>
      <c r="T92" t="s">
        <v>159</v>
      </c>
      <c r="U92" t="s">
        <v>329</v>
      </c>
      <c r="V92" t="s">
        <v>160</v>
      </c>
      <c r="W92" t="s">
        <v>51</v>
      </c>
      <c r="X92" t="s">
        <v>98</v>
      </c>
      <c r="Y92" t="s">
        <v>70</v>
      </c>
      <c r="Z92" t="s">
        <v>60</v>
      </c>
      <c r="AA92" t="s">
        <v>814</v>
      </c>
      <c r="AB92" t="s">
        <v>72</v>
      </c>
      <c r="AC92" t="s">
        <v>73</v>
      </c>
      <c r="AD92" t="s">
        <v>74</v>
      </c>
      <c r="AE92" t="s">
        <v>105</v>
      </c>
      <c r="AF92" t="s">
        <v>177</v>
      </c>
      <c r="AG92" t="s">
        <v>77</v>
      </c>
      <c r="AH92" t="s">
        <v>77</v>
      </c>
      <c r="AI92" t="s">
        <v>76</v>
      </c>
      <c r="AJ92" t="s">
        <v>78</v>
      </c>
      <c r="AK92" t="s">
        <v>77</v>
      </c>
      <c r="AL92" t="s">
        <v>77</v>
      </c>
      <c r="AM92" t="s">
        <v>82</v>
      </c>
      <c r="AN92" t="s">
        <v>81</v>
      </c>
      <c r="AO92" t="s">
        <v>81</v>
      </c>
      <c r="AP92" t="s">
        <v>80</v>
      </c>
      <c r="AQ92" t="s">
        <v>80</v>
      </c>
      <c r="AR92" t="s">
        <v>82</v>
      </c>
      <c r="AS92" t="s">
        <v>82</v>
      </c>
      <c r="AT92" t="s">
        <v>81</v>
      </c>
      <c r="AU92" t="s">
        <v>81</v>
      </c>
      <c r="AV92" t="s">
        <v>81</v>
      </c>
      <c r="AW92" t="s">
        <v>107</v>
      </c>
      <c r="AX92" t="s">
        <v>51</v>
      </c>
    </row>
    <row r="93" spans="1:50" x14ac:dyDescent="0.3">
      <c r="A93" s="1">
        <v>45809.564710648148</v>
      </c>
      <c r="B93" t="s">
        <v>49</v>
      </c>
      <c r="C93" t="s">
        <v>214</v>
      </c>
      <c r="D93" t="s">
        <v>51</v>
      </c>
      <c r="E93" t="s">
        <v>52</v>
      </c>
      <c r="F93" t="s">
        <v>599</v>
      </c>
      <c r="G93" t="s">
        <v>51</v>
      </c>
      <c r="H93" t="s">
        <v>179</v>
      </c>
      <c r="I93" t="s">
        <v>55</v>
      </c>
      <c r="J93" t="s">
        <v>578</v>
      </c>
      <c r="K93" t="s">
        <v>110</v>
      </c>
      <c r="L93" t="s">
        <v>600</v>
      </c>
      <c r="M93" t="s">
        <v>59</v>
      </c>
      <c r="N93" t="s">
        <v>92</v>
      </c>
      <c r="O93" t="s">
        <v>182</v>
      </c>
      <c r="P93" t="s">
        <v>156</v>
      </c>
      <c r="Q93" t="s">
        <v>55</v>
      </c>
      <c r="R93" t="s">
        <v>601</v>
      </c>
      <c r="S93" t="s">
        <v>128</v>
      </c>
      <c r="T93" t="s">
        <v>115</v>
      </c>
      <c r="U93" t="s">
        <v>173</v>
      </c>
      <c r="V93" t="s">
        <v>67</v>
      </c>
      <c r="W93" t="s">
        <v>51</v>
      </c>
      <c r="X93" t="s">
        <v>185</v>
      </c>
      <c r="Y93" t="s">
        <v>117</v>
      </c>
      <c r="Z93" t="s">
        <v>100</v>
      </c>
      <c r="AA93" t="s">
        <v>278</v>
      </c>
      <c r="AB93" t="s">
        <v>72</v>
      </c>
      <c r="AC93" t="s">
        <v>73</v>
      </c>
      <c r="AD93" t="s">
        <v>74</v>
      </c>
      <c r="AE93" t="s">
        <v>72</v>
      </c>
      <c r="AF93" t="s">
        <v>177</v>
      </c>
      <c r="AG93" t="s">
        <v>77</v>
      </c>
      <c r="AH93" t="s">
        <v>77</v>
      </c>
      <c r="AI93" t="s">
        <v>77</v>
      </c>
      <c r="AJ93" t="s">
        <v>77</v>
      </c>
      <c r="AK93" t="s">
        <v>77</v>
      </c>
      <c r="AL93" t="s">
        <v>77</v>
      </c>
      <c r="AM93" t="s">
        <v>80</v>
      </c>
      <c r="AN93" t="s">
        <v>80</v>
      </c>
      <c r="AO93" t="s">
        <v>80</v>
      </c>
      <c r="AP93" t="s">
        <v>80</v>
      </c>
      <c r="AQ93" t="s">
        <v>80</v>
      </c>
      <c r="AR93" t="s">
        <v>80</v>
      </c>
      <c r="AS93" t="s">
        <v>80</v>
      </c>
      <c r="AT93" t="s">
        <v>80</v>
      </c>
      <c r="AU93" t="s">
        <v>80</v>
      </c>
      <c r="AV93" t="s">
        <v>80</v>
      </c>
      <c r="AW93" t="s">
        <v>83</v>
      </c>
      <c r="AX93" t="s">
        <v>51</v>
      </c>
    </row>
    <row r="94" spans="1:50" x14ac:dyDescent="0.3">
      <c r="A94" s="1">
        <v>45827.399050925924</v>
      </c>
      <c r="B94" t="s">
        <v>551</v>
      </c>
      <c r="C94" t="s">
        <v>377</v>
      </c>
      <c r="D94" t="s">
        <v>51</v>
      </c>
      <c r="E94" t="s">
        <v>86</v>
      </c>
      <c r="F94" t="s">
        <v>411</v>
      </c>
      <c r="G94" t="s">
        <v>51</v>
      </c>
      <c r="H94" t="s">
        <v>730</v>
      </c>
      <c r="I94" t="s">
        <v>55</v>
      </c>
      <c r="J94" t="s">
        <v>731</v>
      </c>
      <c r="K94" t="s">
        <v>124</v>
      </c>
      <c r="L94" t="s">
        <v>732</v>
      </c>
      <c r="M94" t="s">
        <v>59</v>
      </c>
      <c r="N94" t="s">
        <v>92</v>
      </c>
      <c r="O94" t="s">
        <v>182</v>
      </c>
      <c r="P94" t="s">
        <v>62</v>
      </c>
      <c r="Q94" t="s">
        <v>55</v>
      </c>
      <c r="R94" t="s">
        <v>733</v>
      </c>
      <c r="S94" t="s">
        <v>172</v>
      </c>
      <c r="T94" t="s">
        <v>65</v>
      </c>
      <c r="U94" t="s">
        <v>116</v>
      </c>
      <c r="V94" t="s">
        <v>67</v>
      </c>
      <c r="W94" t="s">
        <v>734</v>
      </c>
      <c r="X94" t="s">
        <v>234</v>
      </c>
      <c r="Y94" t="s">
        <v>70</v>
      </c>
      <c r="Z94" t="s">
        <v>100</v>
      </c>
      <c r="AA94" t="s">
        <v>336</v>
      </c>
      <c r="AB94" t="s">
        <v>72</v>
      </c>
      <c r="AC94" t="s">
        <v>73</v>
      </c>
      <c r="AD94" t="s">
        <v>74</v>
      </c>
      <c r="AE94" t="s">
        <v>72</v>
      </c>
      <c r="AF94" t="s">
        <v>704</v>
      </c>
      <c r="AG94" t="s">
        <v>76</v>
      </c>
      <c r="AH94" t="s">
        <v>78</v>
      </c>
      <c r="AI94" t="s">
        <v>76</v>
      </c>
      <c r="AJ94" t="s">
        <v>76</v>
      </c>
      <c r="AK94" t="s">
        <v>76</v>
      </c>
      <c r="AL94" t="s">
        <v>77</v>
      </c>
      <c r="AM94" t="s">
        <v>80</v>
      </c>
      <c r="AN94" t="s">
        <v>82</v>
      </c>
      <c r="AO94" t="s">
        <v>80</v>
      </c>
      <c r="AP94" t="s">
        <v>81</v>
      </c>
      <c r="AQ94" t="s">
        <v>80</v>
      </c>
      <c r="AR94" t="s">
        <v>80</v>
      </c>
      <c r="AS94" t="s">
        <v>80</v>
      </c>
      <c r="AT94" t="s">
        <v>80</v>
      </c>
      <c r="AU94" t="s">
        <v>80</v>
      </c>
      <c r="AV94" t="s">
        <v>81</v>
      </c>
      <c r="AW94" t="s">
        <v>83</v>
      </c>
      <c r="AX94" t="s">
        <v>51</v>
      </c>
    </row>
    <row r="95" spans="1:50" x14ac:dyDescent="0.3">
      <c r="A95" s="1">
        <v>45827.402662037035</v>
      </c>
      <c r="B95" t="s">
        <v>551</v>
      </c>
      <c r="C95" t="s">
        <v>324</v>
      </c>
      <c r="D95" t="s">
        <v>51</v>
      </c>
      <c r="E95" t="s">
        <v>52</v>
      </c>
      <c r="F95" t="s">
        <v>411</v>
      </c>
      <c r="G95" t="s">
        <v>51</v>
      </c>
      <c r="H95" t="s">
        <v>766</v>
      </c>
      <c r="I95" t="s">
        <v>55</v>
      </c>
      <c r="J95" t="s">
        <v>777</v>
      </c>
      <c r="K95" t="s">
        <v>413</v>
      </c>
      <c r="L95" t="s">
        <v>778</v>
      </c>
      <c r="M95" t="s">
        <v>59</v>
      </c>
      <c r="N95" t="s">
        <v>60</v>
      </c>
      <c r="O95" t="s">
        <v>61</v>
      </c>
      <c r="P95" t="s">
        <v>156</v>
      </c>
      <c r="Q95" t="s">
        <v>55</v>
      </c>
      <c r="R95" t="s">
        <v>779</v>
      </c>
      <c r="S95" t="s">
        <v>128</v>
      </c>
      <c r="T95" t="s">
        <v>65</v>
      </c>
      <c r="U95" t="s">
        <v>780</v>
      </c>
      <c r="V95" t="s">
        <v>160</v>
      </c>
      <c r="W95" t="s">
        <v>781</v>
      </c>
      <c r="X95" t="s">
        <v>98</v>
      </c>
      <c r="Y95" t="s">
        <v>117</v>
      </c>
      <c r="Z95" t="s">
        <v>60</v>
      </c>
      <c r="AA95" t="s">
        <v>782</v>
      </c>
      <c r="AB95" t="s">
        <v>102</v>
      </c>
      <c r="AC95" t="s">
        <v>134</v>
      </c>
      <c r="AD95" t="s">
        <v>104</v>
      </c>
      <c r="AE95" t="s">
        <v>105</v>
      </c>
      <c r="AF95" t="s">
        <v>505</v>
      </c>
      <c r="AG95" t="s">
        <v>78</v>
      </c>
      <c r="AH95" t="s">
        <v>76</v>
      </c>
      <c r="AI95" t="s">
        <v>76</v>
      </c>
      <c r="AJ95" t="s">
        <v>76</v>
      </c>
      <c r="AK95" t="s">
        <v>77</v>
      </c>
      <c r="AL95" t="s">
        <v>78</v>
      </c>
      <c r="AM95" t="s">
        <v>81</v>
      </c>
      <c r="AN95" t="s">
        <v>82</v>
      </c>
      <c r="AO95" t="s">
        <v>81</v>
      </c>
      <c r="AP95" t="s">
        <v>82</v>
      </c>
      <c r="AQ95" t="s">
        <v>81</v>
      </c>
      <c r="AR95" t="s">
        <v>81</v>
      </c>
      <c r="AS95" t="s">
        <v>81</v>
      </c>
      <c r="AT95" t="s">
        <v>81</v>
      </c>
      <c r="AU95" t="s">
        <v>81</v>
      </c>
      <c r="AV95" t="s">
        <v>81</v>
      </c>
      <c r="AW95" t="s">
        <v>119</v>
      </c>
      <c r="AX95" t="s">
        <v>51</v>
      </c>
    </row>
    <row r="96" spans="1:50" x14ac:dyDescent="0.3">
      <c r="A96" s="1">
        <v>45806.509629629632</v>
      </c>
      <c r="B96" t="s">
        <v>273</v>
      </c>
      <c r="C96" t="s">
        <v>280</v>
      </c>
      <c r="D96" t="s">
        <v>51</v>
      </c>
      <c r="E96" t="s">
        <v>267</v>
      </c>
      <c r="F96" t="s">
        <v>411</v>
      </c>
      <c r="G96" t="s">
        <v>51</v>
      </c>
      <c r="H96" t="s">
        <v>412</v>
      </c>
      <c r="I96" t="s">
        <v>55</v>
      </c>
      <c r="J96" t="s">
        <v>255</v>
      </c>
      <c r="K96" t="s">
        <v>413</v>
      </c>
      <c r="L96" t="s">
        <v>414</v>
      </c>
      <c r="M96" t="s">
        <v>59</v>
      </c>
      <c r="N96" t="s">
        <v>123</v>
      </c>
      <c r="O96" t="s">
        <v>123</v>
      </c>
      <c r="P96" t="s">
        <v>126</v>
      </c>
      <c r="Q96" t="s">
        <v>55</v>
      </c>
      <c r="R96" t="s">
        <v>415</v>
      </c>
      <c r="S96" t="s">
        <v>144</v>
      </c>
      <c r="T96" t="s">
        <v>159</v>
      </c>
      <c r="U96" t="s">
        <v>173</v>
      </c>
      <c r="V96" t="s">
        <v>99</v>
      </c>
      <c r="W96" t="s">
        <v>51</v>
      </c>
      <c r="X96" t="s">
        <v>131</v>
      </c>
      <c r="Y96" t="s">
        <v>99</v>
      </c>
      <c r="Z96" t="s">
        <v>123</v>
      </c>
      <c r="AA96" t="s">
        <v>203</v>
      </c>
      <c r="AB96" t="s">
        <v>133</v>
      </c>
      <c r="AC96" t="s">
        <v>134</v>
      </c>
      <c r="AD96" t="s">
        <v>104</v>
      </c>
      <c r="AE96" t="s">
        <v>72</v>
      </c>
      <c r="AF96" t="s">
        <v>75</v>
      </c>
      <c r="AG96" t="s">
        <v>77</v>
      </c>
      <c r="AH96" t="s">
        <v>76</v>
      </c>
      <c r="AI96" t="s">
        <v>76</v>
      </c>
      <c r="AJ96" t="s">
        <v>78</v>
      </c>
      <c r="AK96" t="s">
        <v>78</v>
      </c>
      <c r="AL96" t="s">
        <v>76</v>
      </c>
      <c r="AM96" t="s">
        <v>81</v>
      </c>
      <c r="AN96" t="s">
        <v>82</v>
      </c>
      <c r="AO96" t="s">
        <v>82</v>
      </c>
      <c r="AP96" t="s">
        <v>80</v>
      </c>
      <c r="AQ96" t="s">
        <v>82</v>
      </c>
      <c r="AR96" t="s">
        <v>79</v>
      </c>
      <c r="AS96" t="s">
        <v>79</v>
      </c>
      <c r="AT96" t="s">
        <v>82</v>
      </c>
      <c r="AU96" t="s">
        <v>80</v>
      </c>
      <c r="AV96" t="s">
        <v>82</v>
      </c>
      <c r="AW96" t="s">
        <v>119</v>
      </c>
      <c r="AX96" t="s">
        <v>51</v>
      </c>
    </row>
    <row r="97" spans="1:50" x14ac:dyDescent="0.3">
      <c r="A97" s="1">
        <v>45803.826192129629</v>
      </c>
      <c r="B97" t="s">
        <v>49</v>
      </c>
      <c r="C97" t="s">
        <v>166</v>
      </c>
      <c r="D97" t="s">
        <v>51</v>
      </c>
      <c r="E97" t="s">
        <v>86</v>
      </c>
      <c r="F97" t="s">
        <v>121</v>
      </c>
      <c r="G97" t="s">
        <v>51</v>
      </c>
      <c r="H97" t="s">
        <v>167</v>
      </c>
      <c r="I97" t="s">
        <v>55</v>
      </c>
      <c r="J97" t="s">
        <v>168</v>
      </c>
      <c r="K97" t="s">
        <v>124</v>
      </c>
      <c r="L97" t="s">
        <v>169</v>
      </c>
      <c r="M97" t="s">
        <v>59</v>
      </c>
      <c r="N97" t="s">
        <v>60</v>
      </c>
      <c r="O97" t="s">
        <v>61</v>
      </c>
      <c r="P97" t="s">
        <v>170</v>
      </c>
      <c r="Q97" t="s">
        <v>157</v>
      </c>
      <c r="R97" t="s">
        <v>171</v>
      </c>
      <c r="S97" t="s">
        <v>172</v>
      </c>
      <c r="T97" t="s">
        <v>65</v>
      </c>
      <c r="U97" t="s">
        <v>173</v>
      </c>
      <c r="V97" t="s">
        <v>67</v>
      </c>
      <c r="W97" t="s">
        <v>174</v>
      </c>
      <c r="X97" t="s">
        <v>98</v>
      </c>
      <c r="Y97" t="s">
        <v>70</v>
      </c>
      <c r="Z97" t="s">
        <v>60</v>
      </c>
      <c r="AA97" t="s">
        <v>101</v>
      </c>
      <c r="AB97" t="s">
        <v>133</v>
      </c>
      <c r="AC97" t="s">
        <v>73</v>
      </c>
      <c r="AD97" t="s">
        <v>175</v>
      </c>
      <c r="AE97" t="s">
        <v>176</v>
      </c>
      <c r="AF97" t="s">
        <v>177</v>
      </c>
      <c r="AG97" t="s">
        <v>76</v>
      </c>
      <c r="AH97" t="s">
        <v>77</v>
      </c>
      <c r="AI97" t="s">
        <v>76</v>
      </c>
      <c r="AJ97" t="s">
        <v>76</v>
      </c>
      <c r="AK97" t="s">
        <v>77</v>
      </c>
      <c r="AL97" t="s">
        <v>77</v>
      </c>
      <c r="AM97" t="s">
        <v>82</v>
      </c>
      <c r="AN97" t="s">
        <v>80</v>
      </c>
      <c r="AO97" t="s">
        <v>80</v>
      </c>
      <c r="AP97" t="s">
        <v>82</v>
      </c>
      <c r="AQ97" t="s">
        <v>82</v>
      </c>
      <c r="AR97" t="s">
        <v>82</v>
      </c>
      <c r="AS97" t="s">
        <v>82</v>
      </c>
      <c r="AT97" t="s">
        <v>82</v>
      </c>
      <c r="AU97" t="s">
        <v>82</v>
      </c>
      <c r="AV97" t="s">
        <v>82</v>
      </c>
      <c r="AW97" t="s">
        <v>107</v>
      </c>
      <c r="AX97" t="s">
        <v>51</v>
      </c>
    </row>
    <row r="98" spans="1:50" x14ac:dyDescent="0.3">
      <c r="A98" s="1">
        <v>45803.811550925922</v>
      </c>
      <c r="B98" t="s">
        <v>49</v>
      </c>
      <c r="C98" t="s">
        <v>120</v>
      </c>
      <c r="D98" t="s">
        <v>51</v>
      </c>
      <c r="E98" t="s">
        <v>86</v>
      </c>
      <c r="F98" t="s">
        <v>121</v>
      </c>
      <c r="G98" t="s">
        <v>51</v>
      </c>
      <c r="H98" t="s">
        <v>122</v>
      </c>
      <c r="I98" t="s">
        <v>123</v>
      </c>
      <c r="J98" t="s">
        <v>89</v>
      </c>
      <c r="K98" t="s">
        <v>124</v>
      </c>
      <c r="L98" t="s">
        <v>125</v>
      </c>
      <c r="M98" t="s">
        <v>59</v>
      </c>
      <c r="N98" t="s">
        <v>60</v>
      </c>
      <c r="O98" t="s">
        <v>61</v>
      </c>
      <c r="P98" t="s">
        <v>126</v>
      </c>
      <c r="Q98" t="s">
        <v>55</v>
      </c>
      <c r="R98" t="s">
        <v>127</v>
      </c>
      <c r="S98" t="s">
        <v>128</v>
      </c>
      <c r="T98" t="s">
        <v>65</v>
      </c>
      <c r="U98" t="s">
        <v>129</v>
      </c>
      <c r="V98" t="s">
        <v>67</v>
      </c>
      <c r="W98" t="s">
        <v>130</v>
      </c>
      <c r="X98" t="s">
        <v>131</v>
      </c>
      <c r="Y98" t="s">
        <v>70</v>
      </c>
      <c r="Z98" t="s">
        <v>100</v>
      </c>
      <c r="AA98" t="s">
        <v>132</v>
      </c>
      <c r="AB98" t="s">
        <v>133</v>
      </c>
      <c r="AC98" t="s">
        <v>134</v>
      </c>
      <c r="AD98" t="s">
        <v>104</v>
      </c>
      <c r="AE98" t="s">
        <v>72</v>
      </c>
      <c r="AF98" t="s">
        <v>135</v>
      </c>
      <c r="AG98" t="s">
        <v>76</v>
      </c>
      <c r="AH98" t="s">
        <v>77</v>
      </c>
      <c r="AI98" t="s">
        <v>77</v>
      </c>
      <c r="AJ98" t="s">
        <v>76</v>
      </c>
      <c r="AK98" t="s">
        <v>77</v>
      </c>
      <c r="AL98" t="s">
        <v>77</v>
      </c>
      <c r="AM98" t="s">
        <v>79</v>
      </c>
      <c r="AN98" t="s">
        <v>81</v>
      </c>
      <c r="AO98" t="s">
        <v>81</v>
      </c>
      <c r="AP98" t="s">
        <v>79</v>
      </c>
      <c r="AQ98" t="s">
        <v>81</v>
      </c>
      <c r="AR98" t="s">
        <v>81</v>
      </c>
      <c r="AS98" t="s">
        <v>79</v>
      </c>
      <c r="AT98" t="s">
        <v>79</v>
      </c>
      <c r="AU98" t="s">
        <v>79</v>
      </c>
      <c r="AV98" t="s">
        <v>79</v>
      </c>
      <c r="AW98" t="s">
        <v>83</v>
      </c>
      <c r="AX98" t="s">
        <v>51</v>
      </c>
    </row>
    <row r="99" spans="1:50" x14ac:dyDescent="0.3">
      <c r="A99" s="1">
        <v>45807.461400462962</v>
      </c>
      <c r="B99" t="s">
        <v>84</v>
      </c>
      <c r="C99" t="s">
        <v>445</v>
      </c>
      <c r="D99" t="s">
        <v>51</v>
      </c>
      <c r="E99" t="s">
        <v>86</v>
      </c>
      <c r="F99" t="s">
        <v>446</v>
      </c>
      <c r="G99" t="s">
        <v>51</v>
      </c>
      <c r="H99" t="s">
        <v>447</v>
      </c>
      <c r="I99" t="s">
        <v>55</v>
      </c>
      <c r="J99" t="s">
        <v>89</v>
      </c>
      <c r="K99" t="s">
        <v>124</v>
      </c>
      <c r="L99" t="s">
        <v>448</v>
      </c>
      <c r="M99" t="s">
        <v>155</v>
      </c>
      <c r="N99" t="s">
        <v>92</v>
      </c>
      <c r="O99" t="s">
        <v>61</v>
      </c>
      <c r="P99" t="s">
        <v>93</v>
      </c>
      <c r="Q99" t="s">
        <v>55</v>
      </c>
      <c r="R99" t="s">
        <v>449</v>
      </c>
      <c r="S99" t="s">
        <v>450</v>
      </c>
      <c r="T99" t="s">
        <v>115</v>
      </c>
      <c r="U99" t="s">
        <v>265</v>
      </c>
      <c r="V99" t="s">
        <v>160</v>
      </c>
      <c r="W99" t="s">
        <v>451</v>
      </c>
      <c r="X99" t="s">
        <v>98</v>
      </c>
      <c r="Y99" t="s">
        <v>70</v>
      </c>
      <c r="Z99" t="s">
        <v>100</v>
      </c>
      <c r="AA99" t="s">
        <v>452</v>
      </c>
      <c r="AB99" t="s">
        <v>72</v>
      </c>
      <c r="AC99" t="s">
        <v>134</v>
      </c>
      <c r="AD99" t="s">
        <v>104</v>
      </c>
      <c r="AE99" t="s">
        <v>105</v>
      </c>
      <c r="AF99" t="s">
        <v>453</v>
      </c>
      <c r="AG99" t="s">
        <v>78</v>
      </c>
      <c r="AH99" t="s">
        <v>78</v>
      </c>
      <c r="AI99" t="s">
        <v>76</v>
      </c>
      <c r="AJ99" t="s">
        <v>76</v>
      </c>
      <c r="AK99" t="s">
        <v>76</v>
      </c>
      <c r="AL99" t="s">
        <v>78</v>
      </c>
      <c r="AM99" t="s">
        <v>82</v>
      </c>
      <c r="AN99" t="s">
        <v>82</v>
      </c>
      <c r="AO99" t="s">
        <v>81</v>
      </c>
      <c r="AP99" t="s">
        <v>81</v>
      </c>
      <c r="AQ99" t="s">
        <v>81</v>
      </c>
      <c r="AR99" t="s">
        <v>81</v>
      </c>
      <c r="AS99" t="s">
        <v>81</v>
      </c>
      <c r="AT99" t="s">
        <v>81</v>
      </c>
      <c r="AU99" t="s">
        <v>81</v>
      </c>
      <c r="AV99" t="s">
        <v>81</v>
      </c>
      <c r="AW99" t="s">
        <v>119</v>
      </c>
      <c r="AX99" t="s">
        <v>51</v>
      </c>
    </row>
    <row r="100" spans="1:50" x14ac:dyDescent="0.3">
      <c r="A100" s="1">
        <v>45811.535578703704</v>
      </c>
      <c r="B100" t="s">
        <v>49</v>
      </c>
      <c r="C100" t="s">
        <v>50</v>
      </c>
      <c r="D100" t="s">
        <v>51</v>
      </c>
      <c r="E100" t="s">
        <v>227</v>
      </c>
      <c r="F100" t="s">
        <v>687</v>
      </c>
      <c r="G100" t="s">
        <v>51</v>
      </c>
      <c r="H100" t="s">
        <v>688</v>
      </c>
      <c r="I100" t="s">
        <v>55</v>
      </c>
      <c r="J100" t="s">
        <v>541</v>
      </c>
      <c r="K100" t="s">
        <v>124</v>
      </c>
      <c r="L100" t="s">
        <v>689</v>
      </c>
      <c r="M100" t="s">
        <v>155</v>
      </c>
      <c r="N100" t="s">
        <v>92</v>
      </c>
      <c r="O100" t="s">
        <v>182</v>
      </c>
      <c r="P100" t="s">
        <v>690</v>
      </c>
      <c r="Q100" t="s">
        <v>55</v>
      </c>
      <c r="R100" t="s">
        <v>691</v>
      </c>
      <c r="S100" t="s">
        <v>172</v>
      </c>
      <c r="T100" t="s">
        <v>115</v>
      </c>
      <c r="U100" t="s">
        <v>329</v>
      </c>
      <c r="V100" t="s">
        <v>67</v>
      </c>
      <c r="W100" t="s">
        <v>692</v>
      </c>
      <c r="X100" t="s">
        <v>693</v>
      </c>
      <c r="Y100" t="s">
        <v>70</v>
      </c>
      <c r="Z100" t="s">
        <v>100</v>
      </c>
      <c r="AA100" t="s">
        <v>694</v>
      </c>
      <c r="AB100" t="s">
        <v>133</v>
      </c>
      <c r="AC100" t="s">
        <v>73</v>
      </c>
      <c r="AD100" t="s">
        <v>74</v>
      </c>
      <c r="AE100" t="s">
        <v>72</v>
      </c>
      <c r="AF100" t="s">
        <v>204</v>
      </c>
      <c r="AG100" t="s">
        <v>77</v>
      </c>
      <c r="AH100" t="s">
        <v>76</v>
      </c>
      <c r="AI100" t="s">
        <v>77</v>
      </c>
      <c r="AJ100" t="s">
        <v>76</v>
      </c>
      <c r="AK100" t="s">
        <v>77</v>
      </c>
      <c r="AL100" t="s">
        <v>77</v>
      </c>
      <c r="AM100" t="s">
        <v>80</v>
      </c>
      <c r="AN100" t="s">
        <v>81</v>
      </c>
      <c r="AO100" t="s">
        <v>80</v>
      </c>
      <c r="AP100" t="s">
        <v>80</v>
      </c>
      <c r="AQ100" t="s">
        <v>80</v>
      </c>
      <c r="AR100" t="s">
        <v>80</v>
      </c>
      <c r="AS100" t="s">
        <v>80</v>
      </c>
      <c r="AT100" t="s">
        <v>80</v>
      </c>
      <c r="AU100" t="s">
        <v>80</v>
      </c>
      <c r="AV100" t="s">
        <v>80</v>
      </c>
      <c r="AW100" t="s">
        <v>83</v>
      </c>
      <c r="AX100" t="s">
        <v>51</v>
      </c>
    </row>
    <row r="101" spans="1:50" x14ac:dyDescent="0.3">
      <c r="A101" s="1">
        <v>45805.353831018518</v>
      </c>
      <c r="B101" t="s">
        <v>84</v>
      </c>
      <c r="C101" t="s">
        <v>150</v>
      </c>
      <c r="D101" t="s">
        <v>51</v>
      </c>
      <c r="E101" t="s">
        <v>151</v>
      </c>
      <c r="F101" t="s">
        <v>338</v>
      </c>
      <c r="G101" t="s">
        <v>51</v>
      </c>
      <c r="H101" t="s">
        <v>339</v>
      </c>
      <c r="I101" t="s">
        <v>55</v>
      </c>
      <c r="J101" t="s">
        <v>340</v>
      </c>
      <c r="K101" t="s">
        <v>320</v>
      </c>
      <c r="L101" t="s">
        <v>341</v>
      </c>
      <c r="M101" t="s">
        <v>59</v>
      </c>
      <c r="N101" t="s">
        <v>60</v>
      </c>
      <c r="O101" t="s">
        <v>61</v>
      </c>
      <c r="P101" t="s">
        <v>269</v>
      </c>
      <c r="Q101" t="s">
        <v>55</v>
      </c>
      <c r="R101" t="s">
        <v>342</v>
      </c>
      <c r="S101" t="s">
        <v>114</v>
      </c>
      <c r="T101" t="s">
        <v>65</v>
      </c>
      <c r="U101" t="s">
        <v>145</v>
      </c>
      <c r="V101" t="s">
        <v>67</v>
      </c>
      <c r="W101" t="s">
        <v>343</v>
      </c>
      <c r="X101" t="s">
        <v>344</v>
      </c>
      <c r="Y101" t="s">
        <v>117</v>
      </c>
      <c r="Z101" t="s">
        <v>60</v>
      </c>
      <c r="AA101" t="s">
        <v>345</v>
      </c>
      <c r="AB101" t="s">
        <v>72</v>
      </c>
      <c r="AC101" t="s">
        <v>73</v>
      </c>
      <c r="AD101" t="s">
        <v>74</v>
      </c>
      <c r="AE101" t="s">
        <v>72</v>
      </c>
      <c r="AF101" t="s">
        <v>204</v>
      </c>
      <c r="AG101" t="s">
        <v>76</v>
      </c>
      <c r="AH101" t="s">
        <v>76</v>
      </c>
      <c r="AI101" t="s">
        <v>78</v>
      </c>
      <c r="AJ101" t="s">
        <v>78</v>
      </c>
      <c r="AK101" t="s">
        <v>76</v>
      </c>
      <c r="AL101" t="s">
        <v>77</v>
      </c>
      <c r="AM101" t="s">
        <v>82</v>
      </c>
      <c r="AN101" t="s">
        <v>82</v>
      </c>
      <c r="AO101" t="s">
        <v>80</v>
      </c>
      <c r="AP101" t="s">
        <v>82</v>
      </c>
      <c r="AQ101" t="s">
        <v>82</v>
      </c>
      <c r="AR101" t="s">
        <v>80</v>
      </c>
      <c r="AS101" t="s">
        <v>80</v>
      </c>
      <c r="AT101" t="s">
        <v>80</v>
      </c>
      <c r="AU101" t="s">
        <v>80</v>
      </c>
      <c r="AV101" t="s">
        <v>81</v>
      </c>
      <c r="AW101" t="s">
        <v>119</v>
      </c>
      <c r="AX101" t="s">
        <v>51</v>
      </c>
    </row>
    <row r="102" spans="1:50" x14ac:dyDescent="0.3">
      <c r="A102" s="1">
        <v>45809.557384259257</v>
      </c>
      <c r="B102" t="s">
        <v>49</v>
      </c>
      <c r="C102" t="s">
        <v>214</v>
      </c>
      <c r="D102" t="s">
        <v>51</v>
      </c>
      <c r="E102" t="s">
        <v>86</v>
      </c>
      <c r="F102" t="s">
        <v>516</v>
      </c>
      <c r="G102" t="s">
        <v>51</v>
      </c>
      <c r="H102" t="s">
        <v>590</v>
      </c>
      <c r="I102" t="s">
        <v>55</v>
      </c>
      <c r="J102" t="s">
        <v>168</v>
      </c>
      <c r="K102" t="s">
        <v>380</v>
      </c>
      <c r="L102" t="s">
        <v>591</v>
      </c>
      <c r="M102" t="s">
        <v>59</v>
      </c>
      <c r="N102" t="s">
        <v>60</v>
      </c>
      <c r="O102" t="s">
        <v>99</v>
      </c>
      <c r="P102" t="s">
        <v>51</v>
      </c>
      <c r="Q102" t="s">
        <v>55</v>
      </c>
      <c r="R102" t="s">
        <v>592</v>
      </c>
      <c r="S102" t="s">
        <v>258</v>
      </c>
      <c r="T102" t="s">
        <v>65</v>
      </c>
      <c r="U102" t="s">
        <v>233</v>
      </c>
      <c r="V102" t="s">
        <v>160</v>
      </c>
      <c r="W102" t="s">
        <v>593</v>
      </c>
      <c r="X102" t="s">
        <v>185</v>
      </c>
      <c r="Y102" t="s">
        <v>99</v>
      </c>
      <c r="Z102" t="s">
        <v>60</v>
      </c>
      <c r="AA102" t="s">
        <v>594</v>
      </c>
      <c r="AB102" t="s">
        <v>72</v>
      </c>
      <c r="AC102" t="s">
        <v>73</v>
      </c>
      <c r="AD102" t="s">
        <v>104</v>
      </c>
      <c r="AE102" t="s">
        <v>72</v>
      </c>
      <c r="AF102" t="s">
        <v>75</v>
      </c>
      <c r="AG102" t="s">
        <v>77</v>
      </c>
      <c r="AH102" t="s">
        <v>77</v>
      </c>
      <c r="AI102" t="s">
        <v>77</v>
      </c>
      <c r="AJ102" t="s">
        <v>77</v>
      </c>
      <c r="AK102" t="s">
        <v>77</v>
      </c>
      <c r="AL102" t="s">
        <v>77</v>
      </c>
      <c r="AM102" t="s">
        <v>81</v>
      </c>
      <c r="AN102" t="s">
        <v>82</v>
      </c>
      <c r="AO102" t="s">
        <v>82</v>
      </c>
      <c r="AP102" t="s">
        <v>82</v>
      </c>
      <c r="AQ102" t="s">
        <v>81</v>
      </c>
      <c r="AR102" t="s">
        <v>81</v>
      </c>
      <c r="AS102" t="s">
        <v>81</v>
      </c>
      <c r="AT102" t="s">
        <v>80</v>
      </c>
      <c r="AU102" t="s">
        <v>80</v>
      </c>
      <c r="AV102" t="s">
        <v>82</v>
      </c>
      <c r="AW102" t="s">
        <v>83</v>
      </c>
      <c r="AX102" t="s">
        <v>51</v>
      </c>
    </row>
    <row r="103" spans="1:50" x14ac:dyDescent="0.3">
      <c r="A103" s="1">
        <v>45808.451423611114</v>
      </c>
      <c r="B103" t="s">
        <v>84</v>
      </c>
      <c r="C103" t="s">
        <v>252</v>
      </c>
      <c r="D103" t="s">
        <v>51</v>
      </c>
      <c r="E103" t="s">
        <v>227</v>
      </c>
      <c r="F103" t="s">
        <v>516</v>
      </c>
      <c r="G103" t="s">
        <v>51</v>
      </c>
      <c r="H103" t="s">
        <v>517</v>
      </c>
      <c r="I103" t="s">
        <v>55</v>
      </c>
      <c r="J103" t="s">
        <v>518</v>
      </c>
      <c r="K103" t="s">
        <v>519</v>
      </c>
      <c r="L103" t="s">
        <v>520</v>
      </c>
      <c r="M103" t="s">
        <v>59</v>
      </c>
      <c r="N103" t="s">
        <v>92</v>
      </c>
      <c r="O103" t="s">
        <v>182</v>
      </c>
      <c r="P103" t="s">
        <v>156</v>
      </c>
      <c r="Q103" t="s">
        <v>157</v>
      </c>
      <c r="R103" t="s">
        <v>521</v>
      </c>
      <c r="S103" t="s">
        <v>128</v>
      </c>
      <c r="T103" t="s">
        <v>115</v>
      </c>
      <c r="U103" t="s">
        <v>233</v>
      </c>
      <c r="V103" t="s">
        <v>67</v>
      </c>
      <c r="W103" t="s">
        <v>51</v>
      </c>
      <c r="X103" t="s">
        <v>185</v>
      </c>
      <c r="Y103" t="s">
        <v>99</v>
      </c>
      <c r="Z103" t="s">
        <v>100</v>
      </c>
      <c r="AA103" t="s">
        <v>235</v>
      </c>
      <c r="AB103" t="s">
        <v>72</v>
      </c>
      <c r="AC103" t="s">
        <v>73</v>
      </c>
      <c r="AD103" t="s">
        <v>74</v>
      </c>
      <c r="AE103" t="s">
        <v>72</v>
      </c>
      <c r="AF103" t="s">
        <v>187</v>
      </c>
      <c r="AG103" t="s">
        <v>77</v>
      </c>
      <c r="AH103" t="s">
        <v>77</v>
      </c>
      <c r="AI103" t="s">
        <v>76</v>
      </c>
      <c r="AJ103" t="s">
        <v>76</v>
      </c>
      <c r="AK103" t="s">
        <v>76</v>
      </c>
      <c r="AL103" t="s">
        <v>76</v>
      </c>
      <c r="AM103" t="s">
        <v>80</v>
      </c>
      <c r="AN103" t="s">
        <v>80</v>
      </c>
      <c r="AO103" t="s">
        <v>81</v>
      </c>
      <c r="AP103" t="s">
        <v>80</v>
      </c>
      <c r="AQ103" t="s">
        <v>80</v>
      </c>
      <c r="AR103" t="s">
        <v>81</v>
      </c>
      <c r="AS103" t="s">
        <v>81</v>
      </c>
      <c r="AT103" t="s">
        <v>80</v>
      </c>
      <c r="AU103" t="s">
        <v>80</v>
      </c>
      <c r="AV103" t="s">
        <v>80</v>
      </c>
      <c r="AW103" t="s">
        <v>83</v>
      </c>
      <c r="AX103" t="s">
        <v>51</v>
      </c>
    </row>
    <row r="104" spans="1:50" x14ac:dyDescent="0.3">
      <c r="A104" s="1">
        <v>45808.668842592589</v>
      </c>
      <c r="B104" t="s">
        <v>49</v>
      </c>
      <c r="C104" t="s">
        <v>252</v>
      </c>
      <c r="D104" t="s">
        <v>575</v>
      </c>
      <c r="E104" t="s">
        <v>86</v>
      </c>
      <c r="F104" t="s">
        <v>215</v>
      </c>
      <c r="G104" t="s">
        <v>576</v>
      </c>
      <c r="H104" t="s">
        <v>577</v>
      </c>
      <c r="I104" t="s">
        <v>55</v>
      </c>
      <c r="J104" t="s">
        <v>578</v>
      </c>
      <c r="K104" t="s">
        <v>110</v>
      </c>
      <c r="L104" t="s">
        <v>579</v>
      </c>
      <c r="M104" t="s">
        <v>155</v>
      </c>
      <c r="N104" t="s">
        <v>221</v>
      </c>
      <c r="O104" t="s">
        <v>182</v>
      </c>
      <c r="P104" t="s">
        <v>170</v>
      </c>
      <c r="Q104" t="s">
        <v>55</v>
      </c>
      <c r="R104" t="s">
        <v>580</v>
      </c>
      <c r="S104" t="s">
        <v>128</v>
      </c>
      <c r="T104" t="s">
        <v>65</v>
      </c>
      <c r="U104" t="s">
        <v>96</v>
      </c>
      <c r="V104" t="s">
        <v>67</v>
      </c>
      <c r="W104" t="s">
        <v>581</v>
      </c>
      <c r="X104" t="s">
        <v>323</v>
      </c>
      <c r="Y104" t="s">
        <v>117</v>
      </c>
      <c r="Z104" t="s">
        <v>221</v>
      </c>
      <c r="AA104" t="s">
        <v>235</v>
      </c>
      <c r="AB104" t="s">
        <v>72</v>
      </c>
      <c r="AC104" t="s">
        <v>73</v>
      </c>
      <c r="AD104" t="s">
        <v>74</v>
      </c>
      <c r="AE104" t="s">
        <v>72</v>
      </c>
      <c r="AF104" t="s">
        <v>187</v>
      </c>
      <c r="AG104" t="s">
        <v>77</v>
      </c>
      <c r="AH104" t="s">
        <v>77</v>
      </c>
      <c r="AI104" t="s">
        <v>76</v>
      </c>
      <c r="AJ104" t="s">
        <v>77</v>
      </c>
      <c r="AK104" t="s">
        <v>77</v>
      </c>
      <c r="AL104" t="s">
        <v>77</v>
      </c>
      <c r="AM104" t="s">
        <v>80</v>
      </c>
      <c r="AN104" t="s">
        <v>80</v>
      </c>
      <c r="AO104" t="s">
        <v>80</v>
      </c>
      <c r="AP104" t="s">
        <v>80</v>
      </c>
      <c r="AQ104" t="s">
        <v>80</v>
      </c>
      <c r="AR104" t="s">
        <v>80</v>
      </c>
      <c r="AS104" t="s">
        <v>80</v>
      </c>
      <c r="AT104" t="s">
        <v>80</v>
      </c>
      <c r="AU104" t="s">
        <v>80</v>
      </c>
      <c r="AV104" t="s">
        <v>80</v>
      </c>
      <c r="AW104" t="s">
        <v>83</v>
      </c>
      <c r="AX104" t="s">
        <v>51</v>
      </c>
    </row>
    <row r="105" spans="1:50" x14ac:dyDescent="0.3">
      <c r="A105" s="1">
        <v>45805.040567129632</v>
      </c>
      <c r="B105" t="s">
        <v>273</v>
      </c>
      <c r="C105" t="s">
        <v>324</v>
      </c>
      <c r="D105" t="s">
        <v>51</v>
      </c>
      <c r="E105" t="s">
        <v>227</v>
      </c>
      <c r="F105" t="s">
        <v>215</v>
      </c>
      <c r="G105" t="s">
        <v>325</v>
      </c>
      <c r="H105" t="s">
        <v>326</v>
      </c>
      <c r="I105" t="s">
        <v>55</v>
      </c>
      <c r="J105" t="s">
        <v>208</v>
      </c>
      <c r="K105" t="s">
        <v>124</v>
      </c>
      <c r="L105" t="s">
        <v>327</v>
      </c>
      <c r="M105" t="s">
        <v>59</v>
      </c>
      <c r="N105" t="s">
        <v>123</v>
      </c>
      <c r="O105" t="s">
        <v>123</v>
      </c>
      <c r="P105" t="s">
        <v>170</v>
      </c>
      <c r="Q105" t="s">
        <v>55</v>
      </c>
      <c r="R105" t="s">
        <v>328</v>
      </c>
      <c r="S105" t="s">
        <v>307</v>
      </c>
      <c r="T105" t="s">
        <v>115</v>
      </c>
      <c r="U105" t="s">
        <v>329</v>
      </c>
      <c r="V105" t="s">
        <v>67</v>
      </c>
      <c r="W105" t="s">
        <v>51</v>
      </c>
      <c r="X105" t="s">
        <v>185</v>
      </c>
      <c r="Y105" t="s">
        <v>99</v>
      </c>
      <c r="Z105" t="s">
        <v>60</v>
      </c>
      <c r="AA105" t="s">
        <v>278</v>
      </c>
      <c r="AB105" t="s">
        <v>102</v>
      </c>
      <c r="AC105" t="s">
        <v>103</v>
      </c>
      <c r="AD105" t="s">
        <v>104</v>
      </c>
      <c r="AE105" t="s">
        <v>72</v>
      </c>
      <c r="AF105" t="s">
        <v>177</v>
      </c>
      <c r="AG105" t="s">
        <v>77</v>
      </c>
      <c r="AH105" t="s">
        <v>76</v>
      </c>
      <c r="AI105" t="s">
        <v>77</v>
      </c>
      <c r="AJ105" t="s">
        <v>77</v>
      </c>
      <c r="AK105" t="s">
        <v>78</v>
      </c>
      <c r="AL105" t="s">
        <v>76</v>
      </c>
      <c r="AM105" t="s">
        <v>80</v>
      </c>
      <c r="AN105" t="s">
        <v>81</v>
      </c>
      <c r="AO105" t="s">
        <v>81</v>
      </c>
      <c r="AP105" t="s">
        <v>81</v>
      </c>
      <c r="AQ105" t="s">
        <v>81</v>
      </c>
      <c r="AR105" t="s">
        <v>81</v>
      </c>
      <c r="AS105" t="s">
        <v>81</v>
      </c>
      <c r="AT105" t="s">
        <v>81</v>
      </c>
      <c r="AU105" t="s">
        <v>81</v>
      </c>
      <c r="AV105" t="s">
        <v>81</v>
      </c>
      <c r="AW105" t="s">
        <v>83</v>
      </c>
      <c r="AX105" t="s">
        <v>51</v>
      </c>
    </row>
    <row r="106" spans="1:50" x14ac:dyDescent="0.3">
      <c r="A106" s="1">
        <v>45808.533831018518</v>
      </c>
      <c r="B106" t="s">
        <v>273</v>
      </c>
      <c r="C106" t="s">
        <v>324</v>
      </c>
      <c r="D106" t="s">
        <v>51</v>
      </c>
      <c r="E106" t="s">
        <v>227</v>
      </c>
      <c r="F106" t="s">
        <v>215</v>
      </c>
      <c r="G106" t="s">
        <v>565</v>
      </c>
      <c r="H106" t="s">
        <v>566</v>
      </c>
      <c r="I106" t="s">
        <v>55</v>
      </c>
      <c r="J106" t="s">
        <v>567</v>
      </c>
      <c r="K106" t="s">
        <v>519</v>
      </c>
      <c r="L106" t="s">
        <v>568</v>
      </c>
      <c r="M106" t="s">
        <v>59</v>
      </c>
      <c r="N106" t="s">
        <v>123</v>
      </c>
      <c r="O106" t="s">
        <v>61</v>
      </c>
      <c r="P106" t="s">
        <v>93</v>
      </c>
      <c r="Q106" t="s">
        <v>157</v>
      </c>
      <c r="R106" t="s">
        <v>443</v>
      </c>
      <c r="S106" t="s">
        <v>450</v>
      </c>
      <c r="T106" t="s">
        <v>123</v>
      </c>
      <c r="U106" t="s">
        <v>96</v>
      </c>
      <c r="V106" t="s">
        <v>67</v>
      </c>
      <c r="W106" t="s">
        <v>569</v>
      </c>
      <c r="X106" t="s">
        <v>234</v>
      </c>
      <c r="Y106" t="s">
        <v>70</v>
      </c>
      <c r="Z106" t="s">
        <v>100</v>
      </c>
      <c r="AA106" t="s">
        <v>278</v>
      </c>
      <c r="AB106" t="s">
        <v>72</v>
      </c>
      <c r="AC106" t="s">
        <v>73</v>
      </c>
      <c r="AD106" t="s">
        <v>104</v>
      </c>
      <c r="AE106" t="s">
        <v>105</v>
      </c>
      <c r="AF106" t="s">
        <v>204</v>
      </c>
      <c r="AG106" t="s">
        <v>76</v>
      </c>
      <c r="AH106" t="s">
        <v>76</v>
      </c>
      <c r="AI106" t="s">
        <v>76</v>
      </c>
      <c r="AJ106" t="s">
        <v>76</v>
      </c>
      <c r="AK106" t="s">
        <v>76</v>
      </c>
      <c r="AL106" t="s">
        <v>76</v>
      </c>
      <c r="AM106" t="s">
        <v>81</v>
      </c>
      <c r="AN106" t="s">
        <v>81</v>
      </c>
      <c r="AO106" t="s">
        <v>81</v>
      </c>
      <c r="AP106" t="s">
        <v>81</v>
      </c>
      <c r="AQ106" t="s">
        <v>81</v>
      </c>
      <c r="AR106" t="s">
        <v>81</v>
      </c>
      <c r="AS106" t="s">
        <v>81</v>
      </c>
      <c r="AT106" t="s">
        <v>81</v>
      </c>
      <c r="AU106" t="s">
        <v>81</v>
      </c>
      <c r="AV106" t="s">
        <v>81</v>
      </c>
      <c r="AW106" t="s">
        <v>119</v>
      </c>
      <c r="AX106" t="s">
        <v>51</v>
      </c>
    </row>
    <row r="107" spans="1:50" x14ac:dyDescent="0.3">
      <c r="A107" s="1">
        <v>45808.475023148145</v>
      </c>
      <c r="B107" t="s">
        <v>273</v>
      </c>
      <c r="C107" t="s">
        <v>252</v>
      </c>
      <c r="D107" t="s">
        <v>51</v>
      </c>
      <c r="E107" t="s">
        <v>227</v>
      </c>
      <c r="F107" t="s">
        <v>215</v>
      </c>
      <c r="G107" t="s">
        <v>544</v>
      </c>
      <c r="H107" t="s">
        <v>540</v>
      </c>
      <c r="I107" t="s">
        <v>55</v>
      </c>
      <c r="J107" t="s">
        <v>89</v>
      </c>
      <c r="K107" t="s">
        <v>380</v>
      </c>
      <c r="L107" t="s">
        <v>545</v>
      </c>
      <c r="M107" t="s">
        <v>59</v>
      </c>
      <c r="N107" t="s">
        <v>60</v>
      </c>
      <c r="O107" t="s">
        <v>99</v>
      </c>
      <c r="P107" t="s">
        <v>51</v>
      </c>
      <c r="Q107" t="s">
        <v>157</v>
      </c>
      <c r="R107" t="s">
        <v>546</v>
      </c>
      <c r="S107" t="s">
        <v>232</v>
      </c>
      <c r="T107" t="s">
        <v>65</v>
      </c>
      <c r="U107" t="s">
        <v>96</v>
      </c>
      <c r="V107" t="s">
        <v>160</v>
      </c>
      <c r="W107" t="s">
        <v>51</v>
      </c>
      <c r="X107" t="s">
        <v>234</v>
      </c>
      <c r="Y107" t="s">
        <v>70</v>
      </c>
      <c r="Z107" t="s">
        <v>60</v>
      </c>
      <c r="AA107" t="s">
        <v>547</v>
      </c>
      <c r="AB107" t="s">
        <v>72</v>
      </c>
      <c r="AC107" t="s">
        <v>103</v>
      </c>
      <c r="AD107" t="s">
        <v>175</v>
      </c>
      <c r="AE107" t="s">
        <v>105</v>
      </c>
      <c r="AF107" t="s">
        <v>187</v>
      </c>
      <c r="AG107" t="s">
        <v>77</v>
      </c>
      <c r="AH107" t="s">
        <v>77</v>
      </c>
      <c r="AI107" t="s">
        <v>164</v>
      </c>
      <c r="AJ107" t="s">
        <v>77</v>
      </c>
      <c r="AK107" t="s">
        <v>76</v>
      </c>
      <c r="AL107" t="s">
        <v>77</v>
      </c>
      <c r="AM107" t="s">
        <v>79</v>
      </c>
      <c r="AN107" t="s">
        <v>81</v>
      </c>
      <c r="AO107" t="s">
        <v>79</v>
      </c>
      <c r="AP107" t="s">
        <v>79</v>
      </c>
      <c r="AQ107" t="s">
        <v>79</v>
      </c>
      <c r="AR107" t="s">
        <v>79</v>
      </c>
      <c r="AS107" t="s">
        <v>79</v>
      </c>
      <c r="AT107" t="s">
        <v>79</v>
      </c>
      <c r="AU107" t="s">
        <v>81</v>
      </c>
      <c r="AV107" t="s">
        <v>79</v>
      </c>
      <c r="AW107" t="s">
        <v>119</v>
      </c>
      <c r="AX107" t="s">
        <v>51</v>
      </c>
    </row>
    <row r="108" spans="1:50" x14ac:dyDescent="0.3">
      <c r="A108" s="1">
        <v>45805.009814814817</v>
      </c>
      <c r="B108" t="s">
        <v>49</v>
      </c>
      <c r="C108" t="s">
        <v>302</v>
      </c>
      <c r="D108" t="s">
        <v>51</v>
      </c>
      <c r="E108" t="s">
        <v>52</v>
      </c>
      <c r="F108" t="s">
        <v>215</v>
      </c>
      <c r="G108" t="s">
        <v>303</v>
      </c>
      <c r="H108" t="s">
        <v>304</v>
      </c>
      <c r="I108" t="s">
        <v>55</v>
      </c>
      <c r="J108" t="s">
        <v>208</v>
      </c>
      <c r="K108" t="s">
        <v>305</v>
      </c>
      <c r="L108" t="s">
        <v>306</v>
      </c>
      <c r="M108" t="s">
        <v>59</v>
      </c>
      <c r="N108" t="s">
        <v>60</v>
      </c>
      <c r="O108" t="s">
        <v>123</v>
      </c>
      <c r="P108" t="s">
        <v>51</v>
      </c>
      <c r="Q108" t="s">
        <v>55</v>
      </c>
      <c r="R108" t="s">
        <v>292</v>
      </c>
      <c r="S108" t="s">
        <v>307</v>
      </c>
      <c r="T108" t="s">
        <v>65</v>
      </c>
      <c r="U108" t="s">
        <v>233</v>
      </c>
      <c r="V108" t="s">
        <v>160</v>
      </c>
      <c r="W108" t="s">
        <v>308</v>
      </c>
      <c r="X108" t="s">
        <v>131</v>
      </c>
      <c r="Y108" t="s">
        <v>123</v>
      </c>
      <c r="Z108" t="s">
        <v>100</v>
      </c>
      <c r="AA108" t="s">
        <v>309</v>
      </c>
      <c r="AB108" t="s">
        <v>72</v>
      </c>
      <c r="AC108" t="s">
        <v>73</v>
      </c>
      <c r="AD108" t="s">
        <v>104</v>
      </c>
      <c r="AE108" t="s">
        <v>105</v>
      </c>
      <c r="AF108" t="s">
        <v>310</v>
      </c>
      <c r="AG108" t="s">
        <v>77</v>
      </c>
      <c r="AH108" t="s">
        <v>77</v>
      </c>
      <c r="AI108" t="s">
        <v>76</v>
      </c>
      <c r="AJ108" t="s">
        <v>164</v>
      </c>
      <c r="AK108" t="s">
        <v>77</v>
      </c>
      <c r="AL108" t="s">
        <v>77</v>
      </c>
      <c r="AM108" t="s">
        <v>80</v>
      </c>
      <c r="AN108" t="s">
        <v>80</v>
      </c>
      <c r="AO108" t="s">
        <v>82</v>
      </c>
      <c r="AP108" t="s">
        <v>81</v>
      </c>
      <c r="AQ108" t="s">
        <v>80</v>
      </c>
      <c r="AR108" t="s">
        <v>80</v>
      </c>
      <c r="AS108" t="s">
        <v>80</v>
      </c>
      <c r="AT108" t="s">
        <v>80</v>
      </c>
      <c r="AU108" t="s">
        <v>80</v>
      </c>
      <c r="AV108" t="s">
        <v>80</v>
      </c>
      <c r="AW108" t="s">
        <v>107</v>
      </c>
      <c r="AX108" t="s">
        <v>51</v>
      </c>
    </row>
    <row r="109" spans="1:50" x14ac:dyDescent="0.3">
      <c r="A109" s="1">
        <v>45804.957754629628</v>
      </c>
      <c r="B109" t="s">
        <v>273</v>
      </c>
      <c r="C109" t="s">
        <v>205</v>
      </c>
      <c r="D109" t="s">
        <v>51</v>
      </c>
      <c r="E109" t="s">
        <v>267</v>
      </c>
      <c r="F109" t="s">
        <v>215</v>
      </c>
      <c r="G109" t="s">
        <v>288</v>
      </c>
      <c r="H109" t="s">
        <v>289</v>
      </c>
      <c r="I109" t="s">
        <v>99</v>
      </c>
      <c r="J109" t="s">
        <v>255</v>
      </c>
      <c r="K109" t="s">
        <v>290</v>
      </c>
      <c r="L109" t="s">
        <v>291</v>
      </c>
      <c r="M109" t="s">
        <v>59</v>
      </c>
      <c r="N109" t="s">
        <v>123</v>
      </c>
      <c r="O109" t="s">
        <v>123</v>
      </c>
      <c r="P109" t="s">
        <v>51</v>
      </c>
      <c r="Q109" t="s">
        <v>157</v>
      </c>
      <c r="R109" t="s">
        <v>292</v>
      </c>
      <c r="S109" t="s">
        <v>51</v>
      </c>
      <c r="T109" t="s">
        <v>159</v>
      </c>
      <c r="U109" t="s">
        <v>233</v>
      </c>
      <c r="V109" t="s">
        <v>160</v>
      </c>
      <c r="W109" t="s">
        <v>293</v>
      </c>
      <c r="X109" t="s">
        <v>98</v>
      </c>
      <c r="Y109" t="s">
        <v>99</v>
      </c>
      <c r="Z109" t="s">
        <v>123</v>
      </c>
      <c r="AA109" t="s">
        <v>294</v>
      </c>
      <c r="AB109" t="s">
        <v>72</v>
      </c>
      <c r="AC109" t="s">
        <v>73</v>
      </c>
      <c r="AD109" t="s">
        <v>74</v>
      </c>
      <c r="AE109" t="s">
        <v>72</v>
      </c>
      <c r="AF109" t="s">
        <v>75</v>
      </c>
      <c r="AG109" t="s">
        <v>76</v>
      </c>
      <c r="AH109" t="s">
        <v>77</v>
      </c>
      <c r="AI109" t="s">
        <v>76</v>
      </c>
      <c r="AJ109" t="s">
        <v>78</v>
      </c>
      <c r="AK109" t="s">
        <v>77</v>
      </c>
      <c r="AL109" t="s">
        <v>77</v>
      </c>
      <c r="AM109" t="s">
        <v>81</v>
      </c>
      <c r="AN109" t="s">
        <v>81</v>
      </c>
      <c r="AO109" t="s">
        <v>81</v>
      </c>
      <c r="AP109" t="s">
        <v>81</v>
      </c>
      <c r="AQ109" t="s">
        <v>81</v>
      </c>
      <c r="AR109" t="s">
        <v>81</v>
      </c>
      <c r="AS109" t="s">
        <v>81</v>
      </c>
      <c r="AT109" t="s">
        <v>81</v>
      </c>
      <c r="AU109" t="s">
        <v>81</v>
      </c>
      <c r="AV109" t="s">
        <v>81</v>
      </c>
      <c r="AW109" t="s">
        <v>119</v>
      </c>
      <c r="AX109" t="s">
        <v>51</v>
      </c>
    </row>
    <row r="110" spans="1:50" x14ac:dyDescent="0.3">
      <c r="A110" s="1">
        <v>45808.474108796298</v>
      </c>
      <c r="B110" t="s">
        <v>84</v>
      </c>
      <c r="C110" t="s">
        <v>324</v>
      </c>
      <c r="D110" t="s">
        <v>51</v>
      </c>
      <c r="E110" t="s">
        <v>151</v>
      </c>
      <c r="F110" t="s">
        <v>215</v>
      </c>
      <c r="G110" t="s">
        <v>540</v>
      </c>
      <c r="H110" t="s">
        <v>51</v>
      </c>
      <c r="I110" t="s">
        <v>55</v>
      </c>
      <c r="J110" t="s">
        <v>541</v>
      </c>
      <c r="K110" t="s">
        <v>124</v>
      </c>
      <c r="L110" t="s">
        <v>542</v>
      </c>
      <c r="M110" t="s">
        <v>59</v>
      </c>
      <c r="N110" t="s">
        <v>123</v>
      </c>
      <c r="O110" t="s">
        <v>123</v>
      </c>
      <c r="P110" t="s">
        <v>51</v>
      </c>
      <c r="Q110" t="s">
        <v>55</v>
      </c>
      <c r="R110" t="s">
        <v>543</v>
      </c>
      <c r="S110" t="s">
        <v>51</v>
      </c>
      <c r="T110" t="s">
        <v>65</v>
      </c>
      <c r="U110" t="s">
        <v>329</v>
      </c>
      <c r="V110" t="s">
        <v>123</v>
      </c>
      <c r="W110" t="s">
        <v>51</v>
      </c>
      <c r="X110" t="s">
        <v>185</v>
      </c>
      <c r="Y110" t="s">
        <v>123</v>
      </c>
      <c r="Z110" t="s">
        <v>123</v>
      </c>
      <c r="AA110" t="s">
        <v>260</v>
      </c>
      <c r="AB110" t="s">
        <v>72</v>
      </c>
      <c r="AC110" t="s">
        <v>73</v>
      </c>
      <c r="AD110" t="s">
        <v>74</v>
      </c>
      <c r="AE110" t="s">
        <v>176</v>
      </c>
      <c r="AF110" t="s">
        <v>123</v>
      </c>
      <c r="AG110" t="s">
        <v>77</v>
      </c>
      <c r="AH110" t="s">
        <v>77</v>
      </c>
      <c r="AI110" t="s">
        <v>77</v>
      </c>
      <c r="AJ110" t="s">
        <v>77</v>
      </c>
      <c r="AK110" t="s">
        <v>77</v>
      </c>
      <c r="AL110" t="s">
        <v>77</v>
      </c>
      <c r="AM110" t="s">
        <v>80</v>
      </c>
      <c r="AN110" t="s">
        <v>80</v>
      </c>
      <c r="AO110" t="s">
        <v>80</v>
      </c>
      <c r="AP110" t="s">
        <v>80</v>
      </c>
      <c r="AQ110" t="s">
        <v>80</v>
      </c>
      <c r="AR110" t="s">
        <v>80</v>
      </c>
      <c r="AS110" t="s">
        <v>80</v>
      </c>
      <c r="AT110" t="s">
        <v>80</v>
      </c>
      <c r="AU110" t="s">
        <v>80</v>
      </c>
      <c r="AV110" t="s">
        <v>80</v>
      </c>
      <c r="AW110" t="s">
        <v>83</v>
      </c>
      <c r="AX110" t="s">
        <v>51</v>
      </c>
    </row>
    <row r="111" spans="1:50" x14ac:dyDescent="0.3">
      <c r="A111" s="1">
        <v>45807.485844907409</v>
      </c>
      <c r="B111" t="s">
        <v>49</v>
      </c>
      <c r="C111" t="s">
        <v>454</v>
      </c>
      <c r="D111" t="s">
        <v>51</v>
      </c>
      <c r="E111" t="s">
        <v>86</v>
      </c>
      <c r="F111" t="s">
        <v>190</v>
      </c>
      <c r="G111" t="s">
        <v>51</v>
      </c>
      <c r="H111" t="s">
        <v>455</v>
      </c>
      <c r="I111" t="s">
        <v>55</v>
      </c>
      <c r="J111" t="s">
        <v>198</v>
      </c>
      <c r="K111" t="s">
        <v>380</v>
      </c>
      <c r="L111" t="s">
        <v>456</v>
      </c>
      <c r="M111" t="s">
        <v>123</v>
      </c>
      <c r="N111" t="s">
        <v>92</v>
      </c>
      <c r="O111" t="s">
        <v>61</v>
      </c>
      <c r="P111" t="s">
        <v>269</v>
      </c>
      <c r="Q111" t="s">
        <v>157</v>
      </c>
      <c r="R111" t="s">
        <v>457</v>
      </c>
      <c r="S111" t="s">
        <v>144</v>
      </c>
      <c r="T111" t="s">
        <v>65</v>
      </c>
      <c r="U111" t="s">
        <v>145</v>
      </c>
      <c r="V111" t="s">
        <v>67</v>
      </c>
      <c r="W111" t="s">
        <v>458</v>
      </c>
      <c r="X111" t="s">
        <v>147</v>
      </c>
      <c r="Y111" t="s">
        <v>117</v>
      </c>
      <c r="Z111" t="s">
        <v>100</v>
      </c>
      <c r="AA111" t="s">
        <v>459</v>
      </c>
      <c r="AB111" t="s">
        <v>72</v>
      </c>
      <c r="AC111" t="s">
        <v>73</v>
      </c>
      <c r="AD111" t="s">
        <v>74</v>
      </c>
      <c r="AE111" t="s">
        <v>72</v>
      </c>
      <c r="AF111" t="s">
        <v>453</v>
      </c>
      <c r="AG111" t="s">
        <v>77</v>
      </c>
      <c r="AH111" t="s">
        <v>77</v>
      </c>
      <c r="AI111" t="s">
        <v>77</v>
      </c>
      <c r="AJ111" t="s">
        <v>77</v>
      </c>
      <c r="AK111" t="s">
        <v>77</v>
      </c>
      <c r="AL111" t="s">
        <v>77</v>
      </c>
      <c r="AM111" t="s">
        <v>80</v>
      </c>
      <c r="AN111" t="s">
        <v>80</v>
      </c>
      <c r="AO111" t="s">
        <v>80</v>
      </c>
      <c r="AP111" t="s">
        <v>80</v>
      </c>
      <c r="AQ111" t="s">
        <v>80</v>
      </c>
      <c r="AR111" t="s">
        <v>80</v>
      </c>
      <c r="AS111" t="s">
        <v>80</v>
      </c>
      <c r="AT111" t="s">
        <v>80</v>
      </c>
      <c r="AU111" t="s">
        <v>80</v>
      </c>
      <c r="AV111" t="s">
        <v>80</v>
      </c>
      <c r="AW111" t="s">
        <v>83</v>
      </c>
      <c r="AX111" t="s">
        <v>51</v>
      </c>
    </row>
    <row r="112" spans="1:50" x14ac:dyDescent="0.3">
      <c r="A112" s="1">
        <v>45827.402569444443</v>
      </c>
      <c r="B112" t="s">
        <v>551</v>
      </c>
      <c r="C112" t="s">
        <v>243</v>
      </c>
      <c r="D112" t="s">
        <v>51</v>
      </c>
      <c r="E112" t="s">
        <v>227</v>
      </c>
      <c r="F112" t="s">
        <v>190</v>
      </c>
      <c r="G112" t="s">
        <v>51</v>
      </c>
      <c r="H112" t="s">
        <v>773</v>
      </c>
      <c r="I112" t="s">
        <v>55</v>
      </c>
      <c r="J112" t="s">
        <v>699</v>
      </c>
      <c r="K112" t="s">
        <v>140</v>
      </c>
      <c r="L112" t="s">
        <v>774</v>
      </c>
      <c r="M112" t="s">
        <v>155</v>
      </c>
      <c r="N112" t="s">
        <v>60</v>
      </c>
      <c r="O112" t="s">
        <v>61</v>
      </c>
      <c r="P112" t="s">
        <v>93</v>
      </c>
      <c r="Q112" t="s">
        <v>55</v>
      </c>
      <c r="R112" t="s">
        <v>775</v>
      </c>
      <c r="S112" t="s">
        <v>144</v>
      </c>
      <c r="T112" t="s">
        <v>65</v>
      </c>
      <c r="U112" t="s">
        <v>265</v>
      </c>
      <c r="V112" t="s">
        <v>160</v>
      </c>
      <c r="W112" t="s">
        <v>776</v>
      </c>
      <c r="X112" t="s">
        <v>147</v>
      </c>
      <c r="Y112" t="s">
        <v>99</v>
      </c>
      <c r="Z112" t="s">
        <v>60</v>
      </c>
      <c r="AA112" t="s">
        <v>266</v>
      </c>
      <c r="AB112" t="s">
        <v>133</v>
      </c>
      <c r="AC112" t="s">
        <v>73</v>
      </c>
      <c r="AD112" t="s">
        <v>104</v>
      </c>
      <c r="AE112" t="s">
        <v>105</v>
      </c>
      <c r="AF112" t="s">
        <v>666</v>
      </c>
      <c r="AG112" t="s">
        <v>78</v>
      </c>
      <c r="AH112" t="s">
        <v>77</v>
      </c>
      <c r="AI112" t="s">
        <v>76</v>
      </c>
      <c r="AJ112" t="s">
        <v>78</v>
      </c>
      <c r="AK112" t="s">
        <v>77</v>
      </c>
      <c r="AL112" t="s">
        <v>76</v>
      </c>
      <c r="AM112" t="s">
        <v>81</v>
      </c>
      <c r="AN112" t="s">
        <v>80</v>
      </c>
      <c r="AO112" t="s">
        <v>81</v>
      </c>
      <c r="AP112" t="s">
        <v>81</v>
      </c>
      <c r="AQ112" t="s">
        <v>81</v>
      </c>
      <c r="AR112" t="s">
        <v>82</v>
      </c>
      <c r="AS112" t="s">
        <v>82</v>
      </c>
      <c r="AT112" t="s">
        <v>80</v>
      </c>
      <c r="AU112" t="s">
        <v>80</v>
      </c>
      <c r="AV112" t="s">
        <v>82</v>
      </c>
      <c r="AW112" t="s">
        <v>83</v>
      </c>
      <c r="AX112" t="s">
        <v>51</v>
      </c>
    </row>
    <row r="113" spans="1:50" x14ac:dyDescent="0.3">
      <c r="A113" s="1">
        <v>45804.535081018519</v>
      </c>
      <c r="B113" t="s">
        <v>49</v>
      </c>
      <c r="C113" t="s">
        <v>252</v>
      </c>
      <c r="D113" t="s">
        <v>51</v>
      </c>
      <c r="E113" t="s">
        <v>86</v>
      </c>
      <c r="F113" t="s">
        <v>253</v>
      </c>
      <c r="G113" t="s">
        <v>51</v>
      </c>
      <c r="H113" t="s">
        <v>254</v>
      </c>
      <c r="I113" t="s">
        <v>99</v>
      </c>
      <c r="J113" t="s">
        <v>255</v>
      </c>
      <c r="K113" t="s">
        <v>110</v>
      </c>
      <c r="L113" t="s">
        <v>256</v>
      </c>
      <c r="M113" t="s">
        <v>123</v>
      </c>
      <c r="N113" t="s">
        <v>60</v>
      </c>
      <c r="O113" t="s">
        <v>99</v>
      </c>
      <c r="P113" t="s">
        <v>51</v>
      </c>
      <c r="Q113" t="s">
        <v>157</v>
      </c>
      <c r="R113" t="s">
        <v>257</v>
      </c>
      <c r="S113" t="s">
        <v>258</v>
      </c>
      <c r="T113" t="s">
        <v>65</v>
      </c>
      <c r="U113" t="s">
        <v>201</v>
      </c>
      <c r="V113" t="s">
        <v>160</v>
      </c>
      <c r="W113" t="s">
        <v>259</v>
      </c>
      <c r="X113" t="s">
        <v>98</v>
      </c>
      <c r="Y113" t="s">
        <v>99</v>
      </c>
      <c r="Z113" t="s">
        <v>60</v>
      </c>
      <c r="AA113" t="s">
        <v>260</v>
      </c>
      <c r="AB113" t="s">
        <v>133</v>
      </c>
      <c r="AC113" t="s">
        <v>73</v>
      </c>
      <c r="AD113" t="s">
        <v>74</v>
      </c>
      <c r="AE113" t="s">
        <v>176</v>
      </c>
      <c r="AF113" t="s">
        <v>135</v>
      </c>
      <c r="AG113" t="s">
        <v>77</v>
      </c>
      <c r="AH113" t="s">
        <v>77</v>
      </c>
      <c r="AI113" t="s">
        <v>77</v>
      </c>
      <c r="AJ113" t="s">
        <v>76</v>
      </c>
      <c r="AK113" t="s">
        <v>76</v>
      </c>
      <c r="AL113" t="s">
        <v>77</v>
      </c>
      <c r="AM113" t="s">
        <v>82</v>
      </c>
      <c r="AN113" t="s">
        <v>82</v>
      </c>
      <c r="AO113" t="s">
        <v>82</v>
      </c>
      <c r="AP113" t="s">
        <v>82</v>
      </c>
      <c r="AQ113" t="s">
        <v>82</v>
      </c>
      <c r="AR113" t="s">
        <v>82</v>
      </c>
      <c r="AS113" t="s">
        <v>82</v>
      </c>
      <c r="AT113" t="s">
        <v>82</v>
      </c>
      <c r="AU113" t="s">
        <v>82</v>
      </c>
      <c r="AV113" t="s">
        <v>82</v>
      </c>
      <c r="AW113" t="s">
        <v>119</v>
      </c>
      <c r="AX113" t="s">
        <v>51</v>
      </c>
    </row>
    <row r="114" spans="1:50" x14ac:dyDescent="0.3">
      <c r="A114" s="1">
        <v>45827.40347222222</v>
      </c>
      <c r="B114" t="s">
        <v>551</v>
      </c>
      <c r="C114" t="s">
        <v>280</v>
      </c>
      <c r="D114" t="s">
        <v>51</v>
      </c>
      <c r="E114" t="s">
        <v>86</v>
      </c>
      <c r="F114" t="s">
        <v>137</v>
      </c>
      <c r="G114" t="s">
        <v>51</v>
      </c>
      <c r="H114" t="s">
        <v>783</v>
      </c>
      <c r="I114" t="s">
        <v>55</v>
      </c>
      <c r="J114" t="s">
        <v>513</v>
      </c>
      <c r="K114" t="s">
        <v>124</v>
      </c>
      <c r="L114" t="s">
        <v>784</v>
      </c>
      <c r="M114" t="s">
        <v>59</v>
      </c>
      <c r="N114" t="s">
        <v>92</v>
      </c>
      <c r="O114" t="s">
        <v>61</v>
      </c>
      <c r="P114" t="s">
        <v>170</v>
      </c>
      <c r="Q114" t="s">
        <v>55</v>
      </c>
      <c r="R114" t="s">
        <v>785</v>
      </c>
      <c r="S114" t="s">
        <v>144</v>
      </c>
      <c r="T114" t="s">
        <v>65</v>
      </c>
      <c r="U114" t="s">
        <v>145</v>
      </c>
      <c r="V114" t="s">
        <v>123</v>
      </c>
      <c r="W114" t="s">
        <v>51</v>
      </c>
      <c r="X114" t="s">
        <v>335</v>
      </c>
      <c r="Y114" t="s">
        <v>70</v>
      </c>
      <c r="Z114" t="s">
        <v>100</v>
      </c>
      <c r="AA114" t="s">
        <v>786</v>
      </c>
      <c r="AB114" t="s">
        <v>133</v>
      </c>
      <c r="AC114" t="s">
        <v>73</v>
      </c>
      <c r="AD114" t="s">
        <v>74</v>
      </c>
      <c r="AE114" t="s">
        <v>72</v>
      </c>
      <c r="AF114" t="s">
        <v>149</v>
      </c>
      <c r="AG114" t="s">
        <v>78</v>
      </c>
      <c r="AH114" t="s">
        <v>76</v>
      </c>
      <c r="AI114" t="s">
        <v>78</v>
      </c>
      <c r="AJ114" t="s">
        <v>77</v>
      </c>
      <c r="AK114" t="s">
        <v>76</v>
      </c>
      <c r="AL114" t="s">
        <v>164</v>
      </c>
      <c r="AM114" t="s">
        <v>80</v>
      </c>
      <c r="AN114" t="s">
        <v>81</v>
      </c>
      <c r="AO114" t="s">
        <v>81</v>
      </c>
      <c r="AP114" t="s">
        <v>80</v>
      </c>
      <c r="AQ114" t="s">
        <v>80</v>
      </c>
      <c r="AR114" t="s">
        <v>81</v>
      </c>
      <c r="AS114" t="s">
        <v>81</v>
      </c>
      <c r="AT114" t="s">
        <v>80</v>
      </c>
      <c r="AU114" t="s">
        <v>80</v>
      </c>
      <c r="AV114" t="s">
        <v>80</v>
      </c>
      <c r="AW114" t="s">
        <v>83</v>
      </c>
      <c r="AX114" t="s">
        <v>51</v>
      </c>
    </row>
    <row r="115" spans="1:50" x14ac:dyDescent="0.3">
      <c r="A115" s="1">
        <v>45806.484710648147</v>
      </c>
      <c r="B115" t="s">
        <v>273</v>
      </c>
      <c r="C115" t="s">
        <v>395</v>
      </c>
      <c r="D115" t="s">
        <v>51</v>
      </c>
      <c r="E115" t="s">
        <v>52</v>
      </c>
      <c r="F115" t="s">
        <v>137</v>
      </c>
      <c r="G115" t="s">
        <v>51</v>
      </c>
      <c r="H115" t="s">
        <v>396</v>
      </c>
      <c r="I115" t="s">
        <v>99</v>
      </c>
      <c r="J115" t="s">
        <v>367</v>
      </c>
      <c r="K115" t="s">
        <v>397</v>
      </c>
      <c r="L115" t="s">
        <v>398</v>
      </c>
      <c r="M115" t="s">
        <v>59</v>
      </c>
      <c r="N115" t="s">
        <v>92</v>
      </c>
      <c r="O115" t="s">
        <v>61</v>
      </c>
      <c r="P115" t="s">
        <v>170</v>
      </c>
      <c r="Q115" t="s">
        <v>157</v>
      </c>
      <c r="R115" t="s">
        <v>399</v>
      </c>
      <c r="S115" t="s">
        <v>393</v>
      </c>
      <c r="T115" t="s">
        <v>159</v>
      </c>
      <c r="U115" t="s">
        <v>400</v>
      </c>
      <c r="V115" t="s">
        <v>99</v>
      </c>
      <c r="W115" t="s">
        <v>401</v>
      </c>
      <c r="X115" t="s">
        <v>98</v>
      </c>
      <c r="Y115" t="s">
        <v>99</v>
      </c>
      <c r="Z115" t="s">
        <v>221</v>
      </c>
      <c r="AA115" t="s">
        <v>351</v>
      </c>
      <c r="AB115" t="s">
        <v>102</v>
      </c>
      <c r="AC115" t="s">
        <v>134</v>
      </c>
      <c r="AD115" t="s">
        <v>104</v>
      </c>
      <c r="AE115" t="s">
        <v>72</v>
      </c>
      <c r="AF115" t="s">
        <v>177</v>
      </c>
      <c r="AG115" t="s">
        <v>78</v>
      </c>
      <c r="AH115" t="s">
        <v>78</v>
      </c>
      <c r="AI115" t="s">
        <v>78</v>
      </c>
      <c r="AJ115" t="s">
        <v>78</v>
      </c>
      <c r="AK115" t="s">
        <v>78</v>
      </c>
      <c r="AL115" t="s">
        <v>78</v>
      </c>
      <c r="AM115" t="s">
        <v>81</v>
      </c>
      <c r="AN115" t="s">
        <v>81</v>
      </c>
      <c r="AO115" t="s">
        <v>81</v>
      </c>
      <c r="AP115" t="s">
        <v>81</v>
      </c>
      <c r="AQ115" t="s">
        <v>81</v>
      </c>
      <c r="AR115" t="s">
        <v>81</v>
      </c>
      <c r="AS115" t="s">
        <v>81</v>
      </c>
      <c r="AT115" t="s">
        <v>81</v>
      </c>
      <c r="AU115" t="s">
        <v>81</v>
      </c>
      <c r="AV115" t="s">
        <v>81</v>
      </c>
      <c r="AW115" t="s">
        <v>119</v>
      </c>
      <c r="AX115" t="s">
        <v>51</v>
      </c>
    </row>
    <row r="116" spans="1:50" x14ac:dyDescent="0.3">
      <c r="A116" s="1">
        <v>45803.813240740739</v>
      </c>
      <c r="B116" t="s">
        <v>49</v>
      </c>
      <c r="C116" t="s">
        <v>136</v>
      </c>
      <c r="D116" t="s">
        <v>51</v>
      </c>
      <c r="E116" t="s">
        <v>52</v>
      </c>
      <c r="F116" t="s">
        <v>137</v>
      </c>
      <c r="G116" t="s">
        <v>51</v>
      </c>
      <c r="H116" t="s">
        <v>138</v>
      </c>
      <c r="I116" t="s">
        <v>55</v>
      </c>
      <c r="J116" t="s">
        <v>139</v>
      </c>
      <c r="K116" t="s">
        <v>140</v>
      </c>
      <c r="L116" t="s">
        <v>141</v>
      </c>
      <c r="M116" t="s">
        <v>59</v>
      </c>
      <c r="N116" t="s">
        <v>60</v>
      </c>
      <c r="O116" t="s">
        <v>61</v>
      </c>
      <c r="P116" t="s">
        <v>142</v>
      </c>
      <c r="Q116" t="s">
        <v>55</v>
      </c>
      <c r="R116" t="s">
        <v>143</v>
      </c>
      <c r="S116" t="s">
        <v>144</v>
      </c>
      <c r="T116" t="s">
        <v>65</v>
      </c>
      <c r="U116" t="s">
        <v>145</v>
      </c>
      <c r="V116" t="s">
        <v>67</v>
      </c>
      <c r="W116" t="s">
        <v>146</v>
      </c>
      <c r="X116" t="s">
        <v>147</v>
      </c>
      <c r="Y116" t="s">
        <v>99</v>
      </c>
      <c r="Z116" t="s">
        <v>60</v>
      </c>
      <c r="AA116" t="s">
        <v>148</v>
      </c>
      <c r="AB116" t="s">
        <v>133</v>
      </c>
      <c r="AC116" t="s">
        <v>134</v>
      </c>
      <c r="AD116" t="s">
        <v>74</v>
      </c>
      <c r="AE116" t="s">
        <v>72</v>
      </c>
      <c r="AF116" t="s">
        <v>149</v>
      </c>
      <c r="AG116" t="s">
        <v>77</v>
      </c>
      <c r="AH116" t="s">
        <v>76</v>
      </c>
      <c r="AI116" t="s">
        <v>76</v>
      </c>
      <c r="AJ116" t="s">
        <v>76</v>
      </c>
      <c r="AK116" t="s">
        <v>76</v>
      </c>
      <c r="AL116" t="s">
        <v>77</v>
      </c>
      <c r="AM116" t="s">
        <v>81</v>
      </c>
      <c r="AN116" t="s">
        <v>82</v>
      </c>
      <c r="AO116" t="s">
        <v>81</v>
      </c>
      <c r="AP116" t="s">
        <v>81</v>
      </c>
      <c r="AQ116" t="s">
        <v>81</v>
      </c>
      <c r="AR116" t="s">
        <v>81</v>
      </c>
      <c r="AS116" t="s">
        <v>81</v>
      </c>
      <c r="AT116" t="s">
        <v>81</v>
      </c>
      <c r="AU116" t="s">
        <v>81</v>
      </c>
      <c r="AV116" t="s">
        <v>81</v>
      </c>
      <c r="AW116" t="s">
        <v>83</v>
      </c>
      <c r="AX116" t="s">
        <v>51</v>
      </c>
    </row>
    <row r="117" spans="1:50" x14ac:dyDescent="0.3">
      <c r="A117" s="1">
        <v>45807.819918981484</v>
      </c>
      <c r="B117" t="s">
        <v>49</v>
      </c>
      <c r="C117" t="s">
        <v>346</v>
      </c>
      <c r="D117" t="s">
        <v>51</v>
      </c>
      <c r="E117" t="s">
        <v>52</v>
      </c>
      <c r="F117" t="s">
        <v>506</v>
      </c>
      <c r="G117" t="s">
        <v>51</v>
      </c>
      <c r="H117" t="s">
        <v>507</v>
      </c>
      <c r="I117" t="s">
        <v>55</v>
      </c>
      <c r="J117" t="s">
        <v>508</v>
      </c>
      <c r="K117" t="s">
        <v>124</v>
      </c>
      <c r="L117" t="s">
        <v>509</v>
      </c>
      <c r="M117" t="s">
        <v>59</v>
      </c>
      <c r="N117" t="s">
        <v>92</v>
      </c>
      <c r="O117" t="s">
        <v>61</v>
      </c>
      <c r="P117" t="s">
        <v>156</v>
      </c>
      <c r="Q117" t="s">
        <v>157</v>
      </c>
      <c r="R117" t="s">
        <v>510</v>
      </c>
      <c r="S117" t="s">
        <v>114</v>
      </c>
      <c r="T117" t="s">
        <v>159</v>
      </c>
      <c r="U117" t="s">
        <v>233</v>
      </c>
      <c r="V117" t="s">
        <v>99</v>
      </c>
      <c r="W117" t="s">
        <v>51</v>
      </c>
      <c r="X117" t="s">
        <v>185</v>
      </c>
      <c r="Y117" t="s">
        <v>70</v>
      </c>
      <c r="Z117" t="s">
        <v>60</v>
      </c>
      <c r="AA117" t="s">
        <v>511</v>
      </c>
      <c r="AB117" t="s">
        <v>72</v>
      </c>
      <c r="AC117" t="s">
        <v>73</v>
      </c>
      <c r="AD117" t="s">
        <v>104</v>
      </c>
      <c r="AE117" t="s">
        <v>105</v>
      </c>
      <c r="AF117" t="s">
        <v>75</v>
      </c>
      <c r="AG117" t="s">
        <v>76</v>
      </c>
      <c r="AH117" t="s">
        <v>77</v>
      </c>
      <c r="AI117" t="s">
        <v>78</v>
      </c>
      <c r="AJ117" t="s">
        <v>76</v>
      </c>
      <c r="AK117" t="s">
        <v>77</v>
      </c>
      <c r="AL117" t="s">
        <v>76</v>
      </c>
      <c r="AM117" t="s">
        <v>81</v>
      </c>
      <c r="AN117" t="s">
        <v>81</v>
      </c>
      <c r="AO117" t="s">
        <v>80</v>
      </c>
      <c r="AP117" t="s">
        <v>80</v>
      </c>
      <c r="AQ117" t="s">
        <v>81</v>
      </c>
      <c r="AR117" t="s">
        <v>81</v>
      </c>
      <c r="AS117" t="s">
        <v>81</v>
      </c>
      <c r="AT117" t="s">
        <v>80</v>
      </c>
      <c r="AU117" t="s">
        <v>80</v>
      </c>
      <c r="AV117" t="s">
        <v>81</v>
      </c>
      <c r="AW117" t="s">
        <v>83</v>
      </c>
      <c r="AX117" t="s">
        <v>51</v>
      </c>
    </row>
    <row r="118" spans="1:50" x14ac:dyDescent="0.3">
      <c r="A118" s="1">
        <v>45803.840115740742</v>
      </c>
      <c r="B118" t="s">
        <v>49</v>
      </c>
      <c r="C118" t="s">
        <v>188</v>
      </c>
      <c r="D118" t="s">
        <v>51</v>
      </c>
      <c r="E118" t="s">
        <v>86</v>
      </c>
      <c r="F118" t="s">
        <v>197</v>
      </c>
      <c r="G118" t="s">
        <v>51</v>
      </c>
      <c r="H118" t="s">
        <v>51</v>
      </c>
      <c r="I118" t="s">
        <v>123</v>
      </c>
      <c r="J118" t="s">
        <v>198</v>
      </c>
      <c r="K118" t="s">
        <v>57</v>
      </c>
      <c r="L118" t="s">
        <v>199</v>
      </c>
      <c r="M118" t="s">
        <v>59</v>
      </c>
      <c r="N118" t="s">
        <v>92</v>
      </c>
      <c r="O118" t="s">
        <v>99</v>
      </c>
      <c r="P118" t="s">
        <v>51</v>
      </c>
      <c r="Q118" t="s">
        <v>55</v>
      </c>
      <c r="R118" t="s">
        <v>200</v>
      </c>
      <c r="S118" t="s">
        <v>128</v>
      </c>
      <c r="T118" t="s">
        <v>115</v>
      </c>
      <c r="U118" t="s">
        <v>201</v>
      </c>
      <c r="V118" t="s">
        <v>67</v>
      </c>
      <c r="W118" t="s">
        <v>202</v>
      </c>
      <c r="X118" t="s">
        <v>185</v>
      </c>
      <c r="Y118" t="s">
        <v>70</v>
      </c>
      <c r="Z118" t="s">
        <v>100</v>
      </c>
      <c r="AA118" t="s">
        <v>203</v>
      </c>
      <c r="AB118" t="s">
        <v>72</v>
      </c>
      <c r="AC118" t="s">
        <v>73</v>
      </c>
      <c r="AD118" t="s">
        <v>74</v>
      </c>
      <c r="AE118" t="s">
        <v>72</v>
      </c>
      <c r="AF118" t="s">
        <v>204</v>
      </c>
      <c r="AG118" t="s">
        <v>77</v>
      </c>
      <c r="AH118" t="s">
        <v>77</v>
      </c>
      <c r="AI118" t="s">
        <v>76</v>
      </c>
      <c r="AJ118" t="s">
        <v>77</v>
      </c>
      <c r="AK118" t="s">
        <v>76</v>
      </c>
      <c r="AL118" t="s">
        <v>77</v>
      </c>
      <c r="AM118" t="s">
        <v>80</v>
      </c>
      <c r="AN118" t="s">
        <v>82</v>
      </c>
      <c r="AO118" t="s">
        <v>80</v>
      </c>
      <c r="AP118" t="s">
        <v>80</v>
      </c>
      <c r="AQ118" t="s">
        <v>80</v>
      </c>
      <c r="AR118" t="s">
        <v>80</v>
      </c>
      <c r="AS118" t="s">
        <v>80</v>
      </c>
      <c r="AT118" t="s">
        <v>80</v>
      </c>
      <c r="AU118" t="s">
        <v>80</v>
      </c>
      <c r="AV118" t="s">
        <v>80</v>
      </c>
      <c r="AW118" t="s">
        <v>83</v>
      </c>
      <c r="AX118" t="s">
        <v>51</v>
      </c>
    </row>
    <row r="119" spans="1:50" x14ac:dyDescent="0.3">
      <c r="A119" s="1">
        <v>45810.920914351853</v>
      </c>
      <c r="B119" t="s">
        <v>49</v>
      </c>
      <c r="C119" t="s">
        <v>214</v>
      </c>
      <c r="D119" t="s">
        <v>51</v>
      </c>
      <c r="E119" t="s">
        <v>52</v>
      </c>
      <c r="F119" t="s">
        <v>197</v>
      </c>
      <c r="G119" t="s">
        <v>51</v>
      </c>
      <c r="H119" t="s">
        <v>51</v>
      </c>
      <c r="I119" t="s">
        <v>55</v>
      </c>
      <c r="J119" t="s">
        <v>180</v>
      </c>
      <c r="K119" t="s">
        <v>110</v>
      </c>
      <c r="L119" t="s">
        <v>675</v>
      </c>
      <c r="M119" t="s">
        <v>59</v>
      </c>
      <c r="N119" t="s">
        <v>60</v>
      </c>
      <c r="O119" t="s">
        <v>182</v>
      </c>
      <c r="P119" t="s">
        <v>156</v>
      </c>
      <c r="Q119" t="s">
        <v>55</v>
      </c>
      <c r="R119" t="s">
        <v>676</v>
      </c>
      <c r="S119" t="s">
        <v>128</v>
      </c>
      <c r="T119" t="s">
        <v>115</v>
      </c>
      <c r="U119" t="s">
        <v>677</v>
      </c>
      <c r="V119" t="s">
        <v>67</v>
      </c>
      <c r="W119" t="s">
        <v>51</v>
      </c>
      <c r="X119" t="s">
        <v>234</v>
      </c>
      <c r="Y119" t="s">
        <v>70</v>
      </c>
      <c r="Z119" t="s">
        <v>60</v>
      </c>
      <c r="AA119" t="s">
        <v>678</v>
      </c>
      <c r="AB119" t="s">
        <v>72</v>
      </c>
      <c r="AC119" t="s">
        <v>73</v>
      </c>
      <c r="AD119" t="s">
        <v>74</v>
      </c>
      <c r="AE119" t="s">
        <v>72</v>
      </c>
      <c r="AF119" t="s">
        <v>177</v>
      </c>
      <c r="AG119" t="s">
        <v>77</v>
      </c>
      <c r="AH119" t="s">
        <v>77</v>
      </c>
      <c r="AI119" t="s">
        <v>77</v>
      </c>
      <c r="AJ119" t="s">
        <v>77</v>
      </c>
      <c r="AK119" t="s">
        <v>77</v>
      </c>
      <c r="AL119" t="s">
        <v>77</v>
      </c>
      <c r="AM119" t="s">
        <v>80</v>
      </c>
      <c r="AN119" t="s">
        <v>80</v>
      </c>
      <c r="AO119" t="s">
        <v>80</v>
      </c>
      <c r="AP119" t="s">
        <v>80</v>
      </c>
      <c r="AQ119" t="s">
        <v>80</v>
      </c>
      <c r="AR119" t="s">
        <v>80</v>
      </c>
      <c r="AS119" t="s">
        <v>80</v>
      </c>
      <c r="AT119" t="s">
        <v>80</v>
      </c>
      <c r="AU119" t="s">
        <v>80</v>
      </c>
      <c r="AV119" t="s">
        <v>80</v>
      </c>
      <c r="AW119" t="s">
        <v>83</v>
      </c>
      <c r="AX119" t="s">
        <v>51</v>
      </c>
    </row>
    <row r="120" spans="1:50" x14ac:dyDescent="0.3">
      <c r="A120" s="1">
        <v>45804.305208333331</v>
      </c>
      <c r="B120" t="s">
        <v>84</v>
      </c>
      <c r="C120" t="s">
        <v>50</v>
      </c>
      <c r="D120" t="s">
        <v>51</v>
      </c>
      <c r="E120" t="s">
        <v>52</v>
      </c>
      <c r="F120" t="s">
        <v>197</v>
      </c>
      <c r="G120" t="s">
        <v>51</v>
      </c>
      <c r="H120" t="s">
        <v>179</v>
      </c>
      <c r="I120" t="s">
        <v>55</v>
      </c>
      <c r="J120" t="s">
        <v>236</v>
      </c>
      <c r="K120" t="s">
        <v>140</v>
      </c>
      <c r="L120" t="s">
        <v>237</v>
      </c>
      <c r="M120" t="s">
        <v>59</v>
      </c>
      <c r="N120" t="s">
        <v>92</v>
      </c>
      <c r="O120" t="s">
        <v>99</v>
      </c>
      <c r="P120" t="s">
        <v>51</v>
      </c>
      <c r="Q120" t="s">
        <v>55</v>
      </c>
      <c r="R120" t="s">
        <v>238</v>
      </c>
      <c r="S120" t="s">
        <v>128</v>
      </c>
      <c r="T120" t="s">
        <v>115</v>
      </c>
      <c r="U120" t="s">
        <v>145</v>
      </c>
      <c r="V120" t="s">
        <v>160</v>
      </c>
      <c r="W120" t="s">
        <v>239</v>
      </c>
      <c r="X120" t="s">
        <v>185</v>
      </c>
      <c r="Y120" t="s">
        <v>117</v>
      </c>
      <c r="Z120" t="s">
        <v>60</v>
      </c>
      <c r="AA120" t="s">
        <v>240</v>
      </c>
      <c r="AB120" t="s">
        <v>133</v>
      </c>
      <c r="AC120" t="s">
        <v>134</v>
      </c>
      <c r="AD120" t="s">
        <v>104</v>
      </c>
      <c r="AE120" t="s">
        <v>72</v>
      </c>
      <c r="AF120" t="s">
        <v>241</v>
      </c>
      <c r="AG120" t="s">
        <v>78</v>
      </c>
      <c r="AH120" t="s">
        <v>78</v>
      </c>
      <c r="AI120" t="s">
        <v>76</v>
      </c>
      <c r="AJ120" t="s">
        <v>78</v>
      </c>
      <c r="AK120" t="s">
        <v>78</v>
      </c>
      <c r="AL120" t="s">
        <v>78</v>
      </c>
      <c r="AM120" t="s">
        <v>80</v>
      </c>
      <c r="AN120" t="s">
        <v>242</v>
      </c>
      <c r="AO120" t="s">
        <v>80</v>
      </c>
      <c r="AP120" t="s">
        <v>80</v>
      </c>
      <c r="AQ120" t="s">
        <v>80</v>
      </c>
      <c r="AR120" t="s">
        <v>81</v>
      </c>
      <c r="AS120" t="s">
        <v>81</v>
      </c>
      <c r="AT120" t="s">
        <v>81</v>
      </c>
      <c r="AU120" t="s">
        <v>80</v>
      </c>
      <c r="AV120" t="s">
        <v>80</v>
      </c>
      <c r="AW120" t="s">
        <v>83</v>
      </c>
      <c r="AX120" t="s">
        <v>51</v>
      </c>
    </row>
    <row r="121" spans="1:50" x14ac:dyDescent="0.3">
      <c r="A121" s="1">
        <v>45805.324259259258</v>
      </c>
      <c r="B121" t="s">
        <v>84</v>
      </c>
      <c r="C121" t="s">
        <v>205</v>
      </c>
      <c r="D121" t="s">
        <v>51</v>
      </c>
      <c r="E121" t="s">
        <v>52</v>
      </c>
      <c r="F121" t="s">
        <v>330</v>
      </c>
      <c r="G121" t="s">
        <v>51</v>
      </c>
      <c r="H121" t="s">
        <v>331</v>
      </c>
      <c r="I121" t="s">
        <v>55</v>
      </c>
      <c r="J121" t="s">
        <v>56</v>
      </c>
      <c r="K121" t="s">
        <v>245</v>
      </c>
      <c r="L121" t="s">
        <v>332</v>
      </c>
      <c r="M121" t="s">
        <v>59</v>
      </c>
      <c r="N121" t="s">
        <v>60</v>
      </c>
      <c r="O121" t="s">
        <v>123</v>
      </c>
      <c r="P121" t="s">
        <v>51</v>
      </c>
      <c r="Q121" t="s">
        <v>55</v>
      </c>
      <c r="R121" t="s">
        <v>333</v>
      </c>
      <c r="S121" t="s">
        <v>144</v>
      </c>
      <c r="T121" t="s">
        <v>65</v>
      </c>
      <c r="U121" t="s">
        <v>116</v>
      </c>
      <c r="V121" t="s">
        <v>160</v>
      </c>
      <c r="W121" t="s">
        <v>334</v>
      </c>
      <c r="X121" t="s">
        <v>335</v>
      </c>
      <c r="Y121" t="s">
        <v>99</v>
      </c>
      <c r="Z121" t="s">
        <v>60</v>
      </c>
      <c r="AA121" t="s">
        <v>336</v>
      </c>
      <c r="AB121" t="s">
        <v>133</v>
      </c>
      <c r="AC121" t="s">
        <v>73</v>
      </c>
      <c r="AD121" t="s">
        <v>104</v>
      </c>
      <c r="AE121" t="s">
        <v>72</v>
      </c>
      <c r="AF121" t="s">
        <v>337</v>
      </c>
      <c r="AG121" t="s">
        <v>76</v>
      </c>
      <c r="AH121" t="s">
        <v>77</v>
      </c>
      <c r="AI121" t="s">
        <v>76</v>
      </c>
      <c r="AJ121" t="s">
        <v>76</v>
      </c>
      <c r="AK121" t="s">
        <v>77</v>
      </c>
      <c r="AL121" t="s">
        <v>76</v>
      </c>
      <c r="AM121" t="s">
        <v>81</v>
      </c>
      <c r="AN121" t="s">
        <v>81</v>
      </c>
      <c r="AO121" t="s">
        <v>81</v>
      </c>
      <c r="AP121" t="s">
        <v>81</v>
      </c>
      <c r="AQ121" t="s">
        <v>81</v>
      </c>
      <c r="AR121" t="s">
        <v>81</v>
      </c>
      <c r="AS121" t="s">
        <v>81</v>
      </c>
      <c r="AT121" t="s">
        <v>81</v>
      </c>
      <c r="AU121" t="s">
        <v>81</v>
      </c>
      <c r="AV121" t="s">
        <v>81</v>
      </c>
      <c r="AW121" t="s">
        <v>119</v>
      </c>
      <c r="AX121" t="s">
        <v>51</v>
      </c>
    </row>
    <row r="122" spans="1:50" x14ac:dyDescent="0.3">
      <c r="A122" s="1">
        <v>45818.489374999997</v>
      </c>
      <c r="B122" t="s">
        <v>49</v>
      </c>
      <c r="C122" t="s">
        <v>324</v>
      </c>
      <c r="D122" t="s">
        <v>51</v>
      </c>
      <c r="E122" t="s">
        <v>86</v>
      </c>
      <c r="F122" t="s">
        <v>228</v>
      </c>
      <c r="G122" t="s">
        <v>51</v>
      </c>
      <c r="H122" t="s">
        <v>698</v>
      </c>
      <c r="I122" t="s">
        <v>55</v>
      </c>
      <c r="J122" t="s">
        <v>699</v>
      </c>
      <c r="K122" t="s">
        <v>140</v>
      </c>
      <c r="L122" t="s">
        <v>700</v>
      </c>
      <c r="M122" t="s">
        <v>155</v>
      </c>
      <c r="N122" t="s">
        <v>92</v>
      </c>
      <c r="O122" t="s">
        <v>61</v>
      </c>
      <c r="P122" t="s">
        <v>269</v>
      </c>
      <c r="Q122" t="s">
        <v>157</v>
      </c>
      <c r="R122" t="s">
        <v>701</v>
      </c>
      <c r="S122" t="s">
        <v>144</v>
      </c>
      <c r="T122" t="s">
        <v>115</v>
      </c>
      <c r="U122" t="s">
        <v>265</v>
      </c>
      <c r="V122" t="s">
        <v>67</v>
      </c>
      <c r="W122" t="s">
        <v>702</v>
      </c>
      <c r="X122" t="s">
        <v>147</v>
      </c>
      <c r="Y122" t="s">
        <v>70</v>
      </c>
      <c r="Z122" t="s">
        <v>100</v>
      </c>
      <c r="AA122" t="s">
        <v>703</v>
      </c>
      <c r="AB122" t="s">
        <v>72</v>
      </c>
      <c r="AC122" t="s">
        <v>73</v>
      </c>
      <c r="AD122" t="s">
        <v>74</v>
      </c>
      <c r="AE122" t="s">
        <v>72</v>
      </c>
      <c r="AF122" t="s">
        <v>704</v>
      </c>
      <c r="AG122" t="s">
        <v>76</v>
      </c>
      <c r="AH122" t="s">
        <v>77</v>
      </c>
      <c r="AI122" t="s">
        <v>77</v>
      </c>
      <c r="AJ122" t="s">
        <v>77</v>
      </c>
      <c r="AK122" t="s">
        <v>76</v>
      </c>
      <c r="AL122" t="s">
        <v>76</v>
      </c>
      <c r="AM122" t="s">
        <v>82</v>
      </c>
      <c r="AN122" t="s">
        <v>81</v>
      </c>
      <c r="AO122" t="s">
        <v>81</v>
      </c>
      <c r="AP122" t="s">
        <v>82</v>
      </c>
      <c r="AQ122" t="s">
        <v>82</v>
      </c>
      <c r="AR122" t="s">
        <v>82</v>
      </c>
      <c r="AS122" t="s">
        <v>82</v>
      </c>
      <c r="AT122" t="s">
        <v>81</v>
      </c>
      <c r="AU122" t="s">
        <v>81</v>
      </c>
      <c r="AV122" t="s">
        <v>82</v>
      </c>
      <c r="AW122" t="s">
        <v>119</v>
      </c>
      <c r="AX122" t="s">
        <v>51</v>
      </c>
    </row>
    <row r="123" spans="1:50" x14ac:dyDescent="0.3">
      <c r="A123" s="1">
        <v>45804.396678240744</v>
      </c>
      <c r="B123" t="s">
        <v>49</v>
      </c>
      <c r="C123" t="s">
        <v>243</v>
      </c>
      <c r="D123" t="s">
        <v>51</v>
      </c>
      <c r="E123" t="s">
        <v>86</v>
      </c>
      <c r="F123" t="s">
        <v>228</v>
      </c>
      <c r="G123" t="s">
        <v>51</v>
      </c>
      <c r="H123" t="s">
        <v>244</v>
      </c>
      <c r="I123" t="s">
        <v>55</v>
      </c>
      <c r="J123" t="s">
        <v>56</v>
      </c>
      <c r="K123" t="s">
        <v>245</v>
      </c>
      <c r="L123" t="s">
        <v>246</v>
      </c>
      <c r="M123" t="s">
        <v>59</v>
      </c>
      <c r="N123" t="s">
        <v>60</v>
      </c>
      <c r="O123" t="s">
        <v>61</v>
      </c>
      <c r="P123" t="s">
        <v>142</v>
      </c>
      <c r="Q123" t="s">
        <v>55</v>
      </c>
      <c r="R123" t="s">
        <v>247</v>
      </c>
      <c r="S123" t="s">
        <v>172</v>
      </c>
      <c r="T123" t="s">
        <v>65</v>
      </c>
      <c r="U123" t="s">
        <v>66</v>
      </c>
      <c r="V123" t="s">
        <v>160</v>
      </c>
      <c r="W123" t="s">
        <v>248</v>
      </c>
      <c r="X123" t="s">
        <v>249</v>
      </c>
      <c r="Y123" t="s">
        <v>117</v>
      </c>
      <c r="Z123" t="s">
        <v>60</v>
      </c>
      <c r="AA123" t="s">
        <v>250</v>
      </c>
      <c r="AB123" t="s">
        <v>133</v>
      </c>
      <c r="AC123" t="s">
        <v>134</v>
      </c>
      <c r="AD123" t="s">
        <v>104</v>
      </c>
      <c r="AE123" t="s">
        <v>72</v>
      </c>
      <c r="AF123" t="s">
        <v>251</v>
      </c>
      <c r="AG123" t="s">
        <v>77</v>
      </c>
      <c r="AH123" t="s">
        <v>77</v>
      </c>
      <c r="AI123" t="s">
        <v>78</v>
      </c>
      <c r="AJ123" t="s">
        <v>76</v>
      </c>
      <c r="AK123" t="s">
        <v>77</v>
      </c>
      <c r="AL123" t="s">
        <v>77</v>
      </c>
      <c r="AM123" t="s">
        <v>80</v>
      </c>
      <c r="AN123" t="s">
        <v>82</v>
      </c>
      <c r="AO123" t="s">
        <v>81</v>
      </c>
      <c r="AP123" t="s">
        <v>80</v>
      </c>
      <c r="AQ123" t="s">
        <v>80</v>
      </c>
      <c r="AR123" t="s">
        <v>81</v>
      </c>
      <c r="AS123" t="s">
        <v>81</v>
      </c>
      <c r="AT123" t="s">
        <v>80</v>
      </c>
      <c r="AU123" t="s">
        <v>80</v>
      </c>
      <c r="AV123" t="s">
        <v>81</v>
      </c>
      <c r="AW123" t="s">
        <v>83</v>
      </c>
      <c r="AX123" t="s">
        <v>51</v>
      </c>
    </row>
    <row r="124" spans="1:50" x14ac:dyDescent="0.3">
      <c r="A124" s="1">
        <v>45803.93677083333</v>
      </c>
      <c r="B124" t="s">
        <v>49</v>
      </c>
      <c r="C124" t="s">
        <v>226</v>
      </c>
      <c r="D124" t="s">
        <v>51</v>
      </c>
      <c r="E124" t="s">
        <v>227</v>
      </c>
      <c r="F124" t="s">
        <v>228</v>
      </c>
      <c r="G124" t="s">
        <v>51</v>
      </c>
      <c r="H124" t="s">
        <v>229</v>
      </c>
      <c r="I124" t="s">
        <v>99</v>
      </c>
      <c r="J124" t="s">
        <v>208</v>
      </c>
      <c r="K124" t="s">
        <v>230</v>
      </c>
      <c r="L124" t="s">
        <v>231</v>
      </c>
      <c r="M124" t="s">
        <v>155</v>
      </c>
      <c r="N124" t="s">
        <v>60</v>
      </c>
      <c r="O124" t="s">
        <v>123</v>
      </c>
      <c r="P124" t="s">
        <v>51</v>
      </c>
      <c r="Q124" t="s">
        <v>157</v>
      </c>
      <c r="R124" t="s">
        <v>158</v>
      </c>
      <c r="S124" t="s">
        <v>232</v>
      </c>
      <c r="T124" t="s">
        <v>159</v>
      </c>
      <c r="U124" t="s">
        <v>233</v>
      </c>
      <c r="V124" t="s">
        <v>99</v>
      </c>
      <c r="W124" t="s">
        <v>51</v>
      </c>
      <c r="X124" t="s">
        <v>234</v>
      </c>
      <c r="Y124" t="s">
        <v>99</v>
      </c>
      <c r="Z124" t="s">
        <v>60</v>
      </c>
      <c r="AA124" t="s">
        <v>235</v>
      </c>
      <c r="AB124" t="s">
        <v>72</v>
      </c>
      <c r="AC124" t="s">
        <v>73</v>
      </c>
      <c r="AD124" t="s">
        <v>104</v>
      </c>
      <c r="AE124" t="s">
        <v>176</v>
      </c>
      <c r="AF124" t="s">
        <v>187</v>
      </c>
      <c r="AG124" t="s">
        <v>77</v>
      </c>
      <c r="AH124" t="s">
        <v>77</v>
      </c>
      <c r="AI124" t="s">
        <v>77</v>
      </c>
      <c r="AJ124" t="s">
        <v>78</v>
      </c>
      <c r="AK124" t="s">
        <v>77</v>
      </c>
      <c r="AL124" t="s">
        <v>77</v>
      </c>
      <c r="AM124" t="s">
        <v>81</v>
      </c>
      <c r="AN124" t="s">
        <v>81</v>
      </c>
      <c r="AO124" t="s">
        <v>81</v>
      </c>
      <c r="AP124" t="s">
        <v>81</v>
      </c>
      <c r="AQ124" t="s">
        <v>81</v>
      </c>
      <c r="AR124" t="s">
        <v>81</v>
      </c>
      <c r="AS124" t="s">
        <v>81</v>
      </c>
      <c r="AT124" t="s">
        <v>81</v>
      </c>
      <c r="AU124" t="s">
        <v>81</v>
      </c>
      <c r="AV124" t="s">
        <v>81</v>
      </c>
      <c r="AW124" t="s">
        <v>107</v>
      </c>
      <c r="AX124" t="s">
        <v>51</v>
      </c>
    </row>
    <row r="125" spans="1:50" x14ac:dyDescent="0.3">
      <c r="A125" s="1">
        <v>45827.400937500002</v>
      </c>
      <c r="B125" t="s">
        <v>551</v>
      </c>
      <c r="C125" t="s">
        <v>150</v>
      </c>
      <c r="D125" t="s">
        <v>51</v>
      </c>
      <c r="E125" t="s">
        <v>52</v>
      </c>
      <c r="F125" t="s">
        <v>228</v>
      </c>
      <c r="G125" t="s">
        <v>51</v>
      </c>
      <c r="H125" t="s">
        <v>742</v>
      </c>
      <c r="I125" t="s">
        <v>99</v>
      </c>
      <c r="J125" t="s">
        <v>743</v>
      </c>
      <c r="K125" t="s">
        <v>124</v>
      </c>
      <c r="L125" t="s">
        <v>744</v>
      </c>
      <c r="M125" t="s">
        <v>59</v>
      </c>
      <c r="N125" t="s">
        <v>60</v>
      </c>
      <c r="O125" t="s">
        <v>61</v>
      </c>
      <c r="P125" t="s">
        <v>745</v>
      </c>
      <c r="Q125" t="s">
        <v>55</v>
      </c>
      <c r="R125" t="s">
        <v>746</v>
      </c>
      <c r="S125" t="s">
        <v>172</v>
      </c>
      <c r="T125" t="s">
        <v>115</v>
      </c>
      <c r="U125" t="s">
        <v>145</v>
      </c>
      <c r="V125" t="s">
        <v>160</v>
      </c>
      <c r="W125" t="s">
        <v>747</v>
      </c>
      <c r="X125" t="s">
        <v>98</v>
      </c>
      <c r="Y125" t="s">
        <v>99</v>
      </c>
      <c r="Z125" t="s">
        <v>60</v>
      </c>
      <c r="AA125" t="s">
        <v>301</v>
      </c>
      <c r="AB125" t="s">
        <v>102</v>
      </c>
      <c r="AC125" t="s">
        <v>134</v>
      </c>
      <c r="AD125" t="s">
        <v>104</v>
      </c>
      <c r="AE125" t="s">
        <v>105</v>
      </c>
      <c r="AF125" t="s">
        <v>748</v>
      </c>
      <c r="AG125" t="s">
        <v>76</v>
      </c>
      <c r="AH125" t="s">
        <v>77</v>
      </c>
      <c r="AI125" t="s">
        <v>76</v>
      </c>
      <c r="AJ125" t="s">
        <v>78</v>
      </c>
      <c r="AK125" t="s">
        <v>78</v>
      </c>
      <c r="AL125" t="s">
        <v>164</v>
      </c>
      <c r="AM125" t="s">
        <v>81</v>
      </c>
      <c r="AN125" t="s">
        <v>82</v>
      </c>
      <c r="AO125" t="s">
        <v>81</v>
      </c>
      <c r="AP125" t="s">
        <v>81</v>
      </c>
      <c r="AQ125" t="s">
        <v>82</v>
      </c>
      <c r="AR125" t="s">
        <v>82</v>
      </c>
      <c r="AS125" t="s">
        <v>79</v>
      </c>
      <c r="AT125" t="s">
        <v>80</v>
      </c>
      <c r="AU125" t="s">
        <v>81</v>
      </c>
      <c r="AV125" t="s">
        <v>81</v>
      </c>
      <c r="AW125" t="s">
        <v>119</v>
      </c>
      <c r="AX125" t="s">
        <v>51</v>
      </c>
    </row>
    <row r="126" spans="1:50" x14ac:dyDescent="0.3">
      <c r="A126" s="1">
        <v>45827.407673611109</v>
      </c>
      <c r="B126" t="s">
        <v>551</v>
      </c>
      <c r="C126" t="s">
        <v>851</v>
      </c>
      <c r="D126" t="s">
        <v>793</v>
      </c>
      <c r="E126" t="s">
        <v>488</v>
      </c>
      <c r="F126" t="s">
        <v>228</v>
      </c>
      <c r="G126" t="s">
        <v>51</v>
      </c>
      <c r="H126" t="s">
        <v>228</v>
      </c>
      <c r="I126" t="s">
        <v>55</v>
      </c>
      <c r="J126" t="s">
        <v>610</v>
      </c>
      <c r="K126" t="s">
        <v>380</v>
      </c>
      <c r="L126" t="s">
        <v>794</v>
      </c>
      <c r="M126" t="s">
        <v>59</v>
      </c>
      <c r="N126" t="s">
        <v>92</v>
      </c>
      <c r="O126" t="s">
        <v>61</v>
      </c>
      <c r="P126" t="s">
        <v>170</v>
      </c>
      <c r="Q126" t="s">
        <v>55</v>
      </c>
      <c r="R126" t="s">
        <v>795</v>
      </c>
      <c r="S126" t="s">
        <v>450</v>
      </c>
      <c r="T126" t="s">
        <v>115</v>
      </c>
      <c r="U126" t="s">
        <v>145</v>
      </c>
      <c r="V126" t="s">
        <v>160</v>
      </c>
      <c r="W126" t="s">
        <v>300</v>
      </c>
      <c r="X126" t="s">
        <v>98</v>
      </c>
      <c r="Y126" t="s">
        <v>70</v>
      </c>
      <c r="Z126" t="s">
        <v>100</v>
      </c>
      <c r="AA126" t="s">
        <v>786</v>
      </c>
      <c r="AB126" t="s">
        <v>133</v>
      </c>
      <c r="AC126" t="s">
        <v>73</v>
      </c>
      <c r="AD126" t="s">
        <v>104</v>
      </c>
      <c r="AE126" t="s">
        <v>105</v>
      </c>
      <c r="AF126" t="s">
        <v>75</v>
      </c>
      <c r="AG126" t="s">
        <v>77</v>
      </c>
      <c r="AH126" t="s">
        <v>76</v>
      </c>
      <c r="AI126" t="s">
        <v>76</v>
      </c>
      <c r="AJ126" t="s">
        <v>78</v>
      </c>
      <c r="AK126" t="s">
        <v>76</v>
      </c>
      <c r="AL126" t="s">
        <v>77</v>
      </c>
      <c r="AM126" t="s">
        <v>81</v>
      </c>
      <c r="AN126" t="s">
        <v>81</v>
      </c>
      <c r="AO126" t="s">
        <v>81</v>
      </c>
      <c r="AP126" t="s">
        <v>81</v>
      </c>
      <c r="AQ126" t="s">
        <v>81</v>
      </c>
      <c r="AR126" t="s">
        <v>81</v>
      </c>
      <c r="AS126" t="s">
        <v>81</v>
      </c>
      <c r="AT126" t="s">
        <v>80</v>
      </c>
      <c r="AU126" t="s">
        <v>80</v>
      </c>
      <c r="AV126" t="s">
        <v>81</v>
      </c>
      <c r="AW126" t="s">
        <v>119</v>
      </c>
      <c r="AX126" t="s">
        <v>51</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F8140-C71D-45DA-B71D-EC3978881E29}">
  <dimension ref="A1:M71"/>
  <sheetViews>
    <sheetView tabSelected="1" topLeftCell="A38" zoomScale="50" zoomScaleNormal="50" workbookViewId="0">
      <selection activeCell="T11" sqref="T11"/>
    </sheetView>
  </sheetViews>
  <sheetFormatPr defaultRowHeight="14.4" x14ac:dyDescent="0.3"/>
  <cols>
    <col min="1" max="1" width="62.109375" customWidth="1"/>
    <col min="2" max="6" width="12.6640625" bestFit="1" customWidth="1"/>
    <col min="9" max="9" width="14.33203125" bestFit="1" customWidth="1"/>
    <col min="10" max="10" width="13.44140625" bestFit="1" customWidth="1"/>
    <col min="12" max="12" width="12.21875" customWidth="1"/>
  </cols>
  <sheetData>
    <row r="1" spans="1:3" ht="43.2" x14ac:dyDescent="0.3">
      <c r="A1" s="25" t="s">
        <v>1290</v>
      </c>
      <c r="B1" t="s">
        <v>841</v>
      </c>
      <c r="C1" t="s">
        <v>1244</v>
      </c>
    </row>
    <row r="2" spans="1:3" x14ac:dyDescent="0.3">
      <c r="A2" s="15" t="s">
        <v>187</v>
      </c>
      <c r="B2">
        <v>90</v>
      </c>
      <c r="C2" s="10">
        <f>_xlfn.PERCENTOF(B2,286)</f>
        <v>0.31468531468531469</v>
      </c>
    </row>
    <row r="3" spans="1:3" x14ac:dyDescent="0.3">
      <c r="A3" s="15" t="s">
        <v>279</v>
      </c>
      <c r="B3">
        <v>80</v>
      </c>
      <c r="C3" s="10">
        <f t="shared" ref="C3:C8" si="0">_xlfn.PERCENTOF(B3,286)</f>
        <v>0.27972027972027974</v>
      </c>
    </row>
    <row r="4" spans="1:3" x14ac:dyDescent="0.3">
      <c r="A4" s="15" t="s">
        <v>505</v>
      </c>
      <c r="B4">
        <v>19</v>
      </c>
      <c r="C4" s="10">
        <f t="shared" si="0"/>
        <v>6.6433566433566432E-2</v>
      </c>
    </row>
    <row r="5" spans="1:3" x14ac:dyDescent="0.3">
      <c r="A5" s="15" t="s">
        <v>624</v>
      </c>
      <c r="B5">
        <v>67</v>
      </c>
      <c r="C5" s="10">
        <f t="shared" si="0"/>
        <v>0.23426573426573427</v>
      </c>
    </row>
    <row r="6" spans="1:3" x14ac:dyDescent="0.3">
      <c r="A6" s="15" t="s">
        <v>1291</v>
      </c>
      <c r="B6">
        <v>24</v>
      </c>
      <c r="C6" s="10">
        <f t="shared" si="0"/>
        <v>8.3916083916083919E-2</v>
      </c>
    </row>
    <row r="7" spans="1:3" x14ac:dyDescent="0.3">
      <c r="A7" s="15" t="s">
        <v>123</v>
      </c>
      <c r="B7">
        <v>4</v>
      </c>
      <c r="C7" s="10">
        <f t="shared" si="0"/>
        <v>1.3986013986013986E-2</v>
      </c>
    </row>
    <row r="8" spans="1:3" x14ac:dyDescent="0.3">
      <c r="A8" t="s">
        <v>1292</v>
      </c>
      <c r="B8">
        <v>2</v>
      </c>
      <c r="C8" s="10">
        <f t="shared" si="0"/>
        <v>6.993006993006993E-3</v>
      </c>
    </row>
    <row r="9" spans="1:3" x14ac:dyDescent="0.3">
      <c r="B9">
        <f>SUM(B2:B8)</f>
        <v>286</v>
      </c>
    </row>
    <row r="21" spans="1:13" ht="15" thickBot="1" x14ac:dyDescent="0.35">
      <c r="A21" s="17" t="s">
        <v>1293</v>
      </c>
    </row>
    <row r="22" spans="1:13" ht="43.8" thickBot="1" x14ac:dyDescent="0.35">
      <c r="A22" s="28"/>
      <c r="B22" s="29" t="s">
        <v>77</v>
      </c>
      <c r="C22" s="30" t="s">
        <v>76</v>
      </c>
      <c r="D22" s="29" t="s">
        <v>78</v>
      </c>
      <c r="E22" s="30" t="s">
        <v>164</v>
      </c>
      <c r="F22" s="29" t="s">
        <v>589</v>
      </c>
      <c r="I22" s="3" t="s">
        <v>842</v>
      </c>
      <c r="J22" t="s">
        <v>1289</v>
      </c>
      <c r="L22" s="3" t="s">
        <v>842</v>
      </c>
      <c r="M22" t="s">
        <v>1297</v>
      </c>
    </row>
    <row r="23" spans="1:13" ht="15" thickBot="1" x14ac:dyDescent="0.35">
      <c r="A23" s="31" t="s">
        <v>1207</v>
      </c>
      <c r="B23" s="45">
        <v>0.43089430894308944</v>
      </c>
      <c r="C23" s="45">
        <v>0.3902439024390244</v>
      </c>
      <c r="D23" s="45">
        <v>0.15447154471544716</v>
      </c>
      <c r="E23" s="45">
        <v>2.4390243902439025E-2</v>
      </c>
      <c r="F23" s="32"/>
      <c r="I23" s="4" t="s">
        <v>77</v>
      </c>
      <c r="J23">
        <v>56</v>
      </c>
      <c r="L23" s="4" t="s">
        <v>77</v>
      </c>
      <c r="M23">
        <v>56</v>
      </c>
    </row>
    <row r="24" spans="1:13" ht="15" thickBot="1" x14ac:dyDescent="0.35">
      <c r="A24" s="31" t="s">
        <v>1208</v>
      </c>
      <c r="B24" s="45">
        <f>_xlfn.PERCENTOF(GETPIVOTDATA("Field1",$I$22,"Field1","Best way"),123)</f>
        <v>0.45528455284552843</v>
      </c>
      <c r="C24" s="45">
        <f>_xlfn.PERCENTOF(GETPIVOTDATA("Field1",$I$22,"Field1","Good way"),123)</f>
        <v>0.3902439024390244</v>
      </c>
      <c r="D24" s="45">
        <f>_xlfn.PERCENTOF(GETPIVOTDATA("Field1",$I$22,"Field1","Acceptable"),123)</f>
        <v>0.12195121951219512</v>
      </c>
      <c r="E24" s="45">
        <f>_xlfn.PERCENTOF(GETPIVOTDATA("Field1",$I$22,"Field1","Not so important"),123)</f>
        <v>3.2520325203252036E-2</v>
      </c>
      <c r="F24" s="32"/>
      <c r="I24" s="4" t="s">
        <v>76</v>
      </c>
      <c r="J24">
        <v>48</v>
      </c>
      <c r="L24" s="4" t="s">
        <v>76</v>
      </c>
      <c r="M24">
        <v>45</v>
      </c>
    </row>
    <row r="25" spans="1:13" ht="15" thickBot="1" x14ac:dyDescent="0.35">
      <c r="A25" s="31" t="s">
        <v>1209</v>
      </c>
      <c r="B25" s="45">
        <f>_xlfn.PERCENTOF(GETPIVOTDATA("Field1",$I$29,"Field1","Best way"),123)</f>
        <v>0.45528455284552843</v>
      </c>
      <c r="C25" s="45">
        <f>_xlfn.PERCENTOF(GETPIVOTDATA("Field1",$I$29,"Field1","Good way"),123)</f>
        <v>0.3902439024390244</v>
      </c>
      <c r="D25" s="45">
        <f>_xlfn.PERCENTOF(GETPIVOTDATA("Field1",$I$29,"Field1","Acceptable"),123)</f>
        <v>0.12195121951219512</v>
      </c>
      <c r="E25" s="45">
        <f>_xlfn.PERCENTOF(GETPIVOTDATA("Field1",$I$29,"Field1","Not so important"),123)</f>
        <v>3.2520325203252036E-2</v>
      </c>
      <c r="F25" s="32"/>
      <c r="I25" s="4" t="s">
        <v>78</v>
      </c>
      <c r="J25">
        <v>15</v>
      </c>
      <c r="L25" s="4" t="s">
        <v>78</v>
      </c>
      <c r="M25">
        <v>21</v>
      </c>
    </row>
    <row r="26" spans="1:13" ht="29.4" thickBot="1" x14ac:dyDescent="0.35">
      <c r="A26" s="31" t="s">
        <v>1210</v>
      </c>
      <c r="B26" s="45">
        <f>_xlfn.PERCENTOF(GETPIVOTDATA("Acceptable",$I$38,"Acceptable","Best way"),124)</f>
        <v>0.33870967741935482</v>
      </c>
      <c r="C26" s="45">
        <f>_xlfn.PERCENTOF(GETPIVOTDATA("Acceptable",$I$38,"Acceptable","Good way"),124)</f>
        <v>0.33870967741935482</v>
      </c>
      <c r="D26" s="45">
        <f>_xlfn.PERCENTOF(GETPIVOTDATA("Acceptable",$I$38,"Acceptable","Acceptable"),124)</f>
        <v>0.2661290322580645</v>
      </c>
      <c r="E26" s="45">
        <f>_xlfn.PERCENTOF(GETPIVOTDATA("Acceptable",$I$38,"Acceptable","Not so important"),124)</f>
        <v>4.0322580645161289E-2</v>
      </c>
      <c r="F26" s="45">
        <f>_xlfn.PERCENTOF(GETPIVOTDATA("Acceptable",$I$38,"Acceptable","It will have no impact"),124)</f>
        <v>1.6129032258064516E-2</v>
      </c>
      <c r="I26" s="4" t="s">
        <v>164</v>
      </c>
      <c r="J26">
        <v>4</v>
      </c>
      <c r="L26" s="4" t="s">
        <v>164</v>
      </c>
      <c r="M26">
        <v>2</v>
      </c>
    </row>
    <row r="27" spans="1:13" ht="15" thickBot="1" x14ac:dyDescent="0.35">
      <c r="A27" s="33" t="s">
        <v>1211</v>
      </c>
      <c r="B27" s="45">
        <f>_xlfn.PERCENTOF(GETPIVOTDATA("Acceptable",$L$22,"Acceptable","Best way"),124)</f>
        <v>0.45161290322580644</v>
      </c>
      <c r="C27" s="45">
        <f>_xlfn.PERCENTOF(GETPIVOTDATA("Acceptable",$L$22,"Acceptable","Good way"),124)</f>
        <v>0.36290322580645162</v>
      </c>
      <c r="D27" s="45">
        <f>_xlfn.PERCENTOF(GETPIVOTDATA("Acceptable",$L$22,"Acceptable","Acceptable"),124)</f>
        <v>0.16935483870967741</v>
      </c>
      <c r="E27" s="45">
        <f>_xlfn.PERCENTOF(GETPIVOTDATA("Acceptable",$L$22,"Acceptable","Not so important"),124)</f>
        <v>1.6129032258064516E-2</v>
      </c>
      <c r="F27" s="45"/>
      <c r="I27" s="4" t="s">
        <v>843</v>
      </c>
      <c r="J27">
        <v>123</v>
      </c>
      <c r="L27" s="4" t="s">
        <v>843</v>
      </c>
      <c r="M27">
        <v>124</v>
      </c>
    </row>
    <row r="28" spans="1:13" ht="15" thickBot="1" x14ac:dyDescent="0.35">
      <c r="A28" s="31" t="s">
        <v>1212</v>
      </c>
      <c r="B28" s="45">
        <f>_xlfn.PERCENTOF(GETPIVOTDATA("Field1",$L$29,"Field1","Best way"),123)</f>
        <v>0.51219512195121952</v>
      </c>
      <c r="C28" s="45">
        <f>_xlfn.PERCENTOF(GETPIVOTDATA("Field1",$L$29,"Field1","Good way"),123)</f>
        <v>0.33333333333333331</v>
      </c>
      <c r="D28" s="45">
        <f>_xlfn.PERCENTOF(GETPIVOTDATA("Field1",$L$29,"Field1","Acceptable"),123)</f>
        <v>0.11382113821138211</v>
      </c>
      <c r="E28" s="45">
        <f>_xlfn.PERCENTOF(GETPIVOTDATA("Field1",$L$29,"Field1","Not so important"),123)</f>
        <v>4.065040650406504E-2</v>
      </c>
      <c r="F28" s="32"/>
    </row>
    <row r="29" spans="1:13" x14ac:dyDescent="0.3">
      <c r="I29" s="3" t="s">
        <v>842</v>
      </c>
      <c r="J29" t="s">
        <v>1289</v>
      </c>
      <c r="L29" s="3" t="s">
        <v>842</v>
      </c>
      <c r="M29" t="s">
        <v>1289</v>
      </c>
    </row>
    <row r="30" spans="1:13" x14ac:dyDescent="0.3">
      <c r="I30" s="4" t="s">
        <v>77</v>
      </c>
      <c r="J30">
        <v>56</v>
      </c>
      <c r="L30" s="4" t="s">
        <v>77</v>
      </c>
      <c r="M30">
        <v>63</v>
      </c>
    </row>
    <row r="31" spans="1:13" ht="15" thickBot="1" x14ac:dyDescent="0.35">
      <c r="A31" s="17" t="s">
        <v>1294</v>
      </c>
      <c r="I31" s="4" t="s">
        <v>76</v>
      </c>
      <c r="J31">
        <v>48</v>
      </c>
      <c r="L31" s="4" t="s">
        <v>76</v>
      </c>
      <c r="M31">
        <v>41</v>
      </c>
    </row>
    <row r="32" spans="1:13" ht="29.4" thickBot="1" x14ac:dyDescent="0.35">
      <c r="A32" s="28"/>
      <c r="B32" s="29" t="s">
        <v>80</v>
      </c>
      <c r="C32" s="29" t="s">
        <v>81</v>
      </c>
      <c r="D32" s="29" t="s">
        <v>82</v>
      </c>
      <c r="E32" s="29" t="s">
        <v>79</v>
      </c>
      <c r="F32" s="29" t="s">
        <v>242</v>
      </c>
      <c r="I32" s="4" t="s">
        <v>78</v>
      </c>
      <c r="J32">
        <v>15</v>
      </c>
      <c r="L32" s="4" t="s">
        <v>78</v>
      </c>
      <c r="M32">
        <v>14</v>
      </c>
    </row>
    <row r="33" spans="1:13" ht="15" thickBot="1" x14ac:dyDescent="0.35">
      <c r="A33" s="31" t="s">
        <v>1214</v>
      </c>
      <c r="B33" s="45">
        <f>_xlfn.PERCENTOF(GETPIVOTDATA("Field1",$B$46,"Field1","Very easy"),124)</f>
        <v>0.30645161290322581</v>
      </c>
      <c r="C33" s="45">
        <f>_xlfn.PERCENTOF(GETPIVOTDATA("Field1",$B$46,"Field1","Easy"),124)</f>
        <v>0.41129032258064518</v>
      </c>
      <c r="D33" s="45">
        <f>_xlfn.PERCENTOF(GETPIVOTDATA("Field1",$B$46,"Field1","Somewhat easy"),124)</f>
        <v>0.22580645161290322</v>
      </c>
      <c r="E33" s="45">
        <f>_xlfn.PERCENTOF(GETPIVOTDATA("Field1",$B$46,"Field1","Not easy"),124)</f>
        <v>5.6451612903225805E-2</v>
      </c>
      <c r="F33" s="32"/>
      <c r="I33" s="4" t="s">
        <v>164</v>
      </c>
      <c r="J33">
        <v>4</v>
      </c>
      <c r="L33" s="4" t="s">
        <v>164</v>
      </c>
      <c r="M33">
        <v>5</v>
      </c>
    </row>
    <row r="34" spans="1:13" ht="15" thickBot="1" x14ac:dyDescent="0.35">
      <c r="A34" s="31" t="s">
        <v>1215</v>
      </c>
      <c r="B34" s="45">
        <f>_xlfn.PERCENTOF(GETPIVOTDATA("Field1",$E$46,"Field1","Very easy"),123)</f>
        <v>0.29268292682926828</v>
      </c>
      <c r="C34" s="45">
        <f>_xlfn.PERCENTOF(GETPIVOTDATA("Field1",$E$46,"Field1","Easy"),123)</f>
        <v>0.3983739837398374</v>
      </c>
      <c r="D34" s="45">
        <f>_xlfn.PERCENTOF(GETPIVOTDATA("Field1",$E$46,"Field1","Somewhat easy"),123)</f>
        <v>0.23577235772357724</v>
      </c>
      <c r="E34" s="45">
        <f>_xlfn.PERCENTOF(GETPIVOTDATA("Field1",$E$46,"Field1","Not easy"),123)</f>
        <v>5.6910569105691054E-2</v>
      </c>
      <c r="F34" s="45">
        <f>_xlfn.PERCENTOF(GETPIVOTDATA("Field1",$E$46,"Field1","Impossible"),123)</f>
        <v>1.6260162601626018E-2</v>
      </c>
      <c r="I34" s="4" t="s">
        <v>843</v>
      </c>
      <c r="J34">
        <v>123</v>
      </c>
      <c r="L34" s="4" t="s">
        <v>843</v>
      </c>
      <c r="M34">
        <v>123</v>
      </c>
    </row>
    <row r="35" spans="1:13" ht="15" thickBot="1" x14ac:dyDescent="0.35">
      <c r="A35" s="31" t="s">
        <v>96</v>
      </c>
      <c r="B35" s="45">
        <f>_xlfn.PERCENTOF(GETPIVOTDATA("Field1",$I$46,"Field1","Very easy"),124)</f>
        <v>0.37096774193548387</v>
      </c>
      <c r="C35" s="45">
        <f>_xlfn.PERCENTOF(GETPIVOTDATA("Field1",$I$46,"Field1","Easy"),124)</f>
        <v>0.49193548387096775</v>
      </c>
      <c r="D35" s="45">
        <f>_xlfn.PERCENTOF(GETPIVOTDATA("Field1",$I$46,"Field1","Somewhat easy"),124)</f>
        <v>0.12903225806451613</v>
      </c>
      <c r="E35" s="45">
        <f>_xlfn.PERCENTOF(GETPIVOTDATA("Field1",$I$46,"Field1","Not easy"),124)</f>
        <v>8.0645161290322578E-3</v>
      </c>
      <c r="F35" s="32"/>
    </row>
    <row r="36" spans="1:13" ht="15" thickBot="1" x14ac:dyDescent="0.35">
      <c r="A36" s="31" t="s">
        <v>953</v>
      </c>
      <c r="B36" s="45">
        <f>_xlfn.PERCENTOF(GETPIVOTDATA("Field1",$I$54,"Field1","Very easy"),124)</f>
        <v>0.38709677419354838</v>
      </c>
      <c r="C36" s="45">
        <f>_xlfn.PERCENTOF(GETPIVOTDATA("Field1",$I$54,"Field1","Easy"),124)</f>
        <v>0.43548387096774194</v>
      </c>
      <c r="D36" s="45">
        <f>_xlfn.PERCENTOF(GETPIVOTDATA("Field1",$I$54,"Field1","Somewhat easy"),124)</f>
        <v>0.15322580645161291</v>
      </c>
      <c r="E36" s="45">
        <f>_xlfn.PERCENTOF(GETPIVOTDATA("Field1",$I$54,"Field1","Not easy"),124)</f>
        <v>2.4193548387096774E-2</v>
      </c>
      <c r="F36" s="32"/>
    </row>
    <row r="37" spans="1:13" ht="15" thickBot="1" x14ac:dyDescent="0.35">
      <c r="A37" s="31" t="s">
        <v>1216</v>
      </c>
      <c r="B37" s="45">
        <f>_xlfn.PERCENTOF(GETPIVOTDATA("How easy is for you to have access to heritage places or activities? [Art Galleries]",$L$38,"How easy is for you to have access to heritage places or activities? [Art Galleries]","Very easy"),125)</f>
        <v>0.34399999999999997</v>
      </c>
      <c r="C37" s="45">
        <f>_xlfn.PERCENTOF(GETPIVOTDATA("How easy is for you to have access to heritage places or activities? [Art Galleries]",$L$38,"How easy is for you to have access to heritage places or activities? [Art Galleries]","Easy"),125)</f>
        <v>0.44</v>
      </c>
      <c r="D37" s="45">
        <f>_xlfn.PERCENTOF(GETPIVOTDATA("How easy is for you to have access to heritage places or activities? [Art Galleries]",$L$38,"How easy is for you to have access to heritage places or activities? [Art Galleries]","Somewhat easy"),125)</f>
        <v>0.184</v>
      </c>
      <c r="E37" s="45">
        <f>_xlfn.PERCENTOF(GETPIVOTDATA("How easy is for you to have access to heritage places or activities? [Art Galleries]",$L$38,"How easy is for you to have access to heritage places or activities? [Art Galleries]","Not easy"),125)</f>
        <v>3.2000000000000001E-2</v>
      </c>
      <c r="F37" s="32"/>
    </row>
    <row r="38" spans="1:13" ht="15" thickBot="1" x14ac:dyDescent="0.35">
      <c r="A38" s="31" t="s">
        <v>1217</v>
      </c>
      <c r="B38" s="45">
        <f>_xlfn.PERCENTOF(35,125)</f>
        <v>0.28000000000000003</v>
      </c>
      <c r="C38" s="45">
        <f>_xlfn.PERCENTOF(50,125)</f>
        <v>0.4</v>
      </c>
      <c r="D38" s="45">
        <f>_xlfn.PERCENTOF(31,125)</f>
        <v>0.248</v>
      </c>
      <c r="E38" s="45">
        <f>_xlfn.PERCENTOF(8,125)</f>
        <v>6.4000000000000001E-2</v>
      </c>
      <c r="F38" s="45">
        <f>_xlfn.PERCENTOF(1,125)</f>
        <v>8.0000000000000002E-3</v>
      </c>
      <c r="I38" s="3" t="s">
        <v>842</v>
      </c>
      <c r="J38" t="s">
        <v>1297</v>
      </c>
      <c r="L38" s="3" t="s">
        <v>842</v>
      </c>
      <c r="M38" t="s">
        <v>1298</v>
      </c>
    </row>
    <row r="39" spans="1:13" ht="15" thickBot="1" x14ac:dyDescent="0.35">
      <c r="A39" s="31" t="s">
        <v>1218</v>
      </c>
      <c r="B39" s="45">
        <f>_xlfn.PERCENTOF(33,125)</f>
        <v>0.26400000000000001</v>
      </c>
      <c r="C39" s="45">
        <f>_xlfn.PERCENTOF(44,125)</f>
        <v>0.35199999999999998</v>
      </c>
      <c r="D39" s="45">
        <f>_xlfn.PERCENTOF(34,125)</f>
        <v>0.27200000000000002</v>
      </c>
      <c r="E39" s="45">
        <f>_xlfn.PERCENTOF(13,125)</f>
        <v>0.104</v>
      </c>
      <c r="F39" s="45">
        <f>_xlfn.PERCENTOF(1,125)</f>
        <v>8.0000000000000002E-3</v>
      </c>
      <c r="I39" s="4" t="s">
        <v>77</v>
      </c>
      <c r="J39">
        <v>42</v>
      </c>
      <c r="L39" s="4" t="s">
        <v>81</v>
      </c>
      <c r="M39">
        <v>55</v>
      </c>
    </row>
    <row r="40" spans="1:13" ht="15" thickBot="1" x14ac:dyDescent="0.35">
      <c r="A40" s="31" t="s">
        <v>1219</v>
      </c>
      <c r="B40" s="45">
        <f>_xlfn.PERCENTOF(59,125)</f>
        <v>0.47199999999999998</v>
      </c>
      <c r="C40" s="45">
        <f>_xlfn.PERCENTOF(44,125)</f>
        <v>0.35199999999999998</v>
      </c>
      <c r="D40" s="45">
        <f>_xlfn.PERCENTOF(18,125)</f>
        <v>0.14399999999999999</v>
      </c>
      <c r="E40" s="45">
        <f>_xlfn.PERCENTOF(4,125)</f>
        <v>3.2000000000000001E-2</v>
      </c>
      <c r="F40" s="45"/>
      <c r="I40" s="4" t="s">
        <v>76</v>
      </c>
      <c r="J40">
        <v>42</v>
      </c>
      <c r="L40" s="4" t="s">
        <v>80</v>
      </c>
      <c r="M40">
        <v>43</v>
      </c>
    </row>
    <row r="41" spans="1:13" ht="15" thickBot="1" x14ac:dyDescent="0.35">
      <c r="A41" s="31" t="s">
        <v>1220</v>
      </c>
      <c r="B41" s="45">
        <f>_xlfn.PERCENTOF(63,125)</f>
        <v>0.504</v>
      </c>
      <c r="C41" s="45">
        <f>_xlfn.PERCENTOF(48,125)</f>
        <v>0.38400000000000001</v>
      </c>
      <c r="D41" s="45">
        <f>_xlfn.PERCENTOF(13,125)</f>
        <v>0.104</v>
      </c>
      <c r="E41" s="45">
        <f>_xlfn.PERCENTOF(1,125)</f>
        <v>8.0000000000000002E-3</v>
      </c>
      <c r="F41" s="32"/>
      <c r="I41" s="4" t="s">
        <v>78</v>
      </c>
      <c r="J41">
        <v>33</v>
      </c>
      <c r="L41" s="4" t="s">
        <v>82</v>
      </c>
      <c r="M41">
        <v>23</v>
      </c>
    </row>
    <row r="42" spans="1:13" ht="15" thickBot="1" x14ac:dyDescent="0.35">
      <c r="A42" s="31" t="s">
        <v>1221</v>
      </c>
      <c r="B42" s="45">
        <f>_xlfn.PERCENTOF(29,125)</f>
        <v>0.23200000000000001</v>
      </c>
      <c r="C42" s="45">
        <f>_xlfn.PERCENTOF(57,125)</f>
        <v>0.45600000000000002</v>
      </c>
      <c r="D42" s="45">
        <f>_xlfn.PERCENTOF(27,125)</f>
        <v>0.216</v>
      </c>
      <c r="E42" s="45">
        <f>_xlfn.PERCENTOF(12,125)</f>
        <v>9.6000000000000002E-2</v>
      </c>
      <c r="F42" s="32"/>
      <c r="I42" s="4" t="s">
        <v>164</v>
      </c>
      <c r="J42">
        <v>5</v>
      </c>
      <c r="L42" s="4" t="s">
        <v>79</v>
      </c>
      <c r="M42">
        <v>4</v>
      </c>
    </row>
    <row r="43" spans="1:13" x14ac:dyDescent="0.3">
      <c r="I43" s="4" t="s">
        <v>589</v>
      </c>
      <c r="J43">
        <v>2</v>
      </c>
      <c r="L43" s="4" t="s">
        <v>843</v>
      </c>
      <c r="M43">
        <v>125</v>
      </c>
    </row>
    <row r="44" spans="1:13" x14ac:dyDescent="0.3">
      <c r="I44" s="4" t="s">
        <v>843</v>
      </c>
      <c r="J44">
        <v>124</v>
      </c>
    </row>
    <row r="46" spans="1:13" x14ac:dyDescent="0.3">
      <c r="B46" s="3" t="s">
        <v>842</v>
      </c>
      <c r="C46" t="s">
        <v>1289</v>
      </c>
      <c r="E46" s="3" t="s">
        <v>842</v>
      </c>
      <c r="F46" t="s">
        <v>1289</v>
      </c>
      <c r="I46" s="3" t="s">
        <v>842</v>
      </c>
      <c r="J46" t="s">
        <v>1289</v>
      </c>
    </row>
    <row r="47" spans="1:13" x14ac:dyDescent="0.3">
      <c r="B47" s="4" t="s">
        <v>81</v>
      </c>
      <c r="C47">
        <v>51</v>
      </c>
      <c r="E47" s="4" t="s">
        <v>81</v>
      </c>
      <c r="F47">
        <v>49</v>
      </c>
      <c r="I47" s="4" t="s">
        <v>81</v>
      </c>
      <c r="J47">
        <v>61</v>
      </c>
    </row>
    <row r="48" spans="1:13" x14ac:dyDescent="0.3">
      <c r="B48" s="4" t="s">
        <v>80</v>
      </c>
      <c r="C48">
        <v>38</v>
      </c>
      <c r="E48" s="4" t="s">
        <v>80</v>
      </c>
      <c r="F48">
        <v>36</v>
      </c>
      <c r="I48" s="4" t="s">
        <v>80</v>
      </c>
      <c r="J48">
        <v>46</v>
      </c>
    </row>
    <row r="49" spans="2:10" x14ac:dyDescent="0.3">
      <c r="B49" s="4" t="s">
        <v>82</v>
      </c>
      <c r="C49">
        <v>28</v>
      </c>
      <c r="E49" s="4" t="s">
        <v>82</v>
      </c>
      <c r="F49">
        <v>29</v>
      </c>
      <c r="I49" s="4" t="s">
        <v>82</v>
      </c>
      <c r="J49">
        <v>16</v>
      </c>
    </row>
    <row r="50" spans="2:10" x14ac:dyDescent="0.3">
      <c r="B50" s="4" t="s">
        <v>79</v>
      </c>
      <c r="C50">
        <v>7</v>
      </c>
      <c r="E50" s="4" t="s">
        <v>79</v>
      </c>
      <c r="F50">
        <v>7</v>
      </c>
      <c r="I50" s="4" t="s">
        <v>79</v>
      </c>
      <c r="J50">
        <v>1</v>
      </c>
    </row>
    <row r="51" spans="2:10" x14ac:dyDescent="0.3">
      <c r="B51" s="4" t="s">
        <v>843</v>
      </c>
      <c r="C51">
        <v>124</v>
      </c>
      <c r="E51" s="4" t="s">
        <v>242</v>
      </c>
      <c r="F51">
        <v>2</v>
      </c>
      <c r="I51" s="4" t="s">
        <v>843</v>
      </c>
      <c r="J51">
        <v>124</v>
      </c>
    </row>
    <row r="52" spans="2:10" x14ac:dyDescent="0.3">
      <c r="E52" s="4" t="s">
        <v>843</v>
      </c>
      <c r="F52">
        <v>123</v>
      </c>
    </row>
    <row r="54" spans="2:10" x14ac:dyDescent="0.3">
      <c r="I54" s="3" t="s">
        <v>842</v>
      </c>
      <c r="J54" t="s">
        <v>1289</v>
      </c>
    </row>
    <row r="55" spans="2:10" x14ac:dyDescent="0.3">
      <c r="I55" s="4" t="s">
        <v>81</v>
      </c>
      <c r="J55">
        <v>54</v>
      </c>
    </row>
    <row r="56" spans="2:10" x14ac:dyDescent="0.3">
      <c r="I56" s="4" t="s">
        <v>80</v>
      </c>
      <c r="J56">
        <v>48</v>
      </c>
    </row>
    <row r="57" spans="2:10" x14ac:dyDescent="0.3">
      <c r="I57" s="4" t="s">
        <v>82</v>
      </c>
      <c r="J57">
        <v>19</v>
      </c>
    </row>
    <row r="58" spans="2:10" x14ac:dyDescent="0.3">
      <c r="I58" s="4" t="s">
        <v>79</v>
      </c>
      <c r="J58">
        <v>3</v>
      </c>
    </row>
    <row r="59" spans="2:10" x14ac:dyDescent="0.3">
      <c r="I59" s="4" t="s">
        <v>843</v>
      </c>
      <c r="J59">
        <v>124</v>
      </c>
    </row>
    <row r="66" spans="1:3" ht="28.8" x14ac:dyDescent="0.3">
      <c r="A66" s="25" t="s">
        <v>1295</v>
      </c>
      <c r="B66" s="2" t="s">
        <v>841</v>
      </c>
      <c r="C66" s="2" t="s">
        <v>1244</v>
      </c>
    </row>
    <row r="67" spans="1:3" x14ac:dyDescent="0.3">
      <c r="A67" s="15" t="s">
        <v>83</v>
      </c>
      <c r="B67">
        <v>59</v>
      </c>
      <c r="C67" s="10">
        <f>_xlfn.PERCENTOF(B67,125)</f>
        <v>0.47199999999999998</v>
      </c>
    </row>
    <row r="68" spans="1:3" x14ac:dyDescent="0.3">
      <c r="A68" s="15" t="s">
        <v>119</v>
      </c>
      <c r="B68">
        <v>42</v>
      </c>
      <c r="C68" s="10">
        <f t="shared" ref="C68:C70" si="1">_xlfn.PERCENTOF(B68,125)</f>
        <v>0.33600000000000002</v>
      </c>
    </row>
    <row r="69" spans="1:3" x14ac:dyDescent="0.3">
      <c r="A69" s="15" t="s">
        <v>1296</v>
      </c>
      <c r="B69">
        <v>21</v>
      </c>
      <c r="C69" s="10">
        <f t="shared" si="1"/>
        <v>0.16800000000000001</v>
      </c>
    </row>
    <row r="70" spans="1:3" x14ac:dyDescent="0.3">
      <c r="A70" s="15" t="s">
        <v>165</v>
      </c>
      <c r="B70">
        <v>3</v>
      </c>
      <c r="C70" s="10">
        <f t="shared" si="1"/>
        <v>2.4E-2</v>
      </c>
    </row>
    <row r="71" spans="1:3" x14ac:dyDescent="0.3">
      <c r="B71">
        <f>SUM(B67:B70)</f>
        <v>125</v>
      </c>
    </row>
  </sheetData>
  <conditionalFormatting sqref="A22:F28">
    <cfRule type="colorScale" priority="2">
      <colorScale>
        <cfvo type="min"/>
        <cfvo type="percentile" val="50"/>
        <cfvo type="max"/>
        <color rgb="FFF8696B"/>
        <color rgb="FFFFEB84"/>
        <color rgb="FF63BE7B"/>
      </colorScale>
    </cfRule>
  </conditionalFormatting>
  <conditionalFormatting sqref="A32:F42">
    <cfRule type="colorScale" priority="1">
      <colorScale>
        <cfvo type="min"/>
        <cfvo type="percentile" val="50"/>
        <cfvo type="max"/>
        <color rgb="FFF8696B"/>
        <color rgb="FFFFEB84"/>
        <color rgb="FF63BE7B"/>
      </colorScale>
    </cfRule>
  </conditionalFormatting>
  <conditionalFormatting sqref="B23:F28">
    <cfRule type="colorScale" priority="3">
      <colorScale>
        <cfvo type="min"/>
        <cfvo type="percentile" val="50"/>
        <cfvo type="max"/>
        <color rgb="FFF8696B"/>
        <color rgb="FFFCFCFF"/>
        <color rgb="FF63BE7B"/>
      </colorScale>
    </cfRule>
  </conditionalFormatting>
  <pageMargins left="0.7" right="0.7" top="0.75" bottom="0.75" header="0.3" footer="0.3"/>
  <drawing r:id="rId1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F356A-DFD6-4637-91B5-C9FB5A482E84}">
  <dimension ref="A1:C31"/>
  <sheetViews>
    <sheetView topLeftCell="A22" workbookViewId="0">
      <selection activeCell="F46" sqref="F46"/>
    </sheetView>
  </sheetViews>
  <sheetFormatPr defaultRowHeight="14.4" x14ac:dyDescent="0.3"/>
  <cols>
    <col min="1" max="1" width="62.44140625" customWidth="1"/>
    <col min="8" max="8" width="27.33203125" customWidth="1"/>
  </cols>
  <sheetData>
    <row r="1" spans="1:3" ht="43.2" x14ac:dyDescent="0.3">
      <c r="A1" s="25" t="s">
        <v>1280</v>
      </c>
      <c r="B1" s="2" t="s">
        <v>841</v>
      </c>
      <c r="C1" s="2" t="s">
        <v>1244</v>
      </c>
    </row>
    <row r="2" spans="1:3" x14ac:dyDescent="0.3">
      <c r="A2" s="15" t="s">
        <v>72</v>
      </c>
      <c r="B2">
        <v>79</v>
      </c>
      <c r="C2" s="10">
        <f>_xlfn.PERCENTOF(B2,123)</f>
        <v>0.64227642276422769</v>
      </c>
    </row>
    <row r="3" spans="1:3" x14ac:dyDescent="0.3">
      <c r="A3" s="15" t="s">
        <v>133</v>
      </c>
      <c r="B3">
        <v>28</v>
      </c>
      <c r="C3" s="10">
        <f t="shared" ref="C3:C5" si="0">_xlfn.PERCENTOF(B3,123)</f>
        <v>0.22764227642276422</v>
      </c>
    </row>
    <row r="4" spans="1:3" x14ac:dyDescent="0.3">
      <c r="A4" s="15" t="s">
        <v>102</v>
      </c>
      <c r="B4">
        <v>14</v>
      </c>
      <c r="C4" s="10">
        <f t="shared" si="0"/>
        <v>0.11382113821138211</v>
      </c>
    </row>
    <row r="5" spans="1:3" x14ac:dyDescent="0.3">
      <c r="A5" s="15" t="s">
        <v>162</v>
      </c>
      <c r="B5">
        <v>2</v>
      </c>
      <c r="C5" s="10">
        <f t="shared" si="0"/>
        <v>1.6260162601626018E-2</v>
      </c>
    </row>
    <row r="6" spans="1:3" x14ac:dyDescent="0.3">
      <c r="A6" s="15" t="s">
        <v>623</v>
      </c>
      <c r="B6">
        <v>0</v>
      </c>
    </row>
    <row r="7" spans="1:3" x14ac:dyDescent="0.3">
      <c r="A7" s="15"/>
      <c r="B7">
        <f>SUM(B2:B6)</f>
        <v>123</v>
      </c>
    </row>
    <row r="8" spans="1:3" x14ac:dyDescent="0.3">
      <c r="A8" s="16"/>
    </row>
    <row r="9" spans="1:3" ht="43.2" x14ac:dyDescent="0.3">
      <c r="A9" s="25" t="s">
        <v>1281</v>
      </c>
      <c r="B9" s="2" t="s">
        <v>841</v>
      </c>
      <c r="C9" s="2" t="s">
        <v>1244</v>
      </c>
    </row>
    <row r="10" spans="1:3" x14ac:dyDescent="0.3">
      <c r="A10" s="15" t="s">
        <v>73</v>
      </c>
      <c r="B10">
        <v>76</v>
      </c>
      <c r="C10" s="10">
        <f>_xlfn.PERCENTOF(B10,123)</f>
        <v>0.61788617886178865</v>
      </c>
    </row>
    <row r="11" spans="1:3" x14ac:dyDescent="0.3">
      <c r="A11" s="15" t="s">
        <v>134</v>
      </c>
      <c r="B11">
        <v>34</v>
      </c>
      <c r="C11" s="10">
        <f t="shared" ref="C11:C14" si="1">_xlfn.PERCENTOF(B11,123)</f>
        <v>0.27642276422764228</v>
      </c>
    </row>
    <row r="12" spans="1:3" x14ac:dyDescent="0.3">
      <c r="A12" s="15" t="s">
        <v>103</v>
      </c>
      <c r="B12">
        <v>8</v>
      </c>
      <c r="C12" s="10">
        <f t="shared" si="1"/>
        <v>6.5040650406504072E-2</v>
      </c>
    </row>
    <row r="13" spans="1:3" x14ac:dyDescent="0.3">
      <c r="A13" s="15" t="s">
        <v>358</v>
      </c>
      <c r="B13">
        <v>3</v>
      </c>
      <c r="C13" s="10">
        <f t="shared" si="1"/>
        <v>2.4390243902439025E-2</v>
      </c>
    </row>
    <row r="14" spans="1:3" x14ac:dyDescent="0.3">
      <c r="A14" s="15" t="s">
        <v>123</v>
      </c>
      <c r="B14">
        <v>2</v>
      </c>
      <c r="C14" s="10">
        <f t="shared" si="1"/>
        <v>1.6260162601626018E-2</v>
      </c>
    </row>
    <row r="15" spans="1:3" x14ac:dyDescent="0.3">
      <c r="A15" s="15"/>
      <c r="B15">
        <f>SUM(B10:B14)</f>
        <v>123</v>
      </c>
    </row>
    <row r="16" spans="1:3" x14ac:dyDescent="0.3">
      <c r="A16" s="16"/>
    </row>
    <row r="17" spans="1:3" ht="43.2" x14ac:dyDescent="0.3">
      <c r="A17" s="25" t="s">
        <v>1282</v>
      </c>
      <c r="B17" s="2" t="s">
        <v>841</v>
      </c>
      <c r="C17" s="2" t="s">
        <v>1244</v>
      </c>
    </row>
    <row r="18" spans="1:3" x14ac:dyDescent="0.3">
      <c r="A18" s="15" t="s">
        <v>74</v>
      </c>
      <c r="B18">
        <v>58</v>
      </c>
      <c r="C18" s="10">
        <f>_xlfn.PERCENTOF(B18,122)</f>
        <v>0.47540983606557374</v>
      </c>
    </row>
    <row r="19" spans="1:3" x14ac:dyDescent="0.3">
      <c r="A19" s="15" t="s">
        <v>104</v>
      </c>
      <c r="B19">
        <v>53</v>
      </c>
      <c r="C19" s="10">
        <f t="shared" ref="C19:C20" si="2">_xlfn.PERCENTOF(B19,122)</f>
        <v>0.4344262295081967</v>
      </c>
    </row>
    <row r="20" spans="1:3" x14ac:dyDescent="0.3">
      <c r="A20" s="15" t="s">
        <v>175</v>
      </c>
      <c r="B20">
        <v>11</v>
      </c>
      <c r="C20" s="10">
        <f t="shared" si="2"/>
        <v>9.0163934426229511E-2</v>
      </c>
    </row>
    <row r="21" spans="1:3" x14ac:dyDescent="0.3">
      <c r="A21" s="15" t="s">
        <v>1283</v>
      </c>
      <c r="B21">
        <v>0</v>
      </c>
    </row>
    <row r="22" spans="1:3" x14ac:dyDescent="0.3">
      <c r="A22" s="15" t="s">
        <v>1284</v>
      </c>
      <c r="B22">
        <v>0</v>
      </c>
    </row>
    <row r="23" spans="1:3" x14ac:dyDescent="0.3">
      <c r="A23" s="15"/>
      <c r="B23">
        <f>SUM(B18:B22)</f>
        <v>122</v>
      </c>
    </row>
    <row r="24" spans="1:3" x14ac:dyDescent="0.3">
      <c r="A24" s="16"/>
    </row>
    <row r="25" spans="1:3" ht="43.2" x14ac:dyDescent="0.3">
      <c r="A25" s="25" t="s">
        <v>1285</v>
      </c>
      <c r="B25" s="2" t="s">
        <v>841</v>
      </c>
      <c r="C25" s="2" t="s">
        <v>1244</v>
      </c>
    </row>
    <row r="26" spans="1:3" x14ac:dyDescent="0.3">
      <c r="A26" s="15" t="s">
        <v>72</v>
      </c>
      <c r="B26">
        <v>70</v>
      </c>
      <c r="C26" s="10">
        <f>_xlfn.PERCENTOF(B26,124)</f>
        <v>0.56451612903225812</v>
      </c>
    </row>
    <row r="27" spans="1:3" x14ac:dyDescent="0.3">
      <c r="A27" s="15" t="s">
        <v>105</v>
      </c>
      <c r="B27">
        <v>42</v>
      </c>
      <c r="C27" s="10">
        <f t="shared" ref="C27:C30" si="3">_xlfn.PERCENTOF(B27,124)</f>
        <v>0.33870967741935482</v>
      </c>
    </row>
    <row r="28" spans="1:3" x14ac:dyDescent="0.3">
      <c r="A28" s="15" t="s">
        <v>176</v>
      </c>
      <c r="B28">
        <v>9</v>
      </c>
      <c r="C28" s="10">
        <f t="shared" si="3"/>
        <v>7.2580645161290328E-2</v>
      </c>
    </row>
    <row r="29" spans="1:3" x14ac:dyDescent="0.3">
      <c r="A29" s="15" t="s">
        <v>162</v>
      </c>
      <c r="B29">
        <v>2</v>
      </c>
      <c r="C29" s="10">
        <f t="shared" si="3"/>
        <v>1.6129032258064516E-2</v>
      </c>
    </row>
    <row r="30" spans="1:3" x14ac:dyDescent="0.3">
      <c r="A30" s="15" t="s">
        <v>623</v>
      </c>
      <c r="B30">
        <v>1</v>
      </c>
      <c r="C30" s="10">
        <f t="shared" si="3"/>
        <v>8.0645161290322578E-3</v>
      </c>
    </row>
    <row r="31" spans="1:3" x14ac:dyDescent="0.3">
      <c r="B31">
        <f>SUM(B26:B30)</f>
        <v>124</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373AE-4708-497D-BFF0-DF4B03720983}">
  <dimension ref="A1:C32"/>
  <sheetViews>
    <sheetView workbookViewId="0">
      <selection activeCell="P8" sqref="P8"/>
    </sheetView>
  </sheetViews>
  <sheetFormatPr defaultRowHeight="14.4" x14ac:dyDescent="0.3"/>
  <cols>
    <col min="1" max="1" width="53.21875" customWidth="1"/>
  </cols>
  <sheetData>
    <row r="1" spans="1:3" ht="43.2" x14ac:dyDescent="0.3">
      <c r="A1" s="25" t="s">
        <v>1269</v>
      </c>
      <c r="B1" s="2" t="s">
        <v>1243</v>
      </c>
      <c r="C1" s="2" t="s">
        <v>1274</v>
      </c>
    </row>
    <row r="2" spans="1:3" x14ac:dyDescent="0.3">
      <c r="A2" s="15" t="s">
        <v>1270</v>
      </c>
      <c r="B2">
        <v>89</v>
      </c>
      <c r="C2" s="10">
        <f>_xlfn.PERCENTOF(B2,296)</f>
        <v>0.30067567567567566</v>
      </c>
    </row>
    <row r="3" spans="1:3" x14ac:dyDescent="0.3">
      <c r="A3" s="15" t="s">
        <v>1271</v>
      </c>
      <c r="B3">
        <v>89</v>
      </c>
      <c r="C3" s="10">
        <f t="shared" ref="C3:C6" si="0">_xlfn.PERCENTOF(B3,296)</f>
        <v>0.30067567567567566</v>
      </c>
    </row>
    <row r="4" spans="1:3" x14ac:dyDescent="0.3">
      <c r="A4" s="15" t="s">
        <v>1272</v>
      </c>
      <c r="B4">
        <v>71</v>
      </c>
      <c r="C4" s="10">
        <f t="shared" si="0"/>
        <v>0.23986486486486486</v>
      </c>
    </row>
    <row r="5" spans="1:3" x14ac:dyDescent="0.3">
      <c r="A5" s="15" t="s">
        <v>1273</v>
      </c>
      <c r="B5">
        <v>45</v>
      </c>
      <c r="C5" s="10">
        <f t="shared" si="0"/>
        <v>0.15202702702702703</v>
      </c>
    </row>
    <row r="6" spans="1:3" x14ac:dyDescent="0.3">
      <c r="A6" s="15" t="s">
        <v>1279</v>
      </c>
      <c r="B6">
        <v>2</v>
      </c>
      <c r="C6" s="10">
        <f t="shared" si="0"/>
        <v>6.7567567567567571E-3</v>
      </c>
    </row>
    <row r="7" spans="1:3" x14ac:dyDescent="0.3">
      <c r="A7" s="15"/>
      <c r="B7">
        <f>SUM(B2:B6)</f>
        <v>296</v>
      </c>
    </row>
    <row r="8" spans="1:3" x14ac:dyDescent="0.3">
      <c r="A8" s="16"/>
    </row>
    <row r="9" spans="1:3" ht="57.6" x14ac:dyDescent="0.3">
      <c r="A9" s="25" t="s">
        <v>1275</v>
      </c>
      <c r="B9" s="2" t="s">
        <v>1243</v>
      </c>
      <c r="C9" s="2" t="s">
        <v>1274</v>
      </c>
    </row>
    <row r="10" spans="1:3" x14ac:dyDescent="0.3">
      <c r="A10" s="15" t="s">
        <v>117</v>
      </c>
      <c r="B10">
        <v>33</v>
      </c>
      <c r="C10" s="10">
        <f>_xlfn.PERCENTOF(B10,125)</f>
        <v>0.26400000000000001</v>
      </c>
    </row>
    <row r="11" spans="1:3" x14ac:dyDescent="0.3">
      <c r="A11" s="15" t="s">
        <v>70</v>
      </c>
      <c r="B11">
        <v>58</v>
      </c>
      <c r="C11" s="10">
        <f t="shared" ref="C11:C13" si="1">_xlfn.PERCENTOF(B11,125)</f>
        <v>0.46400000000000002</v>
      </c>
    </row>
    <row r="12" spans="1:3" x14ac:dyDescent="0.3">
      <c r="A12" s="15" t="s">
        <v>99</v>
      </c>
      <c r="B12">
        <v>26</v>
      </c>
      <c r="C12" s="10">
        <f t="shared" si="1"/>
        <v>0.20799999999999999</v>
      </c>
    </row>
    <row r="13" spans="1:3" x14ac:dyDescent="0.3">
      <c r="A13" s="15" t="s">
        <v>123</v>
      </c>
      <c r="B13">
        <v>8</v>
      </c>
      <c r="C13" s="10">
        <f t="shared" si="1"/>
        <v>6.4000000000000001E-2</v>
      </c>
    </row>
    <row r="14" spans="1:3" x14ac:dyDescent="0.3">
      <c r="A14" s="15"/>
      <c r="B14">
        <f>SUM(B10:B13)</f>
        <v>125</v>
      </c>
    </row>
    <row r="15" spans="1:3" x14ac:dyDescent="0.3">
      <c r="A15" s="16"/>
    </row>
    <row r="16" spans="1:3" ht="43.2" x14ac:dyDescent="0.3">
      <c r="A16" s="25" t="s">
        <v>1276</v>
      </c>
      <c r="B16" s="2" t="s">
        <v>1243</v>
      </c>
      <c r="C16" s="2" t="s">
        <v>1274</v>
      </c>
    </row>
    <row r="17" spans="1:3" x14ac:dyDescent="0.3">
      <c r="A17" s="15" t="s">
        <v>221</v>
      </c>
      <c r="B17">
        <v>13</v>
      </c>
      <c r="C17" s="10">
        <f>_xlfn.PERCENTOF(B17,125)</f>
        <v>0.104</v>
      </c>
    </row>
    <row r="18" spans="1:3" x14ac:dyDescent="0.3">
      <c r="A18" s="15" t="s">
        <v>60</v>
      </c>
      <c r="B18">
        <v>68</v>
      </c>
      <c r="C18" s="10">
        <f t="shared" ref="C18:C20" si="2">_xlfn.PERCENTOF(B18,125)</f>
        <v>0.54400000000000004</v>
      </c>
    </row>
    <row r="19" spans="1:3" x14ac:dyDescent="0.3">
      <c r="A19" s="15" t="s">
        <v>100</v>
      </c>
      <c r="B19">
        <v>33</v>
      </c>
      <c r="C19" s="10">
        <f t="shared" si="2"/>
        <v>0.26400000000000001</v>
      </c>
    </row>
    <row r="20" spans="1:3" x14ac:dyDescent="0.3">
      <c r="A20" s="15" t="s">
        <v>123</v>
      </c>
      <c r="B20">
        <v>11</v>
      </c>
      <c r="C20" s="10">
        <f t="shared" si="2"/>
        <v>8.7999999999999995E-2</v>
      </c>
    </row>
    <row r="21" spans="1:3" x14ac:dyDescent="0.3">
      <c r="A21" s="15"/>
      <c r="B21">
        <f>SUM(B17:B20)</f>
        <v>125</v>
      </c>
    </row>
    <row r="22" spans="1:3" x14ac:dyDescent="0.3">
      <c r="A22" s="16"/>
    </row>
    <row r="23" spans="1:3" ht="43.2" x14ac:dyDescent="0.3">
      <c r="A23" s="25" t="s">
        <v>25</v>
      </c>
      <c r="B23" s="2" t="s">
        <v>1243</v>
      </c>
      <c r="C23" s="2" t="s">
        <v>1274</v>
      </c>
    </row>
    <row r="24" spans="1:3" x14ac:dyDescent="0.3">
      <c r="A24" s="15" t="s">
        <v>504</v>
      </c>
      <c r="B24">
        <v>45</v>
      </c>
      <c r="C24" s="10">
        <f>_xlfn.PERCENTOF(B24,364)</f>
        <v>0.12362637362637363</v>
      </c>
    </row>
    <row r="25" spans="1:3" x14ac:dyDescent="0.3">
      <c r="A25" s="15" t="s">
        <v>235</v>
      </c>
      <c r="B25">
        <v>94</v>
      </c>
      <c r="C25" s="10">
        <f t="shared" ref="C25:C31" si="3">_xlfn.PERCENTOF(B25,364)</f>
        <v>0.25824175824175827</v>
      </c>
    </row>
    <row r="26" spans="1:3" x14ac:dyDescent="0.3">
      <c r="A26" s="15" t="s">
        <v>1277</v>
      </c>
      <c r="B26">
        <v>61</v>
      </c>
      <c r="C26" s="10">
        <f t="shared" si="3"/>
        <v>0.16758241758241757</v>
      </c>
    </row>
    <row r="27" spans="1:3" x14ac:dyDescent="0.3">
      <c r="A27" s="15" t="s">
        <v>786</v>
      </c>
      <c r="B27">
        <v>40</v>
      </c>
      <c r="C27" s="10">
        <f t="shared" si="3"/>
        <v>0.10989010989010989</v>
      </c>
    </row>
    <row r="28" spans="1:3" x14ac:dyDescent="0.3">
      <c r="A28" s="15" t="s">
        <v>586</v>
      </c>
      <c r="B28">
        <v>44</v>
      </c>
      <c r="C28" s="10">
        <f t="shared" si="3"/>
        <v>0.12087912087912088</v>
      </c>
    </row>
    <row r="29" spans="1:3" x14ac:dyDescent="0.3">
      <c r="A29" s="15" t="s">
        <v>547</v>
      </c>
      <c r="B29">
        <v>40</v>
      </c>
      <c r="C29" s="10">
        <f t="shared" si="3"/>
        <v>0.10989010989010989</v>
      </c>
    </row>
    <row r="30" spans="1:3" x14ac:dyDescent="0.3">
      <c r="A30" s="15" t="s">
        <v>1278</v>
      </c>
      <c r="B30">
        <v>34</v>
      </c>
      <c r="C30" s="10">
        <f t="shared" si="3"/>
        <v>9.3406593406593408E-2</v>
      </c>
    </row>
    <row r="31" spans="1:3" x14ac:dyDescent="0.3">
      <c r="A31" s="15" t="s">
        <v>260</v>
      </c>
      <c r="B31">
        <v>6</v>
      </c>
      <c r="C31" s="10">
        <f t="shared" si="3"/>
        <v>1.6483516483516484E-2</v>
      </c>
    </row>
    <row r="32" spans="1:3" x14ac:dyDescent="0.3">
      <c r="B32">
        <f>SUM(B24:B31)</f>
        <v>364</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8B42B-90D1-44D0-8AD7-7018A3282C3F}">
  <dimension ref="A1:F30"/>
  <sheetViews>
    <sheetView zoomScale="80" zoomScaleNormal="80" workbookViewId="0">
      <selection activeCell="A16" sqref="A16"/>
    </sheetView>
  </sheetViews>
  <sheetFormatPr defaultRowHeight="14.4" x14ac:dyDescent="0.3"/>
  <cols>
    <col min="1" max="1" width="57" customWidth="1"/>
    <col min="6" max="6" width="8.88671875" customWidth="1"/>
  </cols>
  <sheetData>
    <row r="1" spans="1:6" ht="28.8" x14ac:dyDescent="0.3">
      <c r="A1" s="25" t="s">
        <v>1261</v>
      </c>
      <c r="B1" s="2" t="s">
        <v>841</v>
      </c>
      <c r="C1" s="2" t="s">
        <v>1244</v>
      </c>
      <c r="F1" s="6"/>
    </row>
    <row r="2" spans="1:6" x14ac:dyDescent="0.3">
      <c r="A2" s="15" t="s">
        <v>1262</v>
      </c>
      <c r="B2">
        <v>100</v>
      </c>
      <c r="C2" s="10">
        <f>_xlfn.PERCENTOF(B2,312)</f>
        <v>0.32051282051282054</v>
      </c>
      <c r="F2" s="7"/>
    </row>
    <row r="3" spans="1:6" x14ac:dyDescent="0.3">
      <c r="A3" s="15" t="s">
        <v>1263</v>
      </c>
      <c r="B3">
        <v>85</v>
      </c>
      <c r="C3" s="10">
        <f t="shared" ref="C3:C5" si="0">_xlfn.PERCENTOF(B3,312)</f>
        <v>0.27243589743589741</v>
      </c>
      <c r="F3" s="6"/>
    </row>
    <row r="4" spans="1:6" x14ac:dyDescent="0.3">
      <c r="A4" s="15" t="s">
        <v>1264</v>
      </c>
      <c r="B4">
        <v>61</v>
      </c>
      <c r="C4" s="10">
        <f t="shared" si="0"/>
        <v>0.19551282051282051</v>
      </c>
      <c r="F4" s="7"/>
    </row>
    <row r="5" spans="1:6" x14ac:dyDescent="0.3">
      <c r="A5" s="15" t="s">
        <v>95</v>
      </c>
      <c r="B5">
        <v>66</v>
      </c>
      <c r="C5" s="10">
        <f t="shared" si="0"/>
        <v>0.21153846153846154</v>
      </c>
      <c r="F5" s="6"/>
    </row>
    <row r="6" spans="1:6" x14ac:dyDescent="0.3">
      <c r="A6" s="15"/>
      <c r="B6">
        <f>SUM(B2:B5)</f>
        <v>312</v>
      </c>
      <c r="F6" s="6"/>
    </row>
    <row r="7" spans="1:6" x14ac:dyDescent="0.3">
      <c r="A7" s="16"/>
      <c r="F7" s="7"/>
    </row>
    <row r="8" spans="1:6" ht="28.8" x14ac:dyDescent="0.3">
      <c r="A8" s="25" t="s">
        <v>1265</v>
      </c>
      <c r="B8" s="2" t="s">
        <v>841</v>
      </c>
      <c r="C8" s="2" t="s">
        <v>1244</v>
      </c>
      <c r="F8" s="6"/>
    </row>
    <row r="9" spans="1:6" x14ac:dyDescent="0.3">
      <c r="A9" s="15" t="s">
        <v>115</v>
      </c>
      <c r="B9">
        <v>27</v>
      </c>
      <c r="C9" s="10">
        <f>_xlfn.PERCENTOF(B9,126)</f>
        <v>0.21428571428571427</v>
      </c>
      <c r="F9" s="7"/>
    </row>
    <row r="10" spans="1:6" x14ac:dyDescent="0.3">
      <c r="A10" s="15" t="s">
        <v>65</v>
      </c>
      <c r="B10">
        <v>68</v>
      </c>
      <c r="C10" s="10">
        <f t="shared" ref="C10:C13" si="1">_xlfn.PERCENTOF(B10,126)</f>
        <v>0.53968253968253965</v>
      </c>
      <c r="F10" s="6"/>
    </row>
    <row r="11" spans="1:6" x14ac:dyDescent="0.3">
      <c r="A11" s="15" t="s">
        <v>223</v>
      </c>
      <c r="B11">
        <v>10</v>
      </c>
      <c r="C11" s="10">
        <f t="shared" si="1"/>
        <v>7.9365079365079361E-2</v>
      </c>
      <c r="F11" s="7"/>
    </row>
    <row r="12" spans="1:6" x14ac:dyDescent="0.3">
      <c r="A12" s="15" t="s">
        <v>159</v>
      </c>
      <c r="B12">
        <v>16</v>
      </c>
      <c r="C12" s="10">
        <f t="shared" si="1"/>
        <v>0.12698412698412698</v>
      </c>
      <c r="F12" s="6"/>
    </row>
    <row r="13" spans="1:6" x14ac:dyDescent="0.3">
      <c r="A13" s="15" t="s">
        <v>123</v>
      </c>
      <c r="B13">
        <v>4</v>
      </c>
      <c r="C13" s="10">
        <f t="shared" si="1"/>
        <v>3.1746031746031744E-2</v>
      </c>
      <c r="F13" s="7"/>
    </row>
    <row r="14" spans="1:6" x14ac:dyDescent="0.3">
      <c r="A14" s="15"/>
      <c r="B14">
        <f>SUM(B9:B13)</f>
        <v>125</v>
      </c>
      <c r="F14" s="6"/>
    </row>
    <row r="15" spans="1:6" x14ac:dyDescent="0.3">
      <c r="A15" s="16"/>
      <c r="F15" s="7"/>
    </row>
    <row r="16" spans="1:6" ht="28.8" x14ac:dyDescent="0.3">
      <c r="A16" s="25" t="s">
        <v>1266</v>
      </c>
      <c r="B16" s="2" t="s">
        <v>841</v>
      </c>
      <c r="C16" s="2" t="s">
        <v>1244</v>
      </c>
    </row>
    <row r="17" spans="1:3" x14ac:dyDescent="0.3">
      <c r="A17" s="15" t="s">
        <v>224</v>
      </c>
      <c r="B17">
        <v>46</v>
      </c>
      <c r="C17" s="10">
        <f>_xlfn.PERCENTOF(B17,304)</f>
        <v>0.15131578947368421</v>
      </c>
    </row>
    <row r="18" spans="1:3" x14ac:dyDescent="0.3">
      <c r="A18" s="15" t="s">
        <v>96</v>
      </c>
      <c r="B18">
        <v>102</v>
      </c>
      <c r="C18" s="10">
        <f t="shared" ref="C18:C22" si="2">_xlfn.PERCENTOF(B18,304)</f>
        <v>0.33552631578947367</v>
      </c>
    </row>
    <row r="19" spans="1:3" x14ac:dyDescent="0.3">
      <c r="A19" s="15" t="s">
        <v>1267</v>
      </c>
      <c r="B19">
        <v>13</v>
      </c>
      <c r="C19" s="10">
        <f t="shared" si="2"/>
        <v>4.2763157894736843E-2</v>
      </c>
    </row>
    <row r="20" spans="1:3" x14ac:dyDescent="0.3">
      <c r="A20" s="15" t="s">
        <v>528</v>
      </c>
      <c r="B20">
        <v>9</v>
      </c>
      <c r="C20" s="10">
        <f t="shared" si="2"/>
        <v>2.9605263157894735E-2</v>
      </c>
    </row>
    <row r="21" spans="1:3" x14ac:dyDescent="0.3">
      <c r="A21" s="15" t="s">
        <v>713</v>
      </c>
      <c r="B21">
        <v>60</v>
      </c>
      <c r="C21" s="10">
        <f t="shared" si="2"/>
        <v>0.19736842105263158</v>
      </c>
    </row>
    <row r="22" spans="1:3" x14ac:dyDescent="0.3">
      <c r="A22" s="15" t="s">
        <v>400</v>
      </c>
      <c r="B22">
        <v>74</v>
      </c>
      <c r="C22" s="10">
        <f t="shared" si="2"/>
        <v>0.24342105263157895</v>
      </c>
    </row>
    <row r="23" spans="1:3" x14ac:dyDescent="0.3">
      <c r="A23" s="15"/>
      <c r="B23">
        <f>SUM(B17:B22)</f>
        <v>304</v>
      </c>
    </row>
    <row r="24" spans="1:3" x14ac:dyDescent="0.3">
      <c r="A24" s="16"/>
    </row>
    <row r="25" spans="1:3" ht="57.6" x14ac:dyDescent="0.3">
      <c r="A25" s="42" t="s">
        <v>1268</v>
      </c>
      <c r="B25" s="2" t="s">
        <v>841</v>
      </c>
      <c r="C25" s="2" t="s">
        <v>1244</v>
      </c>
    </row>
    <row r="26" spans="1:3" x14ac:dyDescent="0.3">
      <c r="A26" s="41" t="s">
        <v>67</v>
      </c>
      <c r="B26">
        <v>51</v>
      </c>
      <c r="C26" s="10">
        <f>_xlfn.PERCENTOF(B26,125)</f>
        <v>0.40799999999999997</v>
      </c>
    </row>
    <row r="27" spans="1:3" x14ac:dyDescent="0.3">
      <c r="A27" s="41" t="s">
        <v>160</v>
      </c>
      <c r="B27">
        <v>52</v>
      </c>
      <c r="C27" s="10">
        <f t="shared" ref="C27:C29" si="3">_xlfn.PERCENTOF(B27,125)</f>
        <v>0.41599999999999998</v>
      </c>
    </row>
    <row r="28" spans="1:3" x14ac:dyDescent="0.3">
      <c r="A28" s="41" t="s">
        <v>99</v>
      </c>
      <c r="B28">
        <v>14</v>
      </c>
      <c r="C28" s="10">
        <f t="shared" si="3"/>
        <v>0.112</v>
      </c>
    </row>
    <row r="29" spans="1:3" x14ac:dyDescent="0.3">
      <c r="A29" s="41" t="s">
        <v>123</v>
      </c>
      <c r="B29">
        <v>8</v>
      </c>
      <c r="C29" s="10">
        <f t="shared" si="3"/>
        <v>6.4000000000000001E-2</v>
      </c>
    </row>
    <row r="30" spans="1:3" x14ac:dyDescent="0.3">
      <c r="B30">
        <f>SUM(B26:B29)</f>
        <v>125</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03444-5194-4D7E-8A3C-E396FFD1E750}">
  <dimension ref="A1:H37"/>
  <sheetViews>
    <sheetView topLeftCell="A40" workbookViewId="0">
      <selection activeCell="B35" sqref="B35"/>
    </sheetView>
  </sheetViews>
  <sheetFormatPr defaultRowHeight="14.4" x14ac:dyDescent="0.3"/>
  <cols>
    <col min="1" max="1" width="43.88671875" customWidth="1"/>
    <col min="6" max="6" width="27.33203125" customWidth="1"/>
    <col min="8" max="8" width="9.44140625" customWidth="1"/>
  </cols>
  <sheetData>
    <row r="1" spans="1:3" ht="57.6" x14ac:dyDescent="0.3">
      <c r="A1" s="24" t="s">
        <v>15</v>
      </c>
      <c r="B1" s="2" t="s">
        <v>1243</v>
      </c>
      <c r="C1" s="2" t="s">
        <v>1244</v>
      </c>
    </row>
    <row r="2" spans="1:3" x14ac:dyDescent="0.3">
      <c r="A2" s="15" t="s">
        <v>55</v>
      </c>
      <c r="B2">
        <v>70</v>
      </c>
      <c r="C2" s="10">
        <f>_xlfn.PERCENTOF(B2,B5)</f>
        <v>0.56000000000000005</v>
      </c>
    </row>
    <row r="3" spans="1:3" x14ac:dyDescent="0.3">
      <c r="A3" s="15" t="s">
        <v>157</v>
      </c>
      <c r="B3">
        <v>51</v>
      </c>
      <c r="C3" s="10">
        <f>_xlfn.PERCENTOF(B3,B5)</f>
        <v>0.40799999999999997</v>
      </c>
    </row>
    <row r="4" spans="1:3" x14ac:dyDescent="0.3">
      <c r="A4" s="15" t="s">
        <v>123</v>
      </c>
      <c r="B4">
        <v>4</v>
      </c>
      <c r="C4" s="10">
        <f>_xlfn.PERCENTOF(B4,B5)</f>
        <v>3.2000000000000001E-2</v>
      </c>
    </row>
    <row r="5" spans="1:3" x14ac:dyDescent="0.3">
      <c r="B5">
        <f>SUM(B2:B4)</f>
        <v>125</v>
      </c>
    </row>
    <row r="17" spans="1:8" ht="28.8" x14ac:dyDescent="0.3">
      <c r="A17" s="25" t="s">
        <v>1245</v>
      </c>
      <c r="B17" s="2" t="s">
        <v>841</v>
      </c>
      <c r="C17" s="2" t="s">
        <v>857</v>
      </c>
    </row>
    <row r="18" spans="1:8" x14ac:dyDescent="0.3">
      <c r="A18" s="40" t="s">
        <v>211</v>
      </c>
      <c r="B18">
        <v>101</v>
      </c>
      <c r="C18" s="10">
        <f t="shared" ref="C18:C36" si="0">_xlfn.PERCENTOF(B18,1001)</f>
        <v>0.1008991008991009</v>
      </c>
      <c r="F18" s="40" t="s">
        <v>211</v>
      </c>
      <c r="G18">
        <v>101</v>
      </c>
      <c r="H18" s="10">
        <f t="shared" ref="H18:H27" si="1">_xlfn.PERCENTOF(G18,1001)</f>
        <v>0.1008991008991009</v>
      </c>
    </row>
    <row r="19" spans="1:8" x14ac:dyDescent="0.3">
      <c r="A19" s="40" t="s">
        <v>270</v>
      </c>
      <c r="B19">
        <v>88</v>
      </c>
      <c r="C19" s="10">
        <f t="shared" si="0"/>
        <v>8.7912087912087919E-2</v>
      </c>
      <c r="F19" s="40" t="s">
        <v>270</v>
      </c>
      <c r="G19">
        <v>88</v>
      </c>
      <c r="H19" s="10">
        <f t="shared" si="1"/>
        <v>8.7912087912087919E-2</v>
      </c>
    </row>
    <row r="20" spans="1:8" x14ac:dyDescent="0.3">
      <c r="A20" s="40" t="s">
        <v>370</v>
      </c>
      <c r="B20">
        <v>87</v>
      </c>
      <c r="C20" s="10">
        <f t="shared" si="0"/>
        <v>8.6913086913086912E-2</v>
      </c>
      <c r="F20" s="40" t="s">
        <v>370</v>
      </c>
      <c r="G20">
        <v>87</v>
      </c>
      <c r="H20" s="10">
        <f t="shared" si="1"/>
        <v>8.6913086913086912E-2</v>
      </c>
    </row>
    <row r="21" spans="1:8" ht="36.6" customHeight="1" x14ac:dyDescent="0.3">
      <c r="A21" s="40" t="s">
        <v>1252</v>
      </c>
      <c r="B21">
        <v>79</v>
      </c>
      <c r="C21" s="10">
        <f t="shared" si="0"/>
        <v>7.8921078921078927E-2</v>
      </c>
      <c r="F21" s="40" t="s">
        <v>1252</v>
      </c>
      <c r="G21">
        <v>79</v>
      </c>
      <c r="H21" s="10">
        <f t="shared" si="1"/>
        <v>7.8921078921078927E-2</v>
      </c>
    </row>
    <row r="22" spans="1:8" ht="28.8" x14ac:dyDescent="0.3">
      <c r="A22" s="40" t="s">
        <v>1258</v>
      </c>
      <c r="B22">
        <v>78</v>
      </c>
      <c r="C22" s="10">
        <f t="shared" si="0"/>
        <v>7.792207792207792E-2</v>
      </c>
      <c r="F22" s="40" t="s">
        <v>1258</v>
      </c>
      <c r="G22">
        <v>78</v>
      </c>
      <c r="H22" s="10">
        <f t="shared" si="1"/>
        <v>7.792207792207792E-2</v>
      </c>
    </row>
    <row r="23" spans="1:8" ht="36" customHeight="1" x14ac:dyDescent="0.3">
      <c r="A23" s="40" t="s">
        <v>1248</v>
      </c>
      <c r="B23">
        <v>71</v>
      </c>
      <c r="C23" s="10">
        <f t="shared" si="0"/>
        <v>7.0929070929070928E-2</v>
      </c>
      <c r="F23" s="40" t="s">
        <v>1248</v>
      </c>
      <c r="G23">
        <v>71</v>
      </c>
      <c r="H23" s="10">
        <f t="shared" si="1"/>
        <v>7.0929070929070928E-2</v>
      </c>
    </row>
    <row r="24" spans="1:8" ht="22.8" customHeight="1" x14ac:dyDescent="0.3">
      <c r="A24" s="40" t="s">
        <v>1249</v>
      </c>
      <c r="B24">
        <v>68</v>
      </c>
      <c r="C24" s="10">
        <f t="shared" si="0"/>
        <v>6.7932067932067935E-2</v>
      </c>
      <c r="F24" s="40" t="s">
        <v>1249</v>
      </c>
      <c r="G24">
        <v>68</v>
      </c>
      <c r="H24" s="10">
        <f t="shared" si="1"/>
        <v>6.7932067932067935E-2</v>
      </c>
    </row>
    <row r="25" spans="1:8" ht="22.8" customHeight="1" x14ac:dyDescent="0.3">
      <c r="A25" s="40" t="s">
        <v>1253</v>
      </c>
      <c r="B25">
        <v>68</v>
      </c>
      <c r="C25" s="10">
        <f t="shared" si="0"/>
        <v>6.7932067932067935E-2</v>
      </c>
      <c r="F25" s="40" t="s">
        <v>1253</v>
      </c>
      <c r="G25">
        <v>68</v>
      </c>
      <c r="H25" s="10">
        <f t="shared" si="1"/>
        <v>6.7932067932067935E-2</v>
      </c>
    </row>
    <row r="26" spans="1:8" ht="29.4" customHeight="1" x14ac:dyDescent="0.3">
      <c r="A26" s="40" t="s">
        <v>1247</v>
      </c>
      <c r="B26">
        <v>60</v>
      </c>
      <c r="C26" s="10">
        <f t="shared" si="0"/>
        <v>5.9940059940059943E-2</v>
      </c>
      <c r="F26" s="40" t="s">
        <v>1247</v>
      </c>
      <c r="G26">
        <v>60</v>
      </c>
      <c r="H26" s="10">
        <f t="shared" si="1"/>
        <v>5.9940059940059943E-2</v>
      </c>
    </row>
    <row r="27" spans="1:8" ht="31.8" customHeight="1" x14ac:dyDescent="0.3">
      <c r="A27" s="40" t="s">
        <v>1246</v>
      </c>
      <c r="B27">
        <v>54</v>
      </c>
      <c r="C27" s="10">
        <f t="shared" si="0"/>
        <v>5.3946053946053944E-2</v>
      </c>
      <c r="F27" s="40" t="s">
        <v>1246</v>
      </c>
      <c r="G27">
        <v>54</v>
      </c>
      <c r="H27" s="10">
        <f t="shared" si="1"/>
        <v>5.3946053946053944E-2</v>
      </c>
    </row>
    <row r="28" spans="1:8" ht="28.8" x14ac:dyDescent="0.3">
      <c r="A28" s="40" t="s">
        <v>515</v>
      </c>
      <c r="B28">
        <v>43</v>
      </c>
      <c r="C28" s="10">
        <f t="shared" si="0"/>
        <v>4.295704295704296E-2</v>
      </c>
    </row>
    <row r="29" spans="1:8" ht="28.8" x14ac:dyDescent="0.3">
      <c r="A29" s="40" t="s">
        <v>1250</v>
      </c>
      <c r="B29">
        <v>39</v>
      </c>
      <c r="C29" s="10">
        <f t="shared" si="0"/>
        <v>3.896103896103896E-2</v>
      </c>
    </row>
    <row r="30" spans="1:8" x14ac:dyDescent="0.3">
      <c r="A30" s="40" t="s">
        <v>1254</v>
      </c>
      <c r="B30">
        <v>37</v>
      </c>
      <c r="C30" s="10">
        <f t="shared" si="0"/>
        <v>3.696303696303696E-2</v>
      </c>
    </row>
    <row r="31" spans="1:8" x14ac:dyDescent="0.3">
      <c r="A31" s="40" t="s">
        <v>1257</v>
      </c>
      <c r="B31">
        <v>29</v>
      </c>
      <c r="C31" s="10">
        <f t="shared" si="0"/>
        <v>2.8971028971028972E-2</v>
      </c>
    </row>
    <row r="32" spans="1:8" x14ac:dyDescent="0.3">
      <c r="A32" s="40" t="s">
        <v>1259</v>
      </c>
      <c r="B32">
        <v>27</v>
      </c>
      <c r="C32" s="10">
        <f t="shared" si="0"/>
        <v>2.6973026973026972E-2</v>
      </c>
    </row>
    <row r="33" spans="1:3" x14ac:dyDescent="0.3">
      <c r="A33" s="40" t="s">
        <v>1255</v>
      </c>
      <c r="B33">
        <v>24</v>
      </c>
      <c r="C33" s="10">
        <f t="shared" si="0"/>
        <v>2.3976023976023976E-2</v>
      </c>
    </row>
    <row r="34" spans="1:3" x14ac:dyDescent="0.3">
      <c r="A34" s="40" t="s">
        <v>1260</v>
      </c>
      <c r="B34">
        <v>20</v>
      </c>
      <c r="C34" s="10">
        <f t="shared" si="0"/>
        <v>1.998001998001998E-2</v>
      </c>
    </row>
    <row r="35" spans="1:3" ht="28.8" x14ac:dyDescent="0.3">
      <c r="A35" s="40" t="s">
        <v>1251</v>
      </c>
      <c r="B35">
        <v>19</v>
      </c>
      <c r="C35" s="10">
        <f t="shared" si="0"/>
        <v>1.898101898101898E-2</v>
      </c>
    </row>
    <row r="36" spans="1:3" x14ac:dyDescent="0.3">
      <c r="A36" s="40" t="s">
        <v>1256</v>
      </c>
      <c r="B36">
        <v>9</v>
      </c>
      <c r="C36" s="10">
        <f t="shared" si="0"/>
        <v>8.9910089910089919E-3</v>
      </c>
    </row>
    <row r="37" spans="1:3" x14ac:dyDescent="0.3">
      <c r="B37">
        <f>SUM(B18:B36)</f>
        <v>1001</v>
      </c>
    </row>
  </sheetData>
  <sortState xmlns:xlrd2="http://schemas.microsoft.com/office/spreadsheetml/2017/richdata2" ref="A18:C36">
    <sortCondition descending="1" ref="C18:C36"/>
  </sortState>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60114-09EE-411A-BDC3-E064BED5DCD4}">
  <dimension ref="C1:E41"/>
  <sheetViews>
    <sheetView topLeftCell="C22" zoomScale="80" zoomScaleNormal="80" workbookViewId="0"/>
  </sheetViews>
  <sheetFormatPr defaultRowHeight="14.4" x14ac:dyDescent="0.3"/>
  <cols>
    <col min="1" max="1" width="30.77734375" bestFit="1" customWidth="1"/>
    <col min="3" max="3" width="15.77734375" bestFit="1" customWidth="1"/>
    <col min="4" max="4" width="22.5546875" bestFit="1" customWidth="1"/>
  </cols>
  <sheetData>
    <row r="1" spans="3:4" x14ac:dyDescent="0.3">
      <c r="C1" s="3" t="s">
        <v>842</v>
      </c>
      <c r="D1" t="s">
        <v>844</v>
      </c>
    </row>
    <row r="2" spans="3:4" x14ac:dyDescent="0.3">
      <c r="C2" s="4" t="s">
        <v>49</v>
      </c>
      <c r="D2">
        <v>47</v>
      </c>
    </row>
    <row r="3" spans="3:4" x14ac:dyDescent="0.3">
      <c r="C3" s="4" t="s">
        <v>273</v>
      </c>
      <c r="D3">
        <v>32</v>
      </c>
    </row>
    <row r="4" spans="3:4" x14ac:dyDescent="0.3">
      <c r="C4" s="4" t="s">
        <v>84</v>
      </c>
      <c r="D4">
        <v>25</v>
      </c>
    </row>
    <row r="5" spans="3:4" x14ac:dyDescent="0.3">
      <c r="C5" s="4" t="s">
        <v>551</v>
      </c>
      <c r="D5">
        <v>16</v>
      </c>
    </row>
    <row r="6" spans="3:4" x14ac:dyDescent="0.3">
      <c r="C6" s="4" t="s">
        <v>522</v>
      </c>
      <c r="D6">
        <v>3</v>
      </c>
    </row>
    <row r="7" spans="3:4" x14ac:dyDescent="0.3">
      <c r="C7" s="4" t="s">
        <v>406</v>
      </c>
      <c r="D7">
        <v>2</v>
      </c>
    </row>
    <row r="8" spans="3:4" x14ac:dyDescent="0.3">
      <c r="C8" s="4" t="s">
        <v>843</v>
      </c>
      <c r="D8">
        <v>125</v>
      </c>
    </row>
    <row r="11" spans="3:4" x14ac:dyDescent="0.3">
      <c r="C11" s="2" t="s">
        <v>1</v>
      </c>
      <c r="D11" s="2" t="s">
        <v>841</v>
      </c>
    </row>
    <row r="12" spans="3:4" x14ac:dyDescent="0.3">
      <c r="C12" s="4" t="s">
        <v>49</v>
      </c>
      <c r="D12">
        <v>47</v>
      </c>
    </row>
    <row r="13" spans="3:4" x14ac:dyDescent="0.3">
      <c r="C13" s="4" t="s">
        <v>273</v>
      </c>
      <c r="D13">
        <v>32</v>
      </c>
    </row>
    <row r="14" spans="3:4" x14ac:dyDescent="0.3">
      <c r="C14" s="4" t="s">
        <v>84</v>
      </c>
      <c r="D14">
        <v>25</v>
      </c>
    </row>
    <row r="15" spans="3:4" x14ac:dyDescent="0.3">
      <c r="C15" s="4" t="s">
        <v>551</v>
      </c>
      <c r="D15">
        <v>16</v>
      </c>
    </row>
    <row r="16" spans="3:4" x14ac:dyDescent="0.3">
      <c r="C16" s="4" t="s">
        <v>522</v>
      </c>
      <c r="D16">
        <v>3</v>
      </c>
    </row>
    <row r="17" spans="3:5" x14ac:dyDescent="0.3">
      <c r="C17" s="4" t="s">
        <v>406</v>
      </c>
      <c r="D17">
        <v>2</v>
      </c>
    </row>
    <row r="25" spans="3:5" x14ac:dyDescent="0.3">
      <c r="D25" s="5" t="s">
        <v>4</v>
      </c>
      <c r="E25" t="s">
        <v>845</v>
      </c>
    </row>
    <row r="26" spans="3:5" x14ac:dyDescent="0.3">
      <c r="D26" s="6" t="s">
        <v>86</v>
      </c>
      <c r="E26">
        <v>40</v>
      </c>
    </row>
    <row r="27" spans="3:5" x14ac:dyDescent="0.3">
      <c r="D27" s="6" t="s">
        <v>227</v>
      </c>
      <c r="E27">
        <v>22</v>
      </c>
    </row>
    <row r="28" spans="3:5" x14ac:dyDescent="0.3">
      <c r="D28" s="6" t="s">
        <v>52</v>
      </c>
      <c r="E28">
        <v>40</v>
      </c>
    </row>
    <row r="29" spans="3:5" x14ac:dyDescent="0.3">
      <c r="D29" s="6" t="s">
        <v>488</v>
      </c>
      <c r="E29">
        <v>8</v>
      </c>
    </row>
    <row r="30" spans="3:5" x14ac:dyDescent="0.3">
      <c r="D30" s="6" t="s">
        <v>267</v>
      </c>
      <c r="E30">
        <v>7</v>
      </c>
    </row>
    <row r="31" spans="3:5" x14ac:dyDescent="0.3">
      <c r="D31" s="7" t="s">
        <v>151</v>
      </c>
      <c r="E31">
        <v>8</v>
      </c>
    </row>
    <row r="34" spans="4:5" x14ac:dyDescent="0.3">
      <c r="D34" s="3" t="s">
        <v>842</v>
      </c>
      <c r="E34" t="s">
        <v>846</v>
      </c>
    </row>
    <row r="35" spans="4:5" x14ac:dyDescent="0.3">
      <c r="D35" s="4" t="s">
        <v>86</v>
      </c>
      <c r="E35">
        <v>40</v>
      </c>
    </row>
    <row r="36" spans="4:5" x14ac:dyDescent="0.3">
      <c r="D36" s="4" t="s">
        <v>52</v>
      </c>
      <c r="E36">
        <v>40</v>
      </c>
    </row>
    <row r="37" spans="4:5" x14ac:dyDescent="0.3">
      <c r="D37" s="4" t="s">
        <v>227</v>
      </c>
      <c r="E37">
        <v>22</v>
      </c>
    </row>
    <row r="38" spans="4:5" x14ac:dyDescent="0.3">
      <c r="D38" s="4" t="s">
        <v>151</v>
      </c>
      <c r="E38">
        <v>8</v>
      </c>
    </row>
    <row r="39" spans="4:5" x14ac:dyDescent="0.3">
      <c r="D39" s="4" t="s">
        <v>488</v>
      </c>
      <c r="E39">
        <v>8</v>
      </c>
    </row>
    <row r="40" spans="4:5" x14ac:dyDescent="0.3">
      <c r="D40" s="4" t="s">
        <v>267</v>
      </c>
      <c r="E40">
        <v>7</v>
      </c>
    </row>
    <row r="41" spans="4:5" x14ac:dyDescent="0.3">
      <c r="D41" s="4" t="s">
        <v>843</v>
      </c>
      <c r="E41">
        <v>125</v>
      </c>
    </row>
  </sheetData>
  <pageMargins left="0.7" right="0.7" top="0.75" bottom="0.75" header="0.3" footer="0.3"/>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B0F1C-9171-4D0A-A2A0-FCC6DAF693F2}">
  <dimension ref="A1:K138"/>
  <sheetViews>
    <sheetView topLeftCell="A13" workbookViewId="0">
      <selection activeCell="Q28" sqref="Q28"/>
    </sheetView>
  </sheetViews>
  <sheetFormatPr defaultRowHeight="14.4" x14ac:dyDescent="0.3"/>
  <cols>
    <col min="1" max="1" width="22.21875" bestFit="1" customWidth="1"/>
    <col min="2" max="2" width="11.6640625" bestFit="1" customWidth="1"/>
    <col min="3" max="3" width="16.44140625" bestFit="1" customWidth="1"/>
    <col min="5" max="5" width="22.5546875" customWidth="1"/>
    <col min="8" max="8" width="22.21875" bestFit="1" customWidth="1"/>
    <col min="9" max="9" width="11.6640625" bestFit="1" customWidth="1"/>
  </cols>
  <sheetData>
    <row r="1" spans="1:7" x14ac:dyDescent="0.3">
      <c r="A1" s="3" t="s">
        <v>842</v>
      </c>
      <c r="B1" t="s">
        <v>856</v>
      </c>
      <c r="C1" t="s">
        <v>872</v>
      </c>
      <c r="E1" s="2" t="s">
        <v>2</v>
      </c>
      <c r="F1" s="2" t="s">
        <v>841</v>
      </c>
      <c r="G1" s="2" t="s">
        <v>857</v>
      </c>
    </row>
    <row r="2" spans="1:7" x14ac:dyDescent="0.3">
      <c r="A2" s="4" t="e" vm="1">
        <v>#VALUE!</v>
      </c>
      <c r="B2">
        <v>27</v>
      </c>
      <c r="C2" s="11">
        <v>0.216</v>
      </c>
      <c r="E2" t="e" vm="2">
        <v>#VALUE!</v>
      </c>
      <c r="F2">
        <v>1</v>
      </c>
      <c r="G2" s="10">
        <f>_xlfn.PERCENTOF(F2,F39)</f>
        <v>8.0000000000000002E-3</v>
      </c>
    </row>
    <row r="3" spans="1:7" x14ac:dyDescent="0.3">
      <c r="A3" s="4" t="e" vm="3">
        <v>#VALUE!</v>
      </c>
      <c r="B3">
        <v>19</v>
      </c>
      <c r="C3" s="11">
        <v>0.152</v>
      </c>
      <c r="E3" t="e" vm="4">
        <v>#VALUE!</v>
      </c>
      <c r="F3">
        <v>1</v>
      </c>
      <c r="G3" s="10">
        <f>_xlfn.PERCENTOF(F3,F39)</f>
        <v>8.0000000000000002E-3</v>
      </c>
    </row>
    <row r="4" spans="1:7" x14ac:dyDescent="0.3">
      <c r="A4" s="4" t="e" vm="5">
        <v>#VALUE!</v>
      </c>
      <c r="B4">
        <v>15</v>
      </c>
      <c r="C4" s="11">
        <v>0.12</v>
      </c>
      <c r="E4" t="e" vm="6">
        <v>#VALUE!</v>
      </c>
      <c r="F4">
        <v>1</v>
      </c>
      <c r="G4" s="10">
        <f>_xlfn.PERCENTOF(F4,F39)</f>
        <v>8.0000000000000002E-3</v>
      </c>
    </row>
    <row r="5" spans="1:7" x14ac:dyDescent="0.3">
      <c r="A5" s="4" t="e" vm="7">
        <v>#VALUE!</v>
      </c>
      <c r="B5">
        <v>11</v>
      </c>
      <c r="C5" s="11">
        <v>8.7999999999999995E-2</v>
      </c>
      <c r="E5" t="e" vm="8">
        <v>#VALUE!</v>
      </c>
      <c r="F5">
        <v>1</v>
      </c>
      <c r="G5" s="10">
        <f>_xlfn.PERCENTOF(F5,F39)</f>
        <v>8.0000000000000002E-3</v>
      </c>
    </row>
    <row r="6" spans="1:7" x14ac:dyDescent="0.3">
      <c r="A6" s="4" t="e" vm="9">
        <v>#VALUE!</v>
      </c>
      <c r="B6">
        <v>5</v>
      </c>
      <c r="C6" s="11">
        <v>0.04</v>
      </c>
      <c r="E6" t="e" vm="10">
        <v>#VALUE!</v>
      </c>
      <c r="F6">
        <v>1</v>
      </c>
      <c r="G6" s="10">
        <f>_xlfn.PERCENTOF(F6,F39)</f>
        <v>8.0000000000000002E-3</v>
      </c>
    </row>
    <row r="7" spans="1:7" x14ac:dyDescent="0.3">
      <c r="A7" s="4" t="e" vm="11">
        <v>#VALUE!</v>
      </c>
      <c r="B7">
        <v>4</v>
      </c>
      <c r="C7" s="11">
        <v>3.2000000000000001E-2</v>
      </c>
      <c r="E7" t="e" vm="12">
        <v>#VALUE!</v>
      </c>
      <c r="F7">
        <v>1</v>
      </c>
      <c r="G7" s="10">
        <f>_xlfn.PERCENTOF(F7,F39)</f>
        <v>8.0000000000000002E-3</v>
      </c>
    </row>
    <row r="8" spans="1:7" x14ac:dyDescent="0.3">
      <c r="A8" s="4" t="e" vm="13">
        <v>#VALUE!</v>
      </c>
      <c r="B8">
        <v>4</v>
      </c>
      <c r="C8" s="11">
        <v>3.2000000000000001E-2</v>
      </c>
      <c r="E8" t="e" vm="11">
        <v>#VALUE!</v>
      </c>
      <c r="F8">
        <v>4</v>
      </c>
      <c r="G8" s="10">
        <f>_xlfn.PERCENTOF(F8,F39)</f>
        <v>3.2000000000000001E-2</v>
      </c>
    </row>
    <row r="9" spans="1:7" x14ac:dyDescent="0.3">
      <c r="A9" s="4" t="e" vm="14">
        <v>#VALUE!</v>
      </c>
      <c r="B9">
        <v>4</v>
      </c>
      <c r="C9" s="11">
        <v>3.2000000000000001E-2</v>
      </c>
      <c r="E9" t="e" vm="15">
        <v>#VALUE!</v>
      </c>
      <c r="F9">
        <v>1</v>
      </c>
      <c r="G9" s="10">
        <f>_xlfn.PERCENTOF(F9,F39)</f>
        <v>8.0000000000000002E-3</v>
      </c>
    </row>
    <row r="10" spans="1:7" x14ac:dyDescent="0.3">
      <c r="A10" s="4" t="e" vm="16">
        <v>#VALUE!</v>
      </c>
      <c r="B10">
        <v>3</v>
      </c>
      <c r="C10" s="11">
        <v>2.4E-2</v>
      </c>
      <c r="E10" t="e" vm="9">
        <v>#VALUE!</v>
      </c>
      <c r="F10">
        <v>5</v>
      </c>
      <c r="G10" s="10">
        <f>_xlfn.PERCENTOF(F10,F39)</f>
        <v>0.04</v>
      </c>
    </row>
    <row r="11" spans="1:7" x14ac:dyDescent="0.3">
      <c r="A11" s="4" t="e" vm="17">
        <v>#VALUE!</v>
      </c>
      <c r="B11">
        <v>2</v>
      </c>
      <c r="C11" s="11">
        <v>1.6E-2</v>
      </c>
      <c r="E11" t="e" vm="18">
        <v>#VALUE!</v>
      </c>
      <c r="F11">
        <v>1</v>
      </c>
      <c r="G11" s="10">
        <f>_xlfn.PERCENTOF(F11,F39)</f>
        <v>8.0000000000000002E-3</v>
      </c>
    </row>
    <row r="12" spans="1:7" x14ac:dyDescent="0.3">
      <c r="A12" s="4" t="e" vm="19">
        <v>#VALUE!</v>
      </c>
      <c r="B12">
        <v>2</v>
      </c>
      <c r="C12" s="11">
        <v>1.6E-2</v>
      </c>
      <c r="E12" t="e" vm="7">
        <v>#VALUE!</v>
      </c>
      <c r="F12">
        <v>11</v>
      </c>
      <c r="G12" s="10">
        <f>_xlfn.PERCENTOF(F12,F39)</f>
        <v>8.7999999999999995E-2</v>
      </c>
    </row>
    <row r="13" spans="1:7" x14ac:dyDescent="0.3">
      <c r="A13" s="4" t="e" vm="20">
        <v>#VALUE!</v>
      </c>
      <c r="B13">
        <v>2</v>
      </c>
      <c r="C13" s="11">
        <v>1.6E-2</v>
      </c>
      <c r="E13" t="e" vm="3">
        <v>#VALUE!</v>
      </c>
      <c r="F13">
        <v>19</v>
      </c>
      <c r="G13" s="10">
        <f>_xlfn.PERCENTOF(F13,F39)</f>
        <v>0.152</v>
      </c>
    </row>
    <row r="14" spans="1:7" x14ac:dyDescent="0.3">
      <c r="A14" s="4" t="s">
        <v>215</v>
      </c>
      <c r="B14">
        <v>2</v>
      </c>
      <c r="C14" s="11">
        <v>1.6E-2</v>
      </c>
      <c r="E14" t="e" vm="20">
        <v>#VALUE!</v>
      </c>
      <c r="F14">
        <v>2</v>
      </c>
      <c r="G14" s="10">
        <f>_xlfn.PERCENTOF(F14,F39)</f>
        <v>1.6E-2</v>
      </c>
    </row>
    <row r="15" spans="1:7" x14ac:dyDescent="0.3">
      <c r="A15" s="4" t="e" vm="21">
        <v>#VALUE!</v>
      </c>
      <c r="B15">
        <v>2</v>
      </c>
      <c r="C15" s="11">
        <v>1.6E-2</v>
      </c>
      <c r="E15" t="e" vm="22">
        <v>#VALUE!</v>
      </c>
      <c r="F15">
        <v>1</v>
      </c>
      <c r="G15" s="10">
        <f>_xlfn.PERCENTOF(F15,F39)</f>
        <v>8.0000000000000002E-3</v>
      </c>
    </row>
    <row r="16" spans="1:7" x14ac:dyDescent="0.3">
      <c r="A16" s="4" t="e" vm="22">
        <v>#VALUE!</v>
      </c>
      <c r="B16">
        <v>1</v>
      </c>
      <c r="C16" s="11">
        <v>8.0000000000000002E-3</v>
      </c>
      <c r="E16" t="e" vm="23">
        <v>#VALUE!</v>
      </c>
      <c r="F16">
        <v>1</v>
      </c>
      <c r="G16" s="10">
        <f>_xlfn.PERCENTOF(F16,F39)</f>
        <v>8.0000000000000002E-3</v>
      </c>
    </row>
    <row r="17" spans="1:7" x14ac:dyDescent="0.3">
      <c r="A17" s="4" t="e" vm="18">
        <v>#VALUE!</v>
      </c>
      <c r="B17">
        <v>1</v>
      </c>
      <c r="C17" s="11">
        <v>8.0000000000000002E-3</v>
      </c>
      <c r="E17" t="e" vm="24">
        <v>#VALUE!</v>
      </c>
      <c r="F17">
        <v>1</v>
      </c>
      <c r="G17" s="10">
        <f>_xlfn.PERCENTOF(F17,F39)</f>
        <v>8.0000000000000002E-3</v>
      </c>
    </row>
    <row r="18" spans="1:7" x14ac:dyDescent="0.3">
      <c r="A18" s="4" t="e" vm="25">
        <v>#VALUE!</v>
      </c>
      <c r="B18">
        <v>1</v>
      </c>
      <c r="C18" s="11">
        <v>8.0000000000000002E-3</v>
      </c>
      <c r="E18" t="e" vm="21">
        <v>#VALUE!</v>
      </c>
      <c r="F18">
        <v>2</v>
      </c>
      <c r="G18" s="10">
        <f>_xlfn.PERCENTOF(F18,F39)</f>
        <v>1.6E-2</v>
      </c>
    </row>
    <row r="19" spans="1:7" x14ac:dyDescent="0.3">
      <c r="A19" s="4" t="e" vm="24">
        <v>#VALUE!</v>
      </c>
      <c r="B19">
        <v>1</v>
      </c>
      <c r="C19" s="11">
        <v>8.0000000000000002E-3</v>
      </c>
      <c r="E19" t="e" vm="26">
        <v>#VALUE!</v>
      </c>
      <c r="F19">
        <v>1</v>
      </c>
      <c r="G19" s="10">
        <f>_xlfn.PERCENTOF(F19,F39)</f>
        <v>8.0000000000000002E-3</v>
      </c>
    </row>
    <row r="20" spans="1:7" x14ac:dyDescent="0.3">
      <c r="A20" s="4" t="e" vm="27">
        <v>#VALUE!</v>
      </c>
      <c r="B20">
        <v>1</v>
      </c>
      <c r="C20" s="11">
        <v>8.0000000000000002E-3</v>
      </c>
      <c r="E20" t="e" vm="28">
        <v>#VALUE!</v>
      </c>
      <c r="F20">
        <v>1</v>
      </c>
      <c r="G20" s="10">
        <f>_xlfn.PERCENTOF(F20,F39)</f>
        <v>8.0000000000000002E-3</v>
      </c>
    </row>
    <row r="21" spans="1:7" x14ac:dyDescent="0.3">
      <c r="A21" s="4" t="e" vm="12">
        <v>#VALUE!</v>
      </c>
      <c r="B21">
        <v>1</v>
      </c>
      <c r="C21" s="11">
        <v>8.0000000000000002E-3</v>
      </c>
      <c r="E21" t="e" vm="29">
        <v>#VALUE!</v>
      </c>
      <c r="F21">
        <v>1</v>
      </c>
      <c r="G21" s="10">
        <f>_xlfn.PERCENTOF(F21,F39)</f>
        <v>8.0000000000000002E-3</v>
      </c>
    </row>
    <row r="22" spans="1:7" x14ac:dyDescent="0.3">
      <c r="A22" s="4" t="e" vm="30">
        <v>#VALUE!</v>
      </c>
      <c r="B22">
        <v>1</v>
      </c>
      <c r="C22" s="11">
        <v>8.0000000000000002E-3</v>
      </c>
      <c r="E22" t="e" vm="31">
        <v>#VALUE!</v>
      </c>
      <c r="F22">
        <v>1</v>
      </c>
      <c r="G22" s="10">
        <f>_xlfn.PERCENTOF(F22,F39)</f>
        <v>8.0000000000000002E-3</v>
      </c>
    </row>
    <row r="23" spans="1:7" x14ac:dyDescent="0.3">
      <c r="A23" s="4" t="e" vm="32">
        <v>#VALUE!</v>
      </c>
      <c r="B23">
        <v>1</v>
      </c>
      <c r="C23" s="11">
        <v>8.0000000000000002E-3</v>
      </c>
      <c r="E23" t="e" vm="17">
        <v>#VALUE!</v>
      </c>
      <c r="F23">
        <v>2</v>
      </c>
      <c r="G23" s="10">
        <f>_xlfn.PERCENTOF(F23,F39)</f>
        <v>1.6E-2</v>
      </c>
    </row>
    <row r="24" spans="1:7" x14ac:dyDescent="0.3">
      <c r="A24" s="4" t="e" vm="33">
        <v>#VALUE!</v>
      </c>
      <c r="B24">
        <v>1</v>
      </c>
      <c r="C24" s="11">
        <v>8.0000000000000002E-3</v>
      </c>
      <c r="E24" t="s">
        <v>215</v>
      </c>
      <c r="F24">
        <v>2</v>
      </c>
      <c r="G24" s="10">
        <f>_xlfn.PERCENTOF(F24,F39)</f>
        <v>1.6E-2</v>
      </c>
    </row>
    <row r="25" spans="1:7" x14ac:dyDescent="0.3">
      <c r="A25" s="4" t="e" vm="2">
        <v>#VALUE!</v>
      </c>
      <c r="B25">
        <v>1</v>
      </c>
      <c r="C25" s="11">
        <v>8.0000000000000002E-3</v>
      </c>
      <c r="E25" t="e" vm="5">
        <v>#VALUE!</v>
      </c>
      <c r="F25">
        <v>15</v>
      </c>
      <c r="G25" s="10">
        <f>_xlfn.PERCENTOF(F25,F39)</f>
        <v>0.12</v>
      </c>
    </row>
    <row r="26" spans="1:7" x14ac:dyDescent="0.3">
      <c r="A26" s="4" t="e" vm="6">
        <v>#VALUE!</v>
      </c>
      <c r="B26">
        <v>1</v>
      </c>
      <c r="C26" s="11">
        <v>8.0000000000000002E-3</v>
      </c>
      <c r="E26" t="e" vm="34">
        <v>#VALUE!</v>
      </c>
      <c r="F26">
        <v>1</v>
      </c>
      <c r="G26" s="10">
        <f>_xlfn.PERCENTOF(F26,F39)</f>
        <v>8.0000000000000002E-3</v>
      </c>
    </row>
    <row r="27" spans="1:7" x14ac:dyDescent="0.3">
      <c r="A27" s="4" t="e" vm="29">
        <v>#VALUE!</v>
      </c>
      <c r="B27">
        <v>1</v>
      </c>
      <c r="C27" s="11">
        <v>8.0000000000000002E-3</v>
      </c>
      <c r="E27" t="e" vm="33">
        <v>#VALUE!</v>
      </c>
      <c r="F27">
        <v>1</v>
      </c>
      <c r="G27" s="10">
        <f>_xlfn.PERCENTOF(F27,F39)</f>
        <v>8.0000000000000002E-3</v>
      </c>
    </row>
    <row r="28" spans="1:7" x14ac:dyDescent="0.3">
      <c r="A28" s="4" t="e" vm="8">
        <v>#VALUE!</v>
      </c>
      <c r="B28">
        <v>1</v>
      </c>
      <c r="C28" s="11">
        <v>8.0000000000000002E-3</v>
      </c>
      <c r="E28" t="e" vm="1">
        <v>#VALUE!</v>
      </c>
      <c r="F28">
        <v>27</v>
      </c>
      <c r="G28" s="10">
        <f>_xlfn.PERCENTOF(F28,F39)</f>
        <v>0.216</v>
      </c>
    </row>
    <row r="29" spans="1:7" x14ac:dyDescent="0.3">
      <c r="A29" s="4" t="e" vm="31">
        <v>#VALUE!</v>
      </c>
      <c r="B29">
        <v>1</v>
      </c>
      <c r="C29" s="11">
        <v>8.0000000000000002E-3</v>
      </c>
      <c r="E29" t="e" vm="16">
        <v>#VALUE!</v>
      </c>
      <c r="F29">
        <v>3</v>
      </c>
      <c r="G29" s="10">
        <f>_xlfn.PERCENTOF(F29,F39)</f>
        <v>2.4E-2</v>
      </c>
    </row>
    <row r="30" spans="1:7" x14ac:dyDescent="0.3">
      <c r="A30" s="4" t="e" vm="10">
        <v>#VALUE!</v>
      </c>
      <c r="B30">
        <v>1</v>
      </c>
      <c r="C30" s="11">
        <v>8.0000000000000002E-3</v>
      </c>
      <c r="E30" t="e" vm="27">
        <v>#VALUE!</v>
      </c>
      <c r="F30">
        <v>1</v>
      </c>
      <c r="G30" s="10">
        <f>_xlfn.PERCENTOF(F30,F39)</f>
        <v>8.0000000000000002E-3</v>
      </c>
    </row>
    <row r="31" spans="1:7" x14ac:dyDescent="0.3">
      <c r="A31" s="4" t="e" vm="15">
        <v>#VALUE!</v>
      </c>
      <c r="B31">
        <v>1</v>
      </c>
      <c r="C31" s="11">
        <v>8.0000000000000002E-3</v>
      </c>
      <c r="E31" t="e" vm="19">
        <v>#VALUE!</v>
      </c>
      <c r="F31">
        <v>2</v>
      </c>
      <c r="G31" s="10">
        <f>_xlfn.PERCENTOF(F31,F39)</f>
        <v>1.6E-2</v>
      </c>
    </row>
    <row r="32" spans="1:7" x14ac:dyDescent="0.3">
      <c r="A32" s="4" t="e" vm="35">
        <v>#VALUE!</v>
      </c>
      <c r="B32">
        <v>1</v>
      </c>
      <c r="C32" s="11">
        <v>8.0000000000000002E-3</v>
      </c>
      <c r="E32" t="e" vm="13">
        <v>#VALUE!</v>
      </c>
      <c r="F32">
        <v>4</v>
      </c>
      <c r="G32" s="10">
        <f>_xlfn.PERCENTOF(F32,F39)</f>
        <v>3.2000000000000001E-2</v>
      </c>
    </row>
    <row r="33" spans="1:11" x14ac:dyDescent="0.3">
      <c r="A33" s="4" t="e" vm="4">
        <v>#VALUE!</v>
      </c>
      <c r="B33">
        <v>1</v>
      </c>
      <c r="C33" s="11">
        <v>8.0000000000000002E-3</v>
      </c>
      <c r="E33" t="e" vm="30">
        <v>#VALUE!</v>
      </c>
      <c r="F33">
        <v>1</v>
      </c>
      <c r="G33" s="10">
        <f>_xlfn.PERCENTOF(F33,F39)</f>
        <v>8.0000000000000002E-3</v>
      </c>
      <c r="I33" s="2" t="s">
        <v>2</v>
      </c>
      <c r="J33" s="2" t="s">
        <v>857</v>
      </c>
    </row>
    <row r="34" spans="1:11" x14ac:dyDescent="0.3">
      <c r="A34" s="4" t="e" vm="23">
        <v>#VALUE!</v>
      </c>
      <c r="B34">
        <v>1</v>
      </c>
      <c r="C34" s="11">
        <v>8.0000000000000002E-3</v>
      </c>
      <c r="E34" t="e" vm="35">
        <v>#VALUE!</v>
      </c>
      <c r="F34">
        <v>1</v>
      </c>
      <c r="G34" s="10">
        <f>_xlfn.PERCENTOF(F34,F39)</f>
        <v>8.0000000000000002E-3</v>
      </c>
      <c r="I34" s="4" t="e" vm="1">
        <v>#VALUE!</v>
      </c>
      <c r="J34" s="11">
        <v>0.216</v>
      </c>
      <c r="K34">
        <v>27</v>
      </c>
    </row>
    <row r="35" spans="1:11" x14ac:dyDescent="0.3">
      <c r="A35" s="4" t="e" vm="34">
        <v>#VALUE!</v>
      </c>
      <c r="B35">
        <v>1</v>
      </c>
      <c r="C35" s="11">
        <v>8.0000000000000002E-3</v>
      </c>
      <c r="E35" t="e" vm="25">
        <v>#VALUE!</v>
      </c>
      <c r="F35">
        <v>1</v>
      </c>
      <c r="G35" s="10">
        <f>_xlfn.PERCENTOF(F35,F39)</f>
        <v>8.0000000000000002E-3</v>
      </c>
      <c r="I35" s="4" t="e" vm="3">
        <v>#VALUE!</v>
      </c>
      <c r="J35" s="11">
        <v>0.152</v>
      </c>
      <c r="K35">
        <v>19</v>
      </c>
    </row>
    <row r="36" spans="1:11" x14ac:dyDescent="0.3">
      <c r="A36" s="4" t="e" vm="36">
        <v>#VALUE!</v>
      </c>
      <c r="B36">
        <v>1</v>
      </c>
      <c r="C36" s="11">
        <v>8.0000000000000002E-3</v>
      </c>
      <c r="E36" t="e" vm="14">
        <v>#VALUE!</v>
      </c>
      <c r="F36">
        <v>4</v>
      </c>
      <c r="G36" s="10">
        <f>_xlfn.PERCENTOF(F36,F39)</f>
        <v>3.2000000000000001E-2</v>
      </c>
      <c r="I36" s="4" t="e" vm="5">
        <v>#VALUE!</v>
      </c>
      <c r="J36" s="11">
        <v>0.12</v>
      </c>
      <c r="K36">
        <v>15</v>
      </c>
    </row>
    <row r="37" spans="1:11" x14ac:dyDescent="0.3">
      <c r="A37" s="4" t="e" vm="26">
        <v>#VALUE!</v>
      </c>
      <c r="B37">
        <v>1</v>
      </c>
      <c r="C37" s="11">
        <v>8.0000000000000002E-3</v>
      </c>
      <c r="E37" t="e" vm="32">
        <v>#VALUE!</v>
      </c>
      <c r="F37">
        <v>1</v>
      </c>
      <c r="G37" s="10">
        <f>_xlfn.PERCENTOF(F37,F39)</f>
        <v>8.0000000000000002E-3</v>
      </c>
      <c r="I37" s="4" t="e" vm="7">
        <v>#VALUE!</v>
      </c>
      <c r="J37" s="11">
        <v>8.7999999999999995E-2</v>
      </c>
      <c r="K37">
        <v>11</v>
      </c>
    </row>
    <row r="38" spans="1:11" x14ac:dyDescent="0.3">
      <c r="A38" s="4" t="e" vm="28">
        <v>#VALUE!</v>
      </c>
      <c r="B38">
        <v>1</v>
      </c>
      <c r="C38" s="11">
        <v>8.0000000000000002E-3</v>
      </c>
      <c r="E38" t="e" vm="36">
        <v>#VALUE!</v>
      </c>
      <c r="F38">
        <v>1</v>
      </c>
      <c r="G38" s="10">
        <f>_xlfn.PERCENTOF(F38,F39)</f>
        <v>8.0000000000000002E-3</v>
      </c>
      <c r="I38" s="4" t="e" vm="9">
        <v>#VALUE!</v>
      </c>
      <c r="J38" s="11">
        <v>0.04</v>
      </c>
      <c r="K38">
        <v>5</v>
      </c>
    </row>
    <row r="39" spans="1:11" x14ac:dyDescent="0.3">
      <c r="A39" s="4" t="s">
        <v>843</v>
      </c>
      <c r="B39">
        <v>125</v>
      </c>
      <c r="C39" s="11">
        <v>1.0000000000000002</v>
      </c>
      <c r="F39">
        <f>SUM(F2:F38)</f>
        <v>125</v>
      </c>
      <c r="I39" s="4" t="e" vm="11">
        <v>#VALUE!</v>
      </c>
      <c r="J39" s="11">
        <v>3.2000000000000001E-2</v>
      </c>
      <c r="K39">
        <v>4</v>
      </c>
    </row>
    <row r="40" spans="1:11" x14ac:dyDescent="0.3">
      <c r="I40" s="4" t="e" vm="13">
        <v>#VALUE!</v>
      </c>
      <c r="J40" s="11">
        <v>3.2000000000000001E-2</v>
      </c>
      <c r="K40">
        <v>4</v>
      </c>
    </row>
    <row r="41" spans="1:11" x14ac:dyDescent="0.3">
      <c r="I41" s="4" t="e" vm="14">
        <v>#VALUE!</v>
      </c>
      <c r="J41" s="11">
        <v>3.2000000000000001E-2</v>
      </c>
      <c r="K41">
        <v>4</v>
      </c>
    </row>
    <row r="42" spans="1:11" x14ac:dyDescent="0.3">
      <c r="I42" s="4" t="e" vm="16">
        <v>#VALUE!</v>
      </c>
      <c r="J42" s="11">
        <v>2.4E-2</v>
      </c>
      <c r="K42">
        <v>3</v>
      </c>
    </row>
    <row r="52" spans="1:1" x14ac:dyDescent="0.3">
      <c r="A52" s="2"/>
    </row>
    <row r="55" spans="1:1" x14ac:dyDescent="0.3">
      <c r="A55" s="2"/>
    </row>
    <row r="61" spans="1:1" x14ac:dyDescent="0.3">
      <c r="A61" s="2"/>
    </row>
    <row r="68" spans="1:1" x14ac:dyDescent="0.3">
      <c r="A68" s="2"/>
    </row>
    <row r="71" spans="1:1" x14ac:dyDescent="0.3">
      <c r="A71" s="2"/>
    </row>
    <row r="87" spans="1:1" x14ac:dyDescent="0.3">
      <c r="A87" s="2"/>
    </row>
    <row r="117" spans="1:1" x14ac:dyDescent="0.3">
      <c r="A117" s="2"/>
    </row>
    <row r="121" spans="1:1" x14ac:dyDescent="0.3">
      <c r="A121" s="2"/>
    </row>
    <row r="125" spans="1:1" x14ac:dyDescent="0.3">
      <c r="A125" s="2"/>
    </row>
    <row r="130" spans="1:1" x14ac:dyDescent="0.3">
      <c r="A130" s="2"/>
    </row>
    <row r="138" spans="1:1" x14ac:dyDescent="0.3">
      <c r="A138" s="2"/>
    </row>
  </sheetData>
  <pageMargins left="0.7" right="0.7" top="0.75" bottom="0.75" header="0.3" footer="0.3"/>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268D9-5419-49CA-84F5-8BDE1968F010}">
  <dimension ref="A1:F53"/>
  <sheetViews>
    <sheetView topLeftCell="A10" zoomScale="60" zoomScaleNormal="60" workbookViewId="0">
      <selection activeCell="A5" sqref="A5:B5"/>
      <pivotSelection pane="bottomRight" showHeader="1" extendable="1" axis="axisRow" start="3" max="50" activeRow="4" previousRow="4" click="1" r:id="rId1">
        <pivotArea dataOnly="0" fieldPosition="0">
          <references count="1">
            <reference field="0" count="1">
              <x v="1"/>
            </reference>
          </references>
        </pivotArea>
      </pivotSelection>
    </sheetView>
  </sheetViews>
  <sheetFormatPr defaultRowHeight="14.4" x14ac:dyDescent="0.3"/>
  <cols>
    <col min="1" max="1" width="62.77734375" bestFit="1" customWidth="1"/>
    <col min="2" max="2" width="64.88671875" bestFit="1" customWidth="1"/>
    <col min="3" max="3" width="9.88671875" customWidth="1"/>
    <col min="4" max="4" width="37.33203125" bestFit="1" customWidth="1"/>
    <col min="5" max="5" width="10" bestFit="1" customWidth="1"/>
    <col min="8" max="8" width="46.44140625" bestFit="1" customWidth="1"/>
    <col min="9" max="9" width="21" customWidth="1"/>
  </cols>
  <sheetData>
    <row r="1" spans="1:6" x14ac:dyDescent="0.3">
      <c r="A1" s="3" t="s">
        <v>842</v>
      </c>
      <c r="B1" s="36" t="s">
        <v>852</v>
      </c>
      <c r="F1" s="8"/>
    </row>
    <row r="2" spans="1:6" x14ac:dyDescent="0.3">
      <c r="A2" s="4" t="s">
        <v>428</v>
      </c>
      <c r="B2">
        <v>7</v>
      </c>
      <c r="C2" s="2"/>
    </row>
    <row r="3" spans="1:6" x14ac:dyDescent="0.3">
      <c r="A3" s="9" t="s">
        <v>252</v>
      </c>
      <c r="B3">
        <v>5</v>
      </c>
      <c r="C3" s="2"/>
    </row>
    <row r="4" spans="1:6" x14ac:dyDescent="0.3">
      <c r="A4" s="9" t="s">
        <v>324</v>
      </c>
      <c r="B4">
        <v>2</v>
      </c>
      <c r="C4" s="2"/>
    </row>
    <row r="5" spans="1:6" x14ac:dyDescent="0.3">
      <c r="A5" s="4" t="s">
        <v>152</v>
      </c>
      <c r="B5">
        <v>6</v>
      </c>
      <c r="C5" s="2"/>
    </row>
    <row r="6" spans="1:6" x14ac:dyDescent="0.3">
      <c r="A6" s="4" t="s">
        <v>189</v>
      </c>
      <c r="B6">
        <v>1</v>
      </c>
      <c r="C6" s="2"/>
    </row>
    <row r="7" spans="1:6" x14ac:dyDescent="0.3">
      <c r="A7" s="4" t="s">
        <v>799</v>
      </c>
      <c r="B7">
        <v>1</v>
      </c>
      <c r="C7" s="2"/>
    </row>
    <row r="8" spans="1:6" x14ac:dyDescent="0.3">
      <c r="A8" s="4" t="s">
        <v>608</v>
      </c>
      <c r="B8">
        <v>3</v>
      </c>
      <c r="C8" s="2"/>
    </row>
    <row r="9" spans="1:6" x14ac:dyDescent="0.3">
      <c r="A9" s="4" t="s">
        <v>625</v>
      </c>
      <c r="B9">
        <v>4</v>
      </c>
      <c r="C9" s="2"/>
    </row>
    <row r="10" spans="1:6" x14ac:dyDescent="0.3">
      <c r="A10" s="4" t="s">
        <v>533</v>
      </c>
      <c r="B10">
        <v>1</v>
      </c>
      <c r="C10" s="2"/>
    </row>
    <row r="11" spans="1:6" x14ac:dyDescent="0.3">
      <c r="A11" s="4" t="s">
        <v>849</v>
      </c>
      <c r="B11">
        <v>3</v>
      </c>
      <c r="C11" s="2"/>
    </row>
    <row r="12" spans="1:6" x14ac:dyDescent="0.3">
      <c r="A12" s="4" t="s">
        <v>850</v>
      </c>
      <c r="B12">
        <v>1</v>
      </c>
      <c r="C12" s="2"/>
    </row>
    <row r="13" spans="1:6" x14ac:dyDescent="0.3">
      <c r="A13" s="4" t="s">
        <v>274</v>
      </c>
      <c r="B13">
        <v>9</v>
      </c>
      <c r="C13" s="2"/>
      <c r="D13" t="s">
        <v>1242</v>
      </c>
    </row>
    <row r="14" spans="1:6" x14ac:dyDescent="0.3">
      <c r="A14" s="4" t="s">
        <v>848</v>
      </c>
      <c r="B14">
        <v>2</v>
      </c>
      <c r="C14" s="2"/>
      <c r="D14" s="38" t="s">
        <v>274</v>
      </c>
      <c r="E14" s="39">
        <v>9</v>
      </c>
      <c r="F14" s="10">
        <f>_xlfn.PERCENTOF(E14,E26)</f>
        <v>7.1999999999999995E-2</v>
      </c>
    </row>
    <row r="15" spans="1:6" x14ac:dyDescent="0.3">
      <c r="A15" s="4" t="s">
        <v>559</v>
      </c>
      <c r="B15">
        <v>1</v>
      </c>
      <c r="C15" s="2"/>
      <c r="D15" s="38" t="s">
        <v>428</v>
      </c>
      <c r="E15" s="39">
        <v>7</v>
      </c>
      <c r="F15" s="10">
        <f>_xlfn.PERCENTOF(E15,E26)</f>
        <v>5.6000000000000001E-2</v>
      </c>
    </row>
    <row r="16" spans="1:6" x14ac:dyDescent="0.3">
      <c r="A16" s="4" t="s">
        <v>365</v>
      </c>
      <c r="B16">
        <v>1</v>
      </c>
      <c r="C16" s="2"/>
      <c r="D16" s="38" t="s">
        <v>87</v>
      </c>
      <c r="E16" s="39">
        <v>7</v>
      </c>
      <c r="F16" s="10">
        <f>_xlfn.PERCENTOF(E16,E26)</f>
        <v>5.6000000000000001E-2</v>
      </c>
    </row>
    <row r="17" spans="1:6" x14ac:dyDescent="0.3">
      <c r="A17" s="4" t="s">
        <v>466</v>
      </c>
      <c r="B17">
        <v>1</v>
      </c>
      <c r="C17" s="2"/>
      <c r="D17" s="38" t="s">
        <v>53</v>
      </c>
      <c r="E17" s="39">
        <v>7</v>
      </c>
      <c r="F17" s="10">
        <f>_xlfn.PERCENTOF(E17,E26)</f>
        <v>5.6000000000000001E-2</v>
      </c>
    </row>
    <row r="18" spans="1:6" x14ac:dyDescent="0.3">
      <c r="A18" s="4" t="s">
        <v>206</v>
      </c>
      <c r="B18">
        <v>5</v>
      </c>
      <c r="C18" s="2"/>
      <c r="D18" s="38" t="s">
        <v>215</v>
      </c>
      <c r="E18" s="39">
        <v>7</v>
      </c>
      <c r="F18" s="10">
        <f>_xlfn.PERCENTOF(E18,E26)</f>
        <v>5.6000000000000001E-2</v>
      </c>
    </row>
    <row r="19" spans="1:6" x14ac:dyDescent="0.3">
      <c r="A19" s="4" t="s">
        <v>108</v>
      </c>
      <c r="B19">
        <v>5</v>
      </c>
      <c r="C19" s="2"/>
      <c r="D19" s="38" t="s">
        <v>152</v>
      </c>
      <c r="E19" s="39">
        <v>6</v>
      </c>
      <c r="F19" s="10">
        <f>_xlfn.PERCENTOF(E19,E26)</f>
        <v>4.8000000000000001E-2</v>
      </c>
    </row>
    <row r="20" spans="1:6" x14ac:dyDescent="0.3">
      <c r="A20" s="4" t="s">
        <v>706</v>
      </c>
      <c r="B20">
        <v>1</v>
      </c>
      <c r="C20" s="2"/>
      <c r="D20" s="38" t="s">
        <v>206</v>
      </c>
      <c r="E20" s="39">
        <v>5</v>
      </c>
      <c r="F20" s="10">
        <f t="shared" ref="F20:F25" si="0">_xlfn.PERCENTOF(E20,E32)</f>
        <v>0.7142857142857143</v>
      </c>
    </row>
    <row r="21" spans="1:6" x14ac:dyDescent="0.3">
      <c r="A21" s="4" t="s">
        <v>724</v>
      </c>
      <c r="B21">
        <v>1</v>
      </c>
      <c r="C21" s="2"/>
      <c r="D21" s="38" t="s">
        <v>108</v>
      </c>
      <c r="E21" s="39">
        <v>5</v>
      </c>
      <c r="F21" s="10">
        <f t="shared" si="0"/>
        <v>1</v>
      </c>
    </row>
    <row r="22" spans="1:6" x14ac:dyDescent="0.3">
      <c r="A22" s="4" t="s">
        <v>389</v>
      </c>
      <c r="B22">
        <v>1</v>
      </c>
      <c r="C22" s="2"/>
      <c r="D22" s="38" t="s">
        <v>228</v>
      </c>
      <c r="E22" s="39">
        <v>5</v>
      </c>
      <c r="F22" s="10">
        <f t="shared" si="0"/>
        <v>2.5</v>
      </c>
    </row>
    <row r="23" spans="1:6" x14ac:dyDescent="0.3">
      <c r="A23" s="4" t="s">
        <v>500</v>
      </c>
      <c r="B23">
        <v>1</v>
      </c>
      <c r="D23" s="38" t="s">
        <v>625</v>
      </c>
      <c r="E23" s="39">
        <v>4</v>
      </c>
      <c r="F23" s="10">
        <f t="shared" si="0"/>
        <v>0.5714285714285714</v>
      </c>
    </row>
    <row r="24" spans="1:6" x14ac:dyDescent="0.3">
      <c r="A24" s="4" t="s">
        <v>847</v>
      </c>
      <c r="B24">
        <v>4</v>
      </c>
      <c r="D24" s="38" t="s">
        <v>847</v>
      </c>
      <c r="E24" s="39">
        <v>4</v>
      </c>
      <c r="F24" s="10">
        <f t="shared" si="0"/>
        <v>2</v>
      </c>
    </row>
    <row r="25" spans="1:6" x14ac:dyDescent="0.3">
      <c r="A25" s="4" t="s">
        <v>835</v>
      </c>
      <c r="B25">
        <v>1</v>
      </c>
      <c r="D25" s="38" t="s">
        <v>649</v>
      </c>
      <c r="E25" s="39">
        <v>4</v>
      </c>
      <c r="F25" s="10">
        <f t="shared" si="0"/>
        <v>4</v>
      </c>
    </row>
    <row r="26" spans="1:6" x14ac:dyDescent="0.3">
      <c r="A26" s="4" t="s">
        <v>649</v>
      </c>
      <c r="B26">
        <v>4</v>
      </c>
      <c r="E26" s="2">
        <v>125</v>
      </c>
    </row>
    <row r="27" spans="1:6" x14ac:dyDescent="0.3">
      <c r="A27" s="4" t="s">
        <v>87</v>
      </c>
      <c r="B27">
        <v>7</v>
      </c>
    </row>
    <row r="28" spans="1:6" ht="28.8" x14ac:dyDescent="0.3">
      <c r="A28" s="4" t="s">
        <v>493</v>
      </c>
      <c r="B28">
        <v>1</v>
      </c>
      <c r="D28" s="46" t="s">
        <v>1299</v>
      </c>
      <c r="E28" s="20" t="s">
        <v>841</v>
      </c>
    </row>
    <row r="29" spans="1:6" x14ac:dyDescent="0.3">
      <c r="A29" s="4" t="s">
        <v>385</v>
      </c>
      <c r="B29">
        <v>1</v>
      </c>
      <c r="D29" s="38" t="s">
        <v>274</v>
      </c>
      <c r="E29" s="39">
        <v>9</v>
      </c>
    </row>
    <row r="30" spans="1:6" x14ac:dyDescent="0.3">
      <c r="A30" s="4" t="s">
        <v>352</v>
      </c>
      <c r="B30">
        <v>1</v>
      </c>
      <c r="D30" s="9" t="s">
        <v>214</v>
      </c>
      <c r="E30">
        <v>8</v>
      </c>
    </row>
    <row r="31" spans="1:6" x14ac:dyDescent="0.3">
      <c r="A31" s="4" t="s">
        <v>667</v>
      </c>
      <c r="B31">
        <v>2</v>
      </c>
      <c r="D31" s="9" t="s">
        <v>831</v>
      </c>
      <c r="E31">
        <v>1</v>
      </c>
    </row>
    <row r="32" spans="1:6" x14ac:dyDescent="0.3">
      <c r="A32" s="4" t="s">
        <v>479</v>
      </c>
      <c r="B32">
        <v>2</v>
      </c>
      <c r="D32" s="38" t="s">
        <v>428</v>
      </c>
      <c r="E32" s="39">
        <v>7</v>
      </c>
    </row>
    <row r="33" spans="1:5" x14ac:dyDescent="0.3">
      <c r="A33" s="4" t="s">
        <v>311</v>
      </c>
      <c r="B33">
        <v>3</v>
      </c>
      <c r="D33" s="9" t="s">
        <v>252</v>
      </c>
      <c r="E33">
        <v>5</v>
      </c>
    </row>
    <row r="34" spans="1:5" x14ac:dyDescent="0.3">
      <c r="A34" s="4" t="s">
        <v>54</v>
      </c>
      <c r="B34">
        <v>1</v>
      </c>
      <c r="D34" s="9" t="s">
        <v>324</v>
      </c>
      <c r="E34">
        <v>2</v>
      </c>
    </row>
    <row r="35" spans="1:5" x14ac:dyDescent="0.3">
      <c r="A35" s="4" t="s">
        <v>53</v>
      </c>
      <c r="B35">
        <v>7</v>
      </c>
      <c r="D35" s="38" t="s">
        <v>87</v>
      </c>
      <c r="E35" s="39">
        <v>7</v>
      </c>
    </row>
    <row r="36" spans="1:5" x14ac:dyDescent="0.3">
      <c r="A36" s="4" t="s">
        <v>599</v>
      </c>
      <c r="B36">
        <v>3</v>
      </c>
      <c r="D36" s="9" t="s">
        <v>50</v>
      </c>
      <c r="E36">
        <v>2</v>
      </c>
    </row>
    <row r="37" spans="1:5" x14ac:dyDescent="0.3">
      <c r="A37" s="4" t="s">
        <v>411</v>
      </c>
      <c r="B37">
        <v>3</v>
      </c>
      <c r="D37" s="9" t="s">
        <v>85</v>
      </c>
      <c r="E37">
        <v>1</v>
      </c>
    </row>
    <row r="38" spans="1:5" x14ac:dyDescent="0.3">
      <c r="A38" s="4" t="s">
        <v>121</v>
      </c>
      <c r="B38">
        <v>2</v>
      </c>
      <c r="D38" s="9" t="s">
        <v>377</v>
      </c>
      <c r="E38">
        <v>1</v>
      </c>
    </row>
    <row r="39" spans="1:5" x14ac:dyDescent="0.3">
      <c r="A39" s="4" t="s">
        <v>446</v>
      </c>
      <c r="B39">
        <v>1</v>
      </c>
      <c r="D39" s="9" t="s">
        <v>346</v>
      </c>
      <c r="E39">
        <v>1</v>
      </c>
    </row>
    <row r="40" spans="1:5" x14ac:dyDescent="0.3">
      <c r="A40" s="4" t="s">
        <v>687</v>
      </c>
      <c r="B40">
        <v>1</v>
      </c>
      <c r="D40" s="9" t="s">
        <v>261</v>
      </c>
      <c r="E40">
        <v>1</v>
      </c>
    </row>
    <row r="41" spans="1:5" x14ac:dyDescent="0.3">
      <c r="A41" s="4" t="s">
        <v>338</v>
      </c>
      <c r="B41">
        <v>1</v>
      </c>
      <c r="D41" s="9" t="s">
        <v>760</v>
      </c>
      <c r="E41">
        <v>1</v>
      </c>
    </row>
    <row r="42" spans="1:5" x14ac:dyDescent="0.3">
      <c r="A42" s="4" t="s">
        <v>516</v>
      </c>
      <c r="B42">
        <v>2</v>
      </c>
      <c r="D42" s="38" t="s">
        <v>53</v>
      </c>
      <c r="E42" s="39">
        <v>7</v>
      </c>
    </row>
    <row r="43" spans="1:5" x14ac:dyDescent="0.3">
      <c r="A43" s="4" t="s">
        <v>215</v>
      </c>
      <c r="B43">
        <v>7</v>
      </c>
      <c r="D43" s="9" t="s">
        <v>50</v>
      </c>
      <c r="E43">
        <v>2</v>
      </c>
    </row>
    <row r="44" spans="1:5" x14ac:dyDescent="0.3">
      <c r="A44" s="4" t="s">
        <v>190</v>
      </c>
      <c r="B44">
        <v>2</v>
      </c>
      <c r="D44" s="9" t="s">
        <v>214</v>
      </c>
      <c r="E44">
        <v>1</v>
      </c>
    </row>
    <row r="45" spans="1:5" x14ac:dyDescent="0.3">
      <c r="A45" s="4" t="s">
        <v>253</v>
      </c>
      <c r="B45">
        <v>1</v>
      </c>
      <c r="D45" s="9" t="s">
        <v>280</v>
      </c>
      <c r="E45">
        <v>1</v>
      </c>
    </row>
    <row r="46" spans="1:5" x14ac:dyDescent="0.3">
      <c r="A46" s="4" t="s">
        <v>137</v>
      </c>
      <c r="B46">
        <v>3</v>
      </c>
      <c r="D46" s="9" t="s">
        <v>656</v>
      </c>
      <c r="E46">
        <v>1</v>
      </c>
    </row>
    <row r="47" spans="1:5" x14ac:dyDescent="0.3">
      <c r="A47" s="4" t="s">
        <v>506</v>
      </c>
      <c r="B47">
        <v>1</v>
      </c>
      <c r="D47" s="9" t="s">
        <v>359</v>
      </c>
      <c r="E47">
        <v>1</v>
      </c>
    </row>
    <row r="48" spans="1:5" x14ac:dyDescent="0.3">
      <c r="A48" s="4" t="s">
        <v>197</v>
      </c>
      <c r="B48">
        <v>3</v>
      </c>
      <c r="D48" s="9" t="s">
        <v>178</v>
      </c>
      <c r="E48">
        <v>1</v>
      </c>
    </row>
    <row r="49" spans="1:5" x14ac:dyDescent="0.3">
      <c r="A49" s="4" t="s">
        <v>330</v>
      </c>
      <c r="B49">
        <v>1</v>
      </c>
      <c r="D49" s="38" t="s">
        <v>152</v>
      </c>
      <c r="E49" s="39">
        <v>6</v>
      </c>
    </row>
    <row r="50" spans="1:5" x14ac:dyDescent="0.3">
      <c r="A50" s="4" t="s">
        <v>228</v>
      </c>
      <c r="B50">
        <v>5</v>
      </c>
      <c r="D50" s="9" t="s">
        <v>324</v>
      </c>
      <c r="E50">
        <v>3</v>
      </c>
    </row>
    <row r="51" spans="1:5" x14ac:dyDescent="0.3">
      <c r="A51" s="4" t="s">
        <v>843</v>
      </c>
      <c r="B51">
        <v>125</v>
      </c>
      <c r="D51" s="9" t="s">
        <v>214</v>
      </c>
      <c r="E51">
        <v>1</v>
      </c>
    </row>
    <row r="52" spans="1:5" x14ac:dyDescent="0.3">
      <c r="D52" s="9" t="s">
        <v>150</v>
      </c>
      <c r="E52">
        <v>1</v>
      </c>
    </row>
    <row r="53" spans="1:5" x14ac:dyDescent="0.3">
      <c r="D53" s="9" t="s">
        <v>760</v>
      </c>
      <c r="E53">
        <v>1</v>
      </c>
    </row>
  </sheetData>
  <sortState xmlns:xlrd2="http://schemas.microsoft.com/office/spreadsheetml/2017/richdata2" ref="D14:E25">
    <sortCondition descending="1" ref="E14:E25"/>
  </sortState>
  <pageMargins left="0.7" right="0.7" top="0.75" bottom="0.75" header="0.3" footer="0.3"/>
  <pageSetup paperSize="9" orientation="portrait" horizontalDpi="4294967294" verticalDpi="0"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2D710-9E1A-4B3D-9438-F40F893D6751}">
  <dimension ref="A3:O73"/>
  <sheetViews>
    <sheetView topLeftCell="A40" workbookViewId="0">
      <selection activeCell="A31" sqref="A31"/>
    </sheetView>
  </sheetViews>
  <sheetFormatPr defaultRowHeight="14.4" x14ac:dyDescent="0.3"/>
  <cols>
    <col min="1" max="1" width="38.33203125" customWidth="1"/>
    <col min="2" max="2" width="11.6640625" bestFit="1" customWidth="1"/>
  </cols>
  <sheetData>
    <row r="3" spans="1:15" x14ac:dyDescent="0.3">
      <c r="A3" s="3" t="s">
        <v>842</v>
      </c>
      <c r="B3" t="s">
        <v>856</v>
      </c>
    </row>
    <row r="4" spans="1:15" x14ac:dyDescent="0.3">
      <c r="A4" s="4" t="s">
        <v>123</v>
      </c>
      <c r="B4">
        <v>9</v>
      </c>
      <c r="C4" s="10"/>
      <c r="O4" s="10"/>
    </row>
    <row r="5" spans="1:15" x14ac:dyDescent="0.3">
      <c r="A5" s="4" t="s">
        <v>99</v>
      </c>
      <c r="B5">
        <v>20</v>
      </c>
    </row>
    <row r="6" spans="1:15" x14ac:dyDescent="0.3">
      <c r="A6" s="4" t="s">
        <v>55</v>
      </c>
      <c r="B6">
        <v>96</v>
      </c>
    </row>
    <row r="7" spans="1:15" x14ac:dyDescent="0.3">
      <c r="A7" s="4" t="s">
        <v>843</v>
      </c>
      <c r="B7">
        <v>125</v>
      </c>
    </row>
    <row r="9" spans="1:15" ht="57.6" x14ac:dyDescent="0.3">
      <c r="A9" s="24" t="s">
        <v>1233</v>
      </c>
      <c r="B9" s="2" t="s">
        <v>841</v>
      </c>
    </row>
    <row r="10" spans="1:15" x14ac:dyDescent="0.3">
      <c r="A10" s="4" t="s">
        <v>123</v>
      </c>
      <c r="B10">
        <v>9</v>
      </c>
    </row>
    <row r="11" spans="1:15" x14ac:dyDescent="0.3">
      <c r="A11" s="4" t="s">
        <v>99</v>
      </c>
      <c r="B11">
        <v>20</v>
      </c>
    </row>
    <row r="12" spans="1:15" x14ac:dyDescent="0.3">
      <c r="A12" s="4" t="s">
        <v>55</v>
      </c>
      <c r="B12">
        <v>96</v>
      </c>
    </row>
    <row r="20" spans="1:3" ht="57.6" x14ac:dyDescent="0.3">
      <c r="A20" s="37" t="s">
        <v>860</v>
      </c>
      <c r="B20" s="2" t="s">
        <v>845</v>
      </c>
      <c r="C20" s="2" t="s">
        <v>857</v>
      </c>
    </row>
    <row r="21" spans="1:3" x14ac:dyDescent="0.3">
      <c r="A21" s="14" t="s">
        <v>859</v>
      </c>
      <c r="B21">
        <v>35</v>
      </c>
      <c r="C21" s="10">
        <f>_xlfn.PERCENTOF(B21,B30)</f>
        <v>0.10802469135802469</v>
      </c>
    </row>
    <row r="22" spans="1:3" x14ac:dyDescent="0.3">
      <c r="A22" s="15" t="s">
        <v>208</v>
      </c>
      <c r="B22">
        <v>94</v>
      </c>
      <c r="C22" s="10">
        <f>_xlfn.PERCENTOF(B22,B30)</f>
        <v>0.29012345679012347</v>
      </c>
    </row>
    <row r="23" spans="1:3" x14ac:dyDescent="0.3">
      <c r="A23" s="15" t="s">
        <v>567</v>
      </c>
      <c r="B23">
        <v>41</v>
      </c>
      <c r="C23" s="10">
        <f>_xlfn.PERCENTOF(B23,B30)</f>
        <v>0.12654320987654322</v>
      </c>
    </row>
    <row r="24" spans="1:3" x14ac:dyDescent="0.3">
      <c r="A24" s="15" t="s">
        <v>869</v>
      </c>
      <c r="B24">
        <v>11</v>
      </c>
      <c r="C24" s="10">
        <f>_xlfn.PERCENTOF(B24,B30)</f>
        <v>3.3950617283950615E-2</v>
      </c>
    </row>
    <row r="25" spans="1:3" x14ac:dyDescent="0.3">
      <c r="A25" s="14" t="s">
        <v>870</v>
      </c>
      <c r="B25">
        <v>36</v>
      </c>
      <c r="C25" s="10">
        <f>_xlfn.PERCENTOF(B25,B30)</f>
        <v>0.1111111111111111</v>
      </c>
    </row>
    <row r="26" spans="1:3" x14ac:dyDescent="0.3">
      <c r="A26" s="15" t="s">
        <v>518</v>
      </c>
      <c r="B26">
        <v>32</v>
      </c>
      <c r="C26" s="10">
        <f>_xlfn.PERCENTOF(B26,B30)</f>
        <v>9.8765432098765427E-2</v>
      </c>
    </row>
    <row r="27" spans="1:3" x14ac:dyDescent="0.3">
      <c r="A27" s="15" t="s">
        <v>255</v>
      </c>
      <c r="B27">
        <v>64</v>
      </c>
      <c r="C27" s="10">
        <f>_xlfn.PERCENTOF(B27,B30)</f>
        <v>0.19753086419753085</v>
      </c>
    </row>
    <row r="28" spans="1:3" x14ac:dyDescent="0.3">
      <c r="A28" s="15" t="s">
        <v>367</v>
      </c>
      <c r="B28">
        <v>9</v>
      </c>
      <c r="C28" s="10">
        <f>_xlfn.PERCENTOF(B28,B30)</f>
        <v>2.7777777777777776E-2</v>
      </c>
    </row>
    <row r="29" spans="1:3" x14ac:dyDescent="0.3">
      <c r="A29" s="15" t="s">
        <v>871</v>
      </c>
      <c r="B29">
        <v>2</v>
      </c>
      <c r="C29" s="10">
        <f>_xlfn.PERCENTOF(B29,B30)</f>
        <v>6.1728395061728392E-3</v>
      </c>
    </row>
    <row r="30" spans="1:3" x14ac:dyDescent="0.3">
      <c r="B30">
        <f>SUM(B21:B29)</f>
        <v>324</v>
      </c>
    </row>
    <row r="44" spans="1:3" ht="57.6" x14ac:dyDescent="0.3">
      <c r="A44" s="25" t="s">
        <v>873</v>
      </c>
      <c r="B44" s="2" t="s">
        <v>841</v>
      </c>
      <c r="C44" s="2" t="s">
        <v>857</v>
      </c>
    </row>
    <row r="45" spans="1:3" x14ac:dyDescent="0.3">
      <c r="A45" s="15" t="s">
        <v>90</v>
      </c>
      <c r="B45">
        <v>106</v>
      </c>
      <c r="C45" s="10">
        <f>_xlfn.PERCENTOF(B45,B51)</f>
        <v>0.34193548387096773</v>
      </c>
    </row>
    <row r="46" spans="1:3" x14ac:dyDescent="0.3">
      <c r="A46" s="15" t="s">
        <v>880</v>
      </c>
      <c r="B46">
        <v>68</v>
      </c>
      <c r="C46" s="10">
        <f>_xlfn.PERCENTOF(B46,B51)</f>
        <v>0.21935483870967742</v>
      </c>
    </row>
    <row r="47" spans="1:3" x14ac:dyDescent="0.3">
      <c r="A47" s="15" t="s">
        <v>881</v>
      </c>
      <c r="B47">
        <v>16</v>
      </c>
      <c r="C47" s="10">
        <f>_xlfn.PERCENTOF(B47,B51)</f>
        <v>5.1612903225806452E-2</v>
      </c>
    </row>
    <row r="48" spans="1:3" x14ac:dyDescent="0.3">
      <c r="A48" s="15" t="s">
        <v>882</v>
      </c>
      <c r="B48">
        <v>39</v>
      </c>
      <c r="C48" s="10">
        <f>_xlfn.PERCENTOF(B48,B51)</f>
        <v>0.12580645161290321</v>
      </c>
    </row>
    <row r="49" spans="1:3" x14ac:dyDescent="0.3">
      <c r="A49" s="15" t="s">
        <v>883</v>
      </c>
      <c r="B49">
        <v>72</v>
      </c>
      <c r="C49" s="10">
        <f>_xlfn.PERCENTOF(B49,B51)</f>
        <v>0.23225806451612904</v>
      </c>
    </row>
    <row r="50" spans="1:3" x14ac:dyDescent="0.3">
      <c r="A50" s="15" t="s">
        <v>884</v>
      </c>
      <c r="B50">
        <v>9</v>
      </c>
      <c r="C50" s="10">
        <f>_xlfn.PERCENTOF(B50,B51)</f>
        <v>2.903225806451613E-2</v>
      </c>
    </row>
    <row r="51" spans="1:3" x14ac:dyDescent="0.3">
      <c r="B51" s="2">
        <f>SUM(B45:B50)</f>
        <v>310</v>
      </c>
    </row>
    <row r="52" spans="1:3" x14ac:dyDescent="0.3">
      <c r="B52" s="2"/>
    </row>
    <row r="53" spans="1:3" x14ac:dyDescent="0.3">
      <c r="B53" s="2"/>
    </row>
    <row r="54" spans="1:3" x14ac:dyDescent="0.3">
      <c r="B54" s="2"/>
    </row>
    <row r="55" spans="1:3" x14ac:dyDescent="0.3">
      <c r="B55" s="2"/>
    </row>
    <row r="56" spans="1:3" x14ac:dyDescent="0.3">
      <c r="B56" s="2"/>
    </row>
    <row r="57" spans="1:3" x14ac:dyDescent="0.3">
      <c r="B57" s="2"/>
    </row>
    <row r="58" spans="1:3" x14ac:dyDescent="0.3">
      <c r="B58" s="2"/>
    </row>
    <row r="59" spans="1:3" x14ac:dyDescent="0.3">
      <c r="B59" s="2"/>
    </row>
    <row r="60" spans="1:3" x14ac:dyDescent="0.3">
      <c r="B60" s="2"/>
    </row>
    <row r="61" spans="1:3" x14ac:dyDescent="0.3">
      <c r="B61" s="2"/>
    </row>
    <row r="62" spans="1:3" x14ac:dyDescent="0.3">
      <c r="B62" s="2"/>
    </row>
    <row r="63" spans="1:3" x14ac:dyDescent="0.3">
      <c r="B63" s="2"/>
    </row>
    <row r="64" spans="1:3" x14ac:dyDescent="0.3">
      <c r="B64" s="2"/>
    </row>
    <row r="65" spans="2:2" x14ac:dyDescent="0.3">
      <c r="B65" s="2"/>
    </row>
    <row r="66" spans="2:2" x14ac:dyDescent="0.3">
      <c r="B66" s="2"/>
    </row>
    <row r="67" spans="2:2" x14ac:dyDescent="0.3">
      <c r="B67" s="2"/>
    </row>
    <row r="68" spans="2:2" x14ac:dyDescent="0.3">
      <c r="B68" s="2"/>
    </row>
    <row r="69" spans="2:2" x14ac:dyDescent="0.3">
      <c r="B69" s="2"/>
    </row>
    <row r="70" spans="2:2" x14ac:dyDescent="0.3">
      <c r="B70" s="2"/>
    </row>
    <row r="71" spans="2:2" x14ac:dyDescent="0.3">
      <c r="B71" s="2"/>
    </row>
    <row r="72" spans="2:2" x14ac:dyDescent="0.3">
      <c r="B72" s="2"/>
    </row>
    <row r="73" spans="2:2" x14ac:dyDescent="0.3">
      <c r="B73" s="2"/>
    </row>
  </sheetData>
  <pageMargins left="0.7" right="0.7" top="0.75" bottom="0.75" header="0.3" footer="0.3"/>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41020-1F09-4BF9-A84D-B385BCF9E695}">
  <dimension ref="A1:I86"/>
  <sheetViews>
    <sheetView topLeftCell="G10" workbookViewId="0"/>
  </sheetViews>
  <sheetFormatPr defaultRowHeight="14.4" x14ac:dyDescent="0.3"/>
  <cols>
    <col min="1" max="1" width="62.6640625" customWidth="1"/>
    <col min="3" max="3" width="20" customWidth="1"/>
    <col min="5" max="5" width="46.88671875" bestFit="1" customWidth="1"/>
    <col min="6" max="6" width="12.21875" bestFit="1" customWidth="1"/>
    <col min="8" max="8" width="35.6640625" customWidth="1"/>
  </cols>
  <sheetData>
    <row r="1" spans="1:9" x14ac:dyDescent="0.3">
      <c r="A1" s="20" t="s">
        <v>965</v>
      </c>
      <c r="B1" s="2" t="s">
        <v>845</v>
      </c>
    </row>
    <row r="2" spans="1:9" x14ac:dyDescent="0.3">
      <c r="A2" s="21" t="s">
        <v>885</v>
      </c>
      <c r="B2" s="22">
        <f>SUM(B3:B10)</f>
        <v>127</v>
      </c>
      <c r="E2" t="s">
        <v>1008</v>
      </c>
      <c r="H2" t="s">
        <v>1052</v>
      </c>
    </row>
    <row r="3" spans="1:9" x14ac:dyDescent="0.3">
      <c r="A3" s="19" t="s">
        <v>966</v>
      </c>
      <c r="B3">
        <v>17</v>
      </c>
      <c r="E3" s="20" t="s">
        <v>965</v>
      </c>
      <c r="F3" s="2" t="s">
        <v>845</v>
      </c>
      <c r="H3" s="20" t="s">
        <v>965</v>
      </c>
      <c r="I3" s="2" t="s">
        <v>845</v>
      </c>
    </row>
    <row r="4" spans="1:9" x14ac:dyDescent="0.3">
      <c r="A4" s="19" t="s">
        <v>967</v>
      </c>
      <c r="B4">
        <v>19</v>
      </c>
      <c r="E4" s="21" t="s">
        <v>885</v>
      </c>
      <c r="F4" s="22">
        <v>127</v>
      </c>
      <c r="H4" s="4" t="s">
        <v>744</v>
      </c>
      <c r="I4">
        <v>110</v>
      </c>
    </row>
    <row r="5" spans="1:9" x14ac:dyDescent="0.3">
      <c r="A5" s="19" t="s">
        <v>968</v>
      </c>
      <c r="B5">
        <v>24</v>
      </c>
      <c r="E5" s="21" t="s">
        <v>910</v>
      </c>
      <c r="F5" s="22">
        <v>348</v>
      </c>
      <c r="H5" s="4" t="s">
        <v>1053</v>
      </c>
      <c r="I5">
        <v>93</v>
      </c>
    </row>
    <row r="6" spans="1:9" x14ac:dyDescent="0.3">
      <c r="A6" s="19" t="s">
        <v>969</v>
      </c>
      <c r="B6">
        <v>5</v>
      </c>
      <c r="E6" s="21" t="s">
        <v>898</v>
      </c>
      <c r="F6" s="22">
        <v>248</v>
      </c>
      <c r="H6" s="4" t="s">
        <v>949</v>
      </c>
      <c r="I6">
        <v>83</v>
      </c>
    </row>
    <row r="7" spans="1:9" x14ac:dyDescent="0.3">
      <c r="A7" s="19" t="s">
        <v>970</v>
      </c>
      <c r="B7">
        <v>15</v>
      </c>
      <c r="E7" s="21" t="s">
        <v>916</v>
      </c>
      <c r="F7" s="22">
        <v>671</v>
      </c>
      <c r="H7" s="4" t="s">
        <v>1054</v>
      </c>
      <c r="I7">
        <v>80</v>
      </c>
    </row>
    <row r="8" spans="1:9" x14ac:dyDescent="0.3">
      <c r="A8" s="19" t="s">
        <v>971</v>
      </c>
      <c r="B8">
        <v>7</v>
      </c>
      <c r="E8" s="21" t="s">
        <v>953</v>
      </c>
      <c r="F8" s="22">
        <v>192</v>
      </c>
      <c r="H8" s="4" t="s">
        <v>1055</v>
      </c>
      <c r="I8">
        <v>79</v>
      </c>
    </row>
    <row r="9" spans="1:9" x14ac:dyDescent="0.3">
      <c r="A9" s="19" t="s">
        <v>972</v>
      </c>
      <c r="B9">
        <v>20</v>
      </c>
      <c r="H9" s="4" t="s">
        <v>1056</v>
      </c>
      <c r="I9">
        <v>54</v>
      </c>
    </row>
    <row r="10" spans="1:9" x14ac:dyDescent="0.3">
      <c r="A10" s="19" t="s">
        <v>973</v>
      </c>
      <c r="B10">
        <v>20</v>
      </c>
      <c r="H10" s="4" t="s">
        <v>1057</v>
      </c>
      <c r="I10">
        <v>46</v>
      </c>
    </row>
    <row r="11" spans="1:9" x14ac:dyDescent="0.3">
      <c r="A11" s="21" t="s">
        <v>910</v>
      </c>
      <c r="B11" s="22">
        <f>SUM(B12:B24)</f>
        <v>348</v>
      </c>
      <c r="E11" s="3" t="s">
        <v>842</v>
      </c>
      <c r="F11" t="s">
        <v>1017</v>
      </c>
      <c r="H11" s="4" t="s">
        <v>1058</v>
      </c>
      <c r="I11">
        <v>45</v>
      </c>
    </row>
    <row r="12" spans="1:9" x14ac:dyDescent="0.3">
      <c r="A12" s="19" t="s">
        <v>974</v>
      </c>
      <c r="B12">
        <v>0</v>
      </c>
      <c r="E12" s="4" t="s">
        <v>1029</v>
      </c>
      <c r="F12">
        <v>110</v>
      </c>
      <c r="H12" s="4" t="s">
        <v>1059</v>
      </c>
      <c r="I12">
        <v>43</v>
      </c>
    </row>
    <row r="13" spans="1:9" x14ac:dyDescent="0.3">
      <c r="A13" s="19" t="s">
        <v>975</v>
      </c>
      <c r="B13">
        <v>54</v>
      </c>
      <c r="E13" s="4" t="s">
        <v>1022</v>
      </c>
      <c r="F13">
        <v>93</v>
      </c>
      <c r="H13" s="4" t="s">
        <v>1060</v>
      </c>
      <c r="I13">
        <v>43</v>
      </c>
    </row>
    <row r="14" spans="1:9" x14ac:dyDescent="0.3">
      <c r="A14" s="19" t="s">
        <v>976</v>
      </c>
      <c r="B14">
        <v>39</v>
      </c>
      <c r="E14" s="4" t="s">
        <v>949</v>
      </c>
      <c r="F14">
        <v>83</v>
      </c>
    </row>
    <row r="15" spans="1:9" x14ac:dyDescent="0.3">
      <c r="A15" s="19" t="s">
        <v>977</v>
      </c>
      <c r="B15">
        <v>45</v>
      </c>
      <c r="E15" s="4" t="s">
        <v>945</v>
      </c>
      <c r="F15">
        <v>80</v>
      </c>
    </row>
    <row r="16" spans="1:9" x14ac:dyDescent="0.3">
      <c r="A16" s="19" t="s">
        <v>978</v>
      </c>
      <c r="B16">
        <v>93</v>
      </c>
      <c r="E16" s="4" t="s">
        <v>1051</v>
      </c>
      <c r="F16">
        <v>79</v>
      </c>
    </row>
    <row r="17" spans="1:6" x14ac:dyDescent="0.3">
      <c r="A17" s="19" t="s">
        <v>911</v>
      </c>
      <c r="B17">
        <v>15</v>
      </c>
      <c r="E17" s="4" t="s">
        <v>1019</v>
      </c>
      <c r="F17">
        <v>54</v>
      </c>
    </row>
    <row r="18" spans="1:6" x14ac:dyDescent="0.3">
      <c r="A18" s="19" t="s">
        <v>979</v>
      </c>
      <c r="B18">
        <v>10</v>
      </c>
      <c r="E18" s="4" t="s">
        <v>924</v>
      </c>
      <c r="F18">
        <v>46</v>
      </c>
    </row>
    <row r="19" spans="1:6" x14ac:dyDescent="0.3">
      <c r="A19" s="19" t="s">
        <v>980</v>
      </c>
      <c r="B19">
        <v>28</v>
      </c>
      <c r="E19" s="4" t="s">
        <v>1021</v>
      </c>
      <c r="F19">
        <v>45</v>
      </c>
    </row>
    <row r="20" spans="1:6" x14ac:dyDescent="0.3">
      <c r="A20" s="19" t="s">
        <v>981</v>
      </c>
      <c r="B20">
        <v>8</v>
      </c>
      <c r="E20" s="4" t="s">
        <v>923</v>
      </c>
      <c r="F20">
        <v>43</v>
      </c>
    </row>
    <row r="21" spans="1:6" x14ac:dyDescent="0.3">
      <c r="A21" s="19" t="s">
        <v>982</v>
      </c>
      <c r="B21">
        <v>1</v>
      </c>
      <c r="E21" s="4" t="s">
        <v>944</v>
      </c>
      <c r="F21">
        <v>43</v>
      </c>
    </row>
    <row r="22" spans="1:6" x14ac:dyDescent="0.3">
      <c r="A22" s="19" t="s">
        <v>983</v>
      </c>
      <c r="B22">
        <v>31</v>
      </c>
      <c r="E22" s="4" t="s">
        <v>1031</v>
      </c>
      <c r="F22">
        <v>42</v>
      </c>
    </row>
    <row r="23" spans="1:6" x14ac:dyDescent="0.3">
      <c r="A23" s="19" t="s">
        <v>984</v>
      </c>
      <c r="B23">
        <v>23</v>
      </c>
      <c r="E23" s="4" t="s">
        <v>1035</v>
      </c>
      <c r="F23">
        <v>41</v>
      </c>
    </row>
    <row r="24" spans="1:6" x14ac:dyDescent="0.3">
      <c r="A24" s="19" t="s">
        <v>982</v>
      </c>
      <c r="B24">
        <v>1</v>
      </c>
      <c r="E24" s="4" t="s">
        <v>1020</v>
      </c>
      <c r="F24">
        <v>39</v>
      </c>
    </row>
    <row r="25" spans="1:6" x14ac:dyDescent="0.3">
      <c r="A25" s="21" t="s">
        <v>898</v>
      </c>
      <c r="B25" s="22">
        <f>SUM(B26:B35)</f>
        <v>248</v>
      </c>
      <c r="E25" s="4" t="s">
        <v>925</v>
      </c>
      <c r="F25">
        <v>38</v>
      </c>
    </row>
    <row r="26" spans="1:6" x14ac:dyDescent="0.3">
      <c r="A26" s="19" t="s">
        <v>985</v>
      </c>
      <c r="B26">
        <v>110</v>
      </c>
      <c r="E26" s="4" t="s">
        <v>1027</v>
      </c>
      <c r="F26">
        <v>31</v>
      </c>
    </row>
    <row r="27" spans="1:6" x14ac:dyDescent="0.3">
      <c r="A27" s="19" t="s">
        <v>986</v>
      </c>
      <c r="B27">
        <v>19</v>
      </c>
      <c r="E27" s="4" t="s">
        <v>1049</v>
      </c>
      <c r="F27">
        <v>30</v>
      </c>
    </row>
    <row r="28" spans="1:6" x14ac:dyDescent="0.3">
      <c r="A28" s="19" t="s">
        <v>987</v>
      </c>
      <c r="B28">
        <v>42</v>
      </c>
      <c r="E28" s="4" t="s">
        <v>930</v>
      </c>
      <c r="F28">
        <v>29</v>
      </c>
    </row>
    <row r="29" spans="1:6" x14ac:dyDescent="0.3">
      <c r="A29" s="19" t="s">
        <v>988</v>
      </c>
      <c r="B29">
        <v>14</v>
      </c>
      <c r="E29" s="4" t="s">
        <v>927</v>
      </c>
      <c r="F29">
        <v>29</v>
      </c>
    </row>
    <row r="30" spans="1:6" x14ac:dyDescent="0.3">
      <c r="A30" s="19" t="s">
        <v>989</v>
      </c>
      <c r="B30">
        <v>10</v>
      </c>
      <c r="E30" s="4" t="s">
        <v>1024</v>
      </c>
      <c r="F30">
        <v>28</v>
      </c>
    </row>
    <row r="31" spans="1:6" x14ac:dyDescent="0.3">
      <c r="A31" s="19" t="s">
        <v>990</v>
      </c>
      <c r="B31">
        <v>0</v>
      </c>
      <c r="E31" s="4" t="s">
        <v>940</v>
      </c>
      <c r="F31">
        <v>27</v>
      </c>
    </row>
    <row r="32" spans="1:6" x14ac:dyDescent="0.3">
      <c r="A32" s="19" t="s">
        <v>991</v>
      </c>
      <c r="B32">
        <v>41</v>
      </c>
      <c r="E32" s="4" t="s">
        <v>1011</v>
      </c>
      <c r="F32">
        <v>24</v>
      </c>
    </row>
    <row r="33" spans="1:6" x14ac:dyDescent="0.3">
      <c r="A33" s="19" t="s">
        <v>992</v>
      </c>
      <c r="B33">
        <v>2</v>
      </c>
      <c r="E33" s="4" t="s">
        <v>1028</v>
      </c>
      <c r="F33">
        <v>23</v>
      </c>
    </row>
    <row r="34" spans="1:6" x14ac:dyDescent="0.3">
      <c r="A34" s="19" t="s">
        <v>993</v>
      </c>
      <c r="B34">
        <v>4</v>
      </c>
      <c r="E34" s="4" t="s">
        <v>946</v>
      </c>
      <c r="F34">
        <v>22</v>
      </c>
    </row>
    <row r="35" spans="1:6" x14ac:dyDescent="0.3">
      <c r="A35" s="19" t="s">
        <v>994</v>
      </c>
      <c r="B35">
        <v>6</v>
      </c>
      <c r="E35" s="4" t="s">
        <v>921</v>
      </c>
      <c r="F35">
        <v>21</v>
      </c>
    </row>
    <row r="36" spans="1:6" x14ac:dyDescent="0.3">
      <c r="A36" s="21" t="s">
        <v>916</v>
      </c>
      <c r="B36" s="22">
        <f>SUM(B37:B69)</f>
        <v>671</v>
      </c>
      <c r="E36" s="4" t="s">
        <v>933</v>
      </c>
      <c r="F36">
        <v>21</v>
      </c>
    </row>
    <row r="37" spans="1:6" x14ac:dyDescent="0.3">
      <c r="A37" s="19" t="s">
        <v>995</v>
      </c>
      <c r="B37">
        <v>6</v>
      </c>
      <c r="E37" s="4" t="s">
        <v>1015</v>
      </c>
      <c r="F37">
        <v>20</v>
      </c>
    </row>
    <row r="38" spans="1:6" x14ac:dyDescent="0.3">
      <c r="A38" s="19" t="s">
        <v>920</v>
      </c>
      <c r="B38">
        <v>16</v>
      </c>
      <c r="E38" s="4" t="s">
        <v>1016</v>
      </c>
      <c r="F38">
        <v>20</v>
      </c>
    </row>
    <row r="39" spans="1:6" x14ac:dyDescent="0.3">
      <c r="A39" s="19" t="s">
        <v>921</v>
      </c>
      <c r="B39">
        <v>21</v>
      </c>
      <c r="E39" s="4" t="s">
        <v>1030</v>
      </c>
      <c r="F39">
        <v>19</v>
      </c>
    </row>
    <row r="40" spans="1:6" x14ac:dyDescent="0.3">
      <c r="A40" s="19" t="s">
        <v>922</v>
      </c>
      <c r="B40">
        <v>19</v>
      </c>
      <c r="E40" s="4" t="s">
        <v>922</v>
      </c>
      <c r="F40">
        <v>19</v>
      </c>
    </row>
    <row r="41" spans="1:6" x14ac:dyDescent="0.3">
      <c r="A41" s="19" t="s">
        <v>923</v>
      </c>
      <c r="B41">
        <v>43</v>
      </c>
      <c r="E41" s="4" t="s">
        <v>1010</v>
      </c>
      <c r="F41">
        <v>19</v>
      </c>
    </row>
    <row r="42" spans="1:6" x14ac:dyDescent="0.3">
      <c r="A42" s="19" t="s">
        <v>924</v>
      </c>
      <c r="B42">
        <v>46</v>
      </c>
      <c r="E42" s="4" t="s">
        <v>1041</v>
      </c>
      <c r="F42">
        <v>18</v>
      </c>
    </row>
    <row r="43" spans="1:6" x14ac:dyDescent="0.3">
      <c r="A43" s="19" t="s">
        <v>925</v>
      </c>
      <c r="B43">
        <v>38</v>
      </c>
      <c r="E43" s="4" t="s">
        <v>932</v>
      </c>
      <c r="F43">
        <v>18</v>
      </c>
    </row>
    <row r="44" spans="1:6" x14ac:dyDescent="0.3">
      <c r="A44" s="19" t="s">
        <v>926</v>
      </c>
      <c r="B44">
        <v>17</v>
      </c>
      <c r="E44" s="4" t="s">
        <v>1009</v>
      </c>
      <c r="F44">
        <v>17</v>
      </c>
    </row>
    <row r="45" spans="1:6" x14ac:dyDescent="0.3">
      <c r="A45" s="19" t="s">
        <v>927</v>
      </c>
      <c r="B45">
        <v>29</v>
      </c>
      <c r="E45" s="4" t="s">
        <v>1043</v>
      </c>
      <c r="F45">
        <v>17</v>
      </c>
    </row>
    <row r="46" spans="1:6" x14ac:dyDescent="0.3">
      <c r="A46" s="19" t="s">
        <v>928</v>
      </c>
      <c r="B46">
        <v>4</v>
      </c>
      <c r="E46" s="4" t="s">
        <v>926</v>
      </c>
      <c r="F46">
        <v>17</v>
      </c>
    </row>
    <row r="47" spans="1:6" x14ac:dyDescent="0.3">
      <c r="A47" s="19" t="s">
        <v>929</v>
      </c>
      <c r="B47">
        <v>11</v>
      </c>
      <c r="E47" s="4" t="s">
        <v>920</v>
      </c>
      <c r="F47">
        <v>16</v>
      </c>
    </row>
    <row r="48" spans="1:6" x14ac:dyDescent="0.3">
      <c r="A48" s="19" t="s">
        <v>930</v>
      </c>
      <c r="B48">
        <v>29</v>
      </c>
      <c r="E48" s="4" t="s">
        <v>1042</v>
      </c>
      <c r="F48">
        <v>16</v>
      </c>
    </row>
    <row r="49" spans="1:6" x14ac:dyDescent="0.3">
      <c r="A49" s="19" t="s">
        <v>931</v>
      </c>
      <c r="B49">
        <v>10</v>
      </c>
      <c r="E49" s="4" t="s">
        <v>1013</v>
      </c>
      <c r="F49">
        <v>15</v>
      </c>
    </row>
    <row r="50" spans="1:6" x14ac:dyDescent="0.3">
      <c r="A50" s="19" t="s">
        <v>932</v>
      </c>
      <c r="B50">
        <v>18</v>
      </c>
      <c r="E50" s="4" t="s">
        <v>911</v>
      </c>
      <c r="F50">
        <v>15</v>
      </c>
    </row>
    <row r="51" spans="1:6" x14ac:dyDescent="0.3">
      <c r="A51" s="19" t="s">
        <v>933</v>
      </c>
      <c r="B51">
        <v>21</v>
      </c>
      <c r="E51" s="4" t="s">
        <v>939</v>
      </c>
      <c r="F51">
        <v>14</v>
      </c>
    </row>
    <row r="52" spans="1:6" x14ac:dyDescent="0.3">
      <c r="A52" s="19" t="s">
        <v>934</v>
      </c>
      <c r="B52">
        <v>10</v>
      </c>
      <c r="E52" s="4" t="s">
        <v>1032</v>
      </c>
      <c r="F52">
        <v>14</v>
      </c>
    </row>
    <row r="53" spans="1:6" x14ac:dyDescent="0.3">
      <c r="A53" s="19" t="s">
        <v>935</v>
      </c>
      <c r="B53">
        <v>6</v>
      </c>
      <c r="E53" s="4" t="s">
        <v>1044</v>
      </c>
      <c r="F53">
        <v>12</v>
      </c>
    </row>
    <row r="54" spans="1:6" x14ac:dyDescent="0.3">
      <c r="A54" s="19" t="s">
        <v>936</v>
      </c>
      <c r="B54">
        <v>3</v>
      </c>
      <c r="E54" s="4" t="s">
        <v>929</v>
      </c>
      <c r="F54">
        <v>11</v>
      </c>
    </row>
    <row r="55" spans="1:6" x14ac:dyDescent="0.3">
      <c r="A55" s="19" t="s">
        <v>937</v>
      </c>
      <c r="B55">
        <v>10</v>
      </c>
      <c r="E55" s="4" t="s">
        <v>937</v>
      </c>
      <c r="F55">
        <v>10</v>
      </c>
    </row>
    <row r="56" spans="1:6" x14ac:dyDescent="0.3">
      <c r="A56" s="19" t="s">
        <v>938</v>
      </c>
      <c r="B56">
        <v>5</v>
      </c>
      <c r="E56" s="4" t="s">
        <v>1033</v>
      </c>
      <c r="F56">
        <v>10</v>
      </c>
    </row>
    <row r="57" spans="1:6" x14ac:dyDescent="0.3">
      <c r="A57" s="19" t="s">
        <v>939</v>
      </c>
      <c r="B57">
        <v>14</v>
      </c>
      <c r="E57" s="4" t="s">
        <v>1023</v>
      </c>
      <c r="F57">
        <v>10</v>
      </c>
    </row>
    <row r="58" spans="1:6" x14ac:dyDescent="0.3">
      <c r="A58" s="19" t="s">
        <v>940</v>
      </c>
      <c r="B58">
        <v>27</v>
      </c>
      <c r="E58" s="4" t="s">
        <v>934</v>
      </c>
      <c r="F58">
        <v>10</v>
      </c>
    </row>
    <row r="59" spans="1:6" x14ac:dyDescent="0.3">
      <c r="A59" s="19" t="s">
        <v>941</v>
      </c>
      <c r="B59">
        <v>9</v>
      </c>
      <c r="E59" s="4" t="s">
        <v>931</v>
      </c>
      <c r="F59">
        <v>10</v>
      </c>
    </row>
    <row r="60" spans="1:6" x14ac:dyDescent="0.3">
      <c r="A60" s="19" t="s">
        <v>942</v>
      </c>
      <c r="B60">
        <v>3</v>
      </c>
      <c r="E60" s="4" t="s">
        <v>947</v>
      </c>
      <c r="F60">
        <v>10</v>
      </c>
    </row>
    <row r="61" spans="1:6" x14ac:dyDescent="0.3">
      <c r="A61" s="19" t="s">
        <v>943</v>
      </c>
      <c r="B61">
        <v>1</v>
      </c>
      <c r="E61" s="4" t="s">
        <v>1040</v>
      </c>
      <c r="F61">
        <v>9</v>
      </c>
    </row>
    <row r="62" spans="1:6" x14ac:dyDescent="0.3">
      <c r="A62" s="19" t="s">
        <v>944</v>
      </c>
      <c r="B62">
        <v>43</v>
      </c>
      <c r="E62" s="4" t="s">
        <v>941</v>
      </c>
      <c r="F62">
        <v>9</v>
      </c>
    </row>
    <row r="63" spans="1:6" x14ac:dyDescent="0.3">
      <c r="A63" s="19" t="s">
        <v>945</v>
      </c>
      <c r="B63">
        <v>80</v>
      </c>
      <c r="E63" s="4" t="s">
        <v>1050</v>
      </c>
      <c r="F63">
        <v>9</v>
      </c>
    </row>
    <row r="64" spans="1:6" x14ac:dyDescent="0.3">
      <c r="A64" s="19" t="s">
        <v>946</v>
      </c>
      <c r="B64">
        <v>22</v>
      </c>
      <c r="E64" s="4" t="s">
        <v>1025</v>
      </c>
      <c r="F64">
        <v>8</v>
      </c>
    </row>
    <row r="65" spans="1:6" x14ac:dyDescent="0.3">
      <c r="A65" s="19" t="s">
        <v>947</v>
      </c>
      <c r="B65">
        <v>10</v>
      </c>
      <c r="E65" s="4" t="s">
        <v>1014</v>
      </c>
      <c r="F65">
        <v>7</v>
      </c>
    </row>
    <row r="66" spans="1:6" x14ac:dyDescent="0.3">
      <c r="A66" s="19" t="s">
        <v>996</v>
      </c>
      <c r="B66">
        <v>9</v>
      </c>
      <c r="E66" s="4" t="s">
        <v>1045</v>
      </c>
      <c r="F66">
        <v>7</v>
      </c>
    </row>
    <row r="67" spans="1:6" x14ac:dyDescent="0.3">
      <c r="A67" s="19" t="s">
        <v>949</v>
      </c>
      <c r="B67">
        <v>83</v>
      </c>
      <c r="E67" s="4" t="s">
        <v>1038</v>
      </c>
      <c r="F67">
        <v>6</v>
      </c>
    </row>
    <row r="68" spans="1:6" x14ac:dyDescent="0.3">
      <c r="A68" s="19" t="s">
        <v>950</v>
      </c>
      <c r="B68">
        <v>5</v>
      </c>
      <c r="E68" s="4" t="s">
        <v>935</v>
      </c>
      <c r="F68">
        <v>6</v>
      </c>
    </row>
    <row r="69" spans="1:6" x14ac:dyDescent="0.3">
      <c r="A69" s="19" t="s">
        <v>952</v>
      </c>
      <c r="B69">
        <v>3</v>
      </c>
      <c r="E69" s="4" t="s">
        <v>1039</v>
      </c>
      <c r="F69">
        <v>6</v>
      </c>
    </row>
    <row r="70" spans="1:6" x14ac:dyDescent="0.3">
      <c r="A70" s="21" t="s">
        <v>953</v>
      </c>
      <c r="B70" s="22">
        <f>SUM(B71:B81)</f>
        <v>192</v>
      </c>
      <c r="E70" s="4" t="s">
        <v>950</v>
      </c>
      <c r="F70">
        <v>5</v>
      </c>
    </row>
    <row r="71" spans="1:6" x14ac:dyDescent="0.3">
      <c r="A71" s="19" t="s">
        <v>997</v>
      </c>
      <c r="B71">
        <v>18</v>
      </c>
      <c r="E71" s="4" t="s">
        <v>938</v>
      </c>
      <c r="F71">
        <v>5</v>
      </c>
    </row>
    <row r="72" spans="1:6" x14ac:dyDescent="0.3">
      <c r="A72" s="19" t="s">
        <v>998</v>
      </c>
      <c r="B72">
        <v>16</v>
      </c>
      <c r="E72" s="4" t="s">
        <v>1012</v>
      </c>
      <c r="F72">
        <v>5</v>
      </c>
    </row>
    <row r="73" spans="1:6" x14ac:dyDescent="0.3">
      <c r="A73" s="19" t="s">
        <v>999</v>
      </c>
      <c r="B73">
        <v>17</v>
      </c>
      <c r="E73" s="4" t="s">
        <v>928</v>
      </c>
      <c r="F73">
        <v>4</v>
      </c>
    </row>
    <row r="74" spans="1:6" x14ac:dyDescent="0.3">
      <c r="A74" s="19" t="s">
        <v>1000</v>
      </c>
      <c r="B74">
        <v>12</v>
      </c>
      <c r="E74" s="4" t="s">
        <v>1037</v>
      </c>
      <c r="F74">
        <v>4</v>
      </c>
    </row>
    <row r="75" spans="1:6" x14ac:dyDescent="0.3">
      <c r="A75" s="19" t="s">
        <v>1001</v>
      </c>
      <c r="B75">
        <v>7</v>
      </c>
      <c r="E75" s="4" t="s">
        <v>952</v>
      </c>
      <c r="F75">
        <v>3</v>
      </c>
    </row>
    <row r="76" spans="1:6" x14ac:dyDescent="0.3">
      <c r="A76" s="19" t="s">
        <v>1002</v>
      </c>
      <c r="B76">
        <v>0</v>
      </c>
      <c r="E76" s="4" t="s">
        <v>936</v>
      </c>
      <c r="F76">
        <v>3</v>
      </c>
    </row>
    <row r="77" spans="1:6" x14ac:dyDescent="0.3">
      <c r="A77" s="19" t="s">
        <v>1003</v>
      </c>
      <c r="B77">
        <v>2</v>
      </c>
      <c r="E77" s="4" t="s">
        <v>942</v>
      </c>
      <c r="F77">
        <v>3</v>
      </c>
    </row>
    <row r="78" spans="1:6" x14ac:dyDescent="0.3">
      <c r="A78" s="19" t="s">
        <v>1004</v>
      </c>
      <c r="B78">
        <v>2</v>
      </c>
      <c r="E78" s="4" t="s">
        <v>1048</v>
      </c>
      <c r="F78">
        <v>2</v>
      </c>
    </row>
    <row r="79" spans="1:6" x14ac:dyDescent="0.3">
      <c r="A79" s="19" t="s">
        <v>1005</v>
      </c>
      <c r="B79">
        <v>30</v>
      </c>
      <c r="E79" s="4" t="s">
        <v>1047</v>
      </c>
      <c r="F79">
        <v>2</v>
      </c>
    </row>
    <row r="80" spans="1:6" x14ac:dyDescent="0.3">
      <c r="A80" s="19" t="s">
        <v>1006</v>
      </c>
      <c r="B80">
        <v>9</v>
      </c>
      <c r="E80" s="4" t="s">
        <v>1036</v>
      </c>
      <c r="F80">
        <v>2</v>
      </c>
    </row>
    <row r="81" spans="1:6" x14ac:dyDescent="0.3">
      <c r="A81" s="19" t="s">
        <v>1007</v>
      </c>
      <c r="B81">
        <v>79</v>
      </c>
      <c r="E81" s="4" t="s">
        <v>1026</v>
      </c>
      <c r="F81">
        <v>2</v>
      </c>
    </row>
    <row r="82" spans="1:6" x14ac:dyDescent="0.3">
      <c r="E82" s="4" t="s">
        <v>943</v>
      </c>
      <c r="F82">
        <v>1</v>
      </c>
    </row>
    <row r="83" spans="1:6" x14ac:dyDescent="0.3">
      <c r="E83" s="4" t="s">
        <v>1034</v>
      </c>
      <c r="F83">
        <v>0</v>
      </c>
    </row>
    <row r="84" spans="1:6" x14ac:dyDescent="0.3">
      <c r="E84" s="4" t="s">
        <v>1018</v>
      </c>
      <c r="F84">
        <v>0</v>
      </c>
    </row>
    <row r="85" spans="1:6" x14ac:dyDescent="0.3">
      <c r="E85" s="4" t="s">
        <v>1046</v>
      </c>
      <c r="F85">
        <v>0</v>
      </c>
    </row>
    <row r="86" spans="1:6" x14ac:dyDescent="0.3">
      <c r="E86" s="4" t="s">
        <v>843</v>
      </c>
      <c r="F86">
        <v>1586</v>
      </c>
    </row>
  </sheetData>
  <hyperlinks>
    <hyperlink ref="A53" r:id="rId2" tooltip="Omar Bin Haidar Mosque" display="https://www.dm.gov.ae/sites_and_buildings/omar-bin-haidar-mosque/" xr:uid="{3AF96E2B-0FE5-45D2-93CE-1D30807BA962}"/>
    <hyperlink ref="A54" r:id="rId3" tooltip="Zabeel High School" display="https://www.dm.gov.ae/sites_and_buildings/zabeel-high-school/" xr:uid="{BB3E49E7-C575-493A-9975-EEF96CB93D33}"/>
    <hyperlink ref="A55" r:id="rId4" tooltip="Al Baraha Hospital" display="https://www.dm.gov.ae/sites_and_buildings/al-baraha-hospital/" xr:uid="{9759295E-DD14-4BCA-992A-F916B526D116}"/>
    <hyperlink ref="A56" r:id="rId5" tooltip="Al Maktoum Hospital" display="https://www.dm.gov.ae/sites_and_buildings/al-maktoum-hospital/" xr:uid="{F987898B-C5F5-440D-B76F-B0F1F0F9DD57}"/>
    <hyperlink ref="A57" r:id="rId6" tooltip="Al Nasr Leisureland" display="https://www.dm.gov.ae/sites_and_buildings/al-nasr-leisureland/" xr:uid="{4023EC6A-C71F-4A67-9819-3D14C01960E8}"/>
    <hyperlink ref="A58" r:id="rId7" tooltip="Jumeirah Mosque" display="https://www.dm.gov.ae/sites_and_buildings/jumeirah-mosque/" xr:uid="{5375B708-D956-4DB0-A4FD-E182AADE3614}"/>
    <hyperlink ref="A59" r:id="rId8" tooltip="Al Rashidiya Grand Mosque" display="https://www.dm.gov.ae/sites_and_buildings/al-rashidiya-grand-mosque/" xr:uid="{1D568B5E-B7AF-4D33-93C9-1E79E69EDA4D}"/>
    <hyperlink ref="A60" r:id="rId9" tooltip="Dubai TV Old Building" display="https://www.dm.gov.ae/sites_and_buildings/dubai-tv-old-building/" xr:uid="{C8D05725-5A87-46DA-96D4-E9742FBEAE42}"/>
    <hyperlink ref="A61" r:id="rId10" tooltip="Sheikh Rashid Bin Saeed School – Hatta" display="https://www.dm.gov.ae/sites_and_buildings/sheikh-rashid-bin-saeed-school-hatta/" xr:uid="{F6EC9D36-0D66-4A6E-9100-2525D7942447}"/>
    <hyperlink ref="A62" r:id="rId11" tooltip="Burj Rashid" display="https://www.dm.gov.ae/sites_and_buildings/burj-rashid/" xr:uid="{6C176D0D-18D5-43D1-82C0-D6C86D481DB5}"/>
    <hyperlink ref="A63" r:id="rId12" tooltip="Clock Tower" display="https://www.dm.gov.ae/sites_and_buildings/clock-tower/" xr:uid="{103B617A-3348-4DF9-970B-28518E648D5E}"/>
    <hyperlink ref="A64" r:id="rId13" tooltip="Dubai Municipality Building" display="https://www.dm.gov.ae/sites_and_buildings/dubai-municipality-building/" xr:uid="{55C9D053-5061-4BE2-99D3-498D474E3DCF}"/>
    <hyperlink ref="A65" r:id="rId14" tooltip="Hospitality Palace (Al Diyafah Palace)" display="https://www.dm.gov.ae/sites_and_buildings/hospitality-palace-al-diyafah-palace/" xr:uid="{C8CA26F7-90DD-4AC8-A906-ABE82533FB52}"/>
    <hyperlink ref="A67" r:id="rId15" tooltip="Dubai Airport Terminal 1" display="https://www.dm.gov.ae/sites_and_buildings/dubai-airport-terminal-1/" xr:uid="{B5D04FCC-456F-4FE7-8C80-5F9F593E04C0}"/>
  </hyperlinks>
  <pageMargins left="0.7" right="0.7" top="0.75" bottom="0.75" header="0.3" footer="0.3"/>
  <drawing r:id="rId16"/>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EC2C3-017C-4A3B-9749-217E0C1A87EB}">
  <dimension ref="A1:C28"/>
  <sheetViews>
    <sheetView topLeftCell="A4" workbookViewId="0">
      <selection activeCell="I16" sqref="I16"/>
    </sheetView>
  </sheetViews>
  <sheetFormatPr defaultRowHeight="14.4" x14ac:dyDescent="0.3"/>
  <cols>
    <col min="1" max="1" width="60" customWidth="1"/>
    <col min="3" max="3" width="10" customWidth="1"/>
    <col min="8" max="8" width="80.88671875" bestFit="1" customWidth="1"/>
  </cols>
  <sheetData>
    <row r="1" spans="1:3" x14ac:dyDescent="0.3">
      <c r="A1" s="2" t="s">
        <v>12</v>
      </c>
      <c r="B1" s="2" t="s">
        <v>841</v>
      </c>
      <c r="C1" s="2" t="s">
        <v>857</v>
      </c>
    </row>
    <row r="2" spans="1:3" x14ac:dyDescent="0.3">
      <c r="A2" t="s">
        <v>123</v>
      </c>
      <c r="B2">
        <v>9</v>
      </c>
      <c r="C2" s="10">
        <f>_xlfn.PERCENTOF(B2,B5)</f>
        <v>7.1999999999999995E-2</v>
      </c>
    </row>
    <row r="3" spans="1:3" x14ac:dyDescent="0.3">
      <c r="A3" t="s">
        <v>59</v>
      </c>
      <c r="B3">
        <v>92</v>
      </c>
      <c r="C3" s="10">
        <f>_xlfn.PERCENTOF(B3,B5)</f>
        <v>0.73599999999999999</v>
      </c>
    </row>
    <row r="4" spans="1:3" x14ac:dyDescent="0.3">
      <c r="A4" t="s">
        <v>155</v>
      </c>
      <c r="B4">
        <v>24</v>
      </c>
      <c r="C4" s="10">
        <f>_xlfn.PERCENTOF(B4,B5)</f>
        <v>0.192</v>
      </c>
    </row>
    <row r="5" spans="1:3" x14ac:dyDescent="0.3">
      <c r="A5" s="23" t="s">
        <v>1061</v>
      </c>
      <c r="B5">
        <f>SUM(B2:B4)</f>
        <v>125</v>
      </c>
    </row>
    <row r="7" spans="1:3" ht="28.8" x14ac:dyDescent="0.3">
      <c r="A7" s="24" t="s">
        <v>13</v>
      </c>
      <c r="B7" s="2" t="s">
        <v>841</v>
      </c>
      <c r="C7" s="2" t="s">
        <v>857</v>
      </c>
    </row>
    <row r="8" spans="1:3" x14ac:dyDescent="0.3">
      <c r="A8" t="s">
        <v>123</v>
      </c>
      <c r="B8">
        <v>14</v>
      </c>
      <c r="C8" s="10">
        <f>_xlfn.PERCENTOF(B8,B12)</f>
        <v>0.112</v>
      </c>
    </row>
    <row r="9" spans="1:3" x14ac:dyDescent="0.3">
      <c r="A9" t="s">
        <v>92</v>
      </c>
      <c r="B9">
        <v>47</v>
      </c>
      <c r="C9" s="10">
        <f>_xlfn.PERCENTOF(B9,B12)</f>
        <v>0.376</v>
      </c>
    </row>
    <row r="10" spans="1:3" x14ac:dyDescent="0.3">
      <c r="A10" t="s">
        <v>60</v>
      </c>
      <c r="B10">
        <v>49</v>
      </c>
      <c r="C10" s="10">
        <f>_xlfn.PERCENTOF(B10,B12)</f>
        <v>0.39200000000000002</v>
      </c>
    </row>
    <row r="11" spans="1:3" x14ac:dyDescent="0.3">
      <c r="A11" t="s">
        <v>221</v>
      </c>
      <c r="B11">
        <v>15</v>
      </c>
      <c r="C11" s="10">
        <f>_xlfn.PERCENTOF(B11,B12)</f>
        <v>0.12</v>
      </c>
    </row>
    <row r="12" spans="1:3" x14ac:dyDescent="0.3">
      <c r="A12" s="23" t="s">
        <v>1061</v>
      </c>
      <c r="B12">
        <f>SUM(B8:B11)</f>
        <v>125</v>
      </c>
    </row>
    <row r="14" spans="1:3" ht="57.6" x14ac:dyDescent="0.3">
      <c r="A14" s="24" t="s">
        <v>840</v>
      </c>
      <c r="B14" s="2" t="s">
        <v>841</v>
      </c>
      <c r="C14" s="2" t="s">
        <v>857</v>
      </c>
    </row>
    <row r="15" spans="1:3" x14ac:dyDescent="0.3">
      <c r="A15" t="s">
        <v>123</v>
      </c>
      <c r="B15">
        <v>13</v>
      </c>
      <c r="C15" s="10">
        <f>_xlfn.PERCENTOF(B15,B19)</f>
        <v>0.104</v>
      </c>
    </row>
    <row r="16" spans="1:3" x14ac:dyDescent="0.3">
      <c r="A16" t="s">
        <v>99</v>
      </c>
      <c r="B16">
        <v>19</v>
      </c>
      <c r="C16" s="10">
        <f>_xlfn.PERCENTOF(B16,B19)</f>
        <v>0.152</v>
      </c>
    </row>
    <row r="17" spans="1:3" x14ac:dyDescent="0.3">
      <c r="A17" t="s">
        <v>182</v>
      </c>
      <c r="B17">
        <v>23</v>
      </c>
      <c r="C17" s="10">
        <f>_xlfn.PERCENTOF(B17,B19)</f>
        <v>0.184</v>
      </c>
    </row>
    <row r="18" spans="1:3" x14ac:dyDescent="0.3">
      <c r="A18" t="s">
        <v>61</v>
      </c>
      <c r="B18">
        <v>70</v>
      </c>
      <c r="C18" s="10">
        <f>_xlfn.PERCENTOF(B18,B19)</f>
        <v>0.56000000000000005</v>
      </c>
    </row>
    <row r="19" spans="1:3" x14ac:dyDescent="0.3">
      <c r="A19" s="23" t="s">
        <v>1061</v>
      </c>
      <c r="B19">
        <f>SUM(B15:B18)</f>
        <v>125</v>
      </c>
    </row>
    <row r="22" spans="1:3" ht="43.2" x14ac:dyDescent="0.3">
      <c r="A22" s="25" t="s">
        <v>1062</v>
      </c>
      <c r="B22" s="2" t="s">
        <v>841</v>
      </c>
      <c r="C22" s="2" t="s">
        <v>857</v>
      </c>
    </row>
    <row r="23" spans="1:3" x14ac:dyDescent="0.3">
      <c r="A23" s="15" t="s">
        <v>1067</v>
      </c>
      <c r="B23">
        <v>84</v>
      </c>
      <c r="C23" s="10">
        <f>_xlfn.PERCENTOF(B23,B28)</f>
        <v>0.33734939759036142</v>
      </c>
    </row>
    <row r="24" spans="1:3" x14ac:dyDescent="0.3">
      <c r="A24" s="15" t="s">
        <v>1068</v>
      </c>
      <c r="B24">
        <v>68</v>
      </c>
      <c r="C24" s="10">
        <f>_xlfn.PERCENTOF(B24,B28)</f>
        <v>0.27309236947791166</v>
      </c>
    </row>
    <row r="25" spans="1:3" x14ac:dyDescent="0.3">
      <c r="A25" s="15" t="s">
        <v>1069</v>
      </c>
      <c r="B25">
        <v>58</v>
      </c>
      <c r="C25" s="10">
        <f>_xlfn.PERCENTOF(B25,B28)</f>
        <v>0.23293172690763053</v>
      </c>
    </row>
    <row r="26" spans="1:3" x14ac:dyDescent="0.3">
      <c r="A26" s="15" t="s">
        <v>1070</v>
      </c>
      <c r="B26">
        <v>39</v>
      </c>
      <c r="C26" s="10">
        <f>_xlfn.PERCENTOF(B26,B28)</f>
        <v>0.15662650602409639</v>
      </c>
    </row>
    <row r="27" spans="1:3" x14ac:dyDescent="0.3">
      <c r="A27" s="15" t="s">
        <v>215</v>
      </c>
    </row>
    <row r="28" spans="1:3" x14ac:dyDescent="0.3">
      <c r="A28" s="23" t="s">
        <v>1061</v>
      </c>
      <c r="B28">
        <f>SUM(B23:B27)</f>
        <v>249</v>
      </c>
    </row>
  </sheetData>
  <sortState xmlns:xlrd2="http://schemas.microsoft.com/office/spreadsheetml/2017/richdata2" ref="H2:H126">
    <sortCondition ref="H2:H126"/>
  </sortState>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9A39D-0AFA-4ED8-B6EB-7DD48368A7B3}">
  <dimension ref="A1:B48"/>
  <sheetViews>
    <sheetView topLeftCell="A34" workbookViewId="0">
      <selection activeCell="B48" sqref="B2:B48"/>
    </sheetView>
  </sheetViews>
  <sheetFormatPr defaultRowHeight="14.4" x14ac:dyDescent="0.3"/>
  <sheetData>
    <row r="1" spans="1:2" x14ac:dyDescent="0.3">
      <c r="A1" t="s">
        <v>1300</v>
      </c>
      <c r="B1" t="s">
        <v>841</v>
      </c>
    </row>
    <row r="2" spans="1:2" x14ac:dyDescent="0.3">
      <c r="A2" s="38" t="s">
        <v>428</v>
      </c>
      <c r="B2" s="39">
        <v>7</v>
      </c>
    </row>
    <row r="3" spans="1:2" x14ac:dyDescent="0.3">
      <c r="A3" s="38" t="s">
        <v>152</v>
      </c>
      <c r="B3" s="39">
        <v>6</v>
      </c>
    </row>
    <row r="4" spans="1:2" x14ac:dyDescent="0.3">
      <c r="A4" s="38" t="s">
        <v>189</v>
      </c>
      <c r="B4" s="39">
        <v>1</v>
      </c>
    </row>
    <row r="5" spans="1:2" x14ac:dyDescent="0.3">
      <c r="A5" s="38" t="s">
        <v>799</v>
      </c>
      <c r="B5" s="39">
        <v>1</v>
      </c>
    </row>
    <row r="6" spans="1:2" x14ac:dyDescent="0.3">
      <c r="A6" s="38" t="s">
        <v>608</v>
      </c>
      <c r="B6" s="39">
        <v>3</v>
      </c>
    </row>
    <row r="7" spans="1:2" x14ac:dyDescent="0.3">
      <c r="A7" s="38" t="s">
        <v>625</v>
      </c>
      <c r="B7" s="39">
        <v>4</v>
      </c>
    </row>
    <row r="8" spans="1:2" x14ac:dyDescent="0.3">
      <c r="A8" s="38" t="s">
        <v>533</v>
      </c>
      <c r="B8" s="39">
        <v>1</v>
      </c>
    </row>
    <row r="9" spans="1:2" x14ac:dyDescent="0.3">
      <c r="A9" s="38" t="s">
        <v>849</v>
      </c>
      <c r="B9" s="39">
        <v>3</v>
      </c>
    </row>
    <row r="10" spans="1:2" x14ac:dyDescent="0.3">
      <c r="A10" s="38" t="s">
        <v>850</v>
      </c>
      <c r="B10" s="39">
        <v>1</v>
      </c>
    </row>
    <row r="11" spans="1:2" x14ac:dyDescent="0.3">
      <c r="A11" s="38" t="s">
        <v>274</v>
      </c>
      <c r="B11" s="39">
        <v>9</v>
      </c>
    </row>
    <row r="12" spans="1:2" x14ac:dyDescent="0.3">
      <c r="A12" s="38" t="s">
        <v>848</v>
      </c>
      <c r="B12" s="39">
        <v>2</v>
      </c>
    </row>
    <row r="13" spans="1:2" x14ac:dyDescent="0.3">
      <c r="A13" s="38" t="s">
        <v>559</v>
      </c>
      <c r="B13" s="39">
        <v>1</v>
      </c>
    </row>
    <row r="14" spans="1:2" x14ac:dyDescent="0.3">
      <c r="A14" s="38" t="s">
        <v>365</v>
      </c>
      <c r="B14" s="39">
        <v>1</v>
      </c>
    </row>
    <row r="15" spans="1:2" x14ac:dyDescent="0.3">
      <c r="A15" s="38" t="s">
        <v>466</v>
      </c>
      <c r="B15" s="39">
        <v>1</v>
      </c>
    </row>
    <row r="16" spans="1:2" x14ac:dyDescent="0.3">
      <c r="A16" s="38" t="s">
        <v>206</v>
      </c>
      <c r="B16" s="39">
        <v>5</v>
      </c>
    </row>
    <row r="17" spans="1:2" x14ac:dyDescent="0.3">
      <c r="A17" s="38" t="s">
        <v>108</v>
      </c>
      <c r="B17" s="39">
        <v>5</v>
      </c>
    </row>
    <row r="18" spans="1:2" x14ac:dyDescent="0.3">
      <c r="A18" s="38" t="s">
        <v>706</v>
      </c>
      <c r="B18" s="39">
        <v>1</v>
      </c>
    </row>
    <row r="19" spans="1:2" x14ac:dyDescent="0.3">
      <c r="A19" s="38" t="s">
        <v>724</v>
      </c>
      <c r="B19" s="39">
        <v>1</v>
      </c>
    </row>
    <row r="20" spans="1:2" x14ac:dyDescent="0.3">
      <c r="A20" s="38" t="s">
        <v>389</v>
      </c>
      <c r="B20" s="39">
        <v>1</v>
      </c>
    </row>
    <row r="21" spans="1:2" x14ac:dyDescent="0.3">
      <c r="A21" s="38" t="s">
        <v>500</v>
      </c>
      <c r="B21" s="39">
        <v>1</v>
      </c>
    </row>
    <row r="22" spans="1:2" x14ac:dyDescent="0.3">
      <c r="A22" s="38" t="s">
        <v>847</v>
      </c>
      <c r="B22" s="39">
        <v>4</v>
      </c>
    </row>
    <row r="23" spans="1:2" x14ac:dyDescent="0.3">
      <c r="A23" s="38" t="s">
        <v>835</v>
      </c>
      <c r="B23" s="39">
        <v>1</v>
      </c>
    </row>
    <row r="24" spans="1:2" x14ac:dyDescent="0.3">
      <c r="A24" s="38" t="s">
        <v>649</v>
      </c>
      <c r="B24" s="39">
        <v>4</v>
      </c>
    </row>
    <row r="25" spans="1:2" x14ac:dyDescent="0.3">
      <c r="A25" s="38" t="s">
        <v>87</v>
      </c>
      <c r="B25" s="39">
        <v>7</v>
      </c>
    </row>
    <row r="26" spans="1:2" x14ac:dyDescent="0.3">
      <c r="A26" s="38" t="s">
        <v>493</v>
      </c>
      <c r="B26" s="39">
        <v>1</v>
      </c>
    </row>
    <row r="27" spans="1:2" x14ac:dyDescent="0.3">
      <c r="A27" s="38" t="s">
        <v>385</v>
      </c>
      <c r="B27" s="39">
        <v>1</v>
      </c>
    </row>
    <row r="28" spans="1:2" x14ac:dyDescent="0.3">
      <c r="A28" s="38" t="s">
        <v>352</v>
      </c>
      <c r="B28" s="39">
        <v>1</v>
      </c>
    </row>
    <row r="29" spans="1:2" x14ac:dyDescent="0.3">
      <c r="A29" s="38" t="s">
        <v>667</v>
      </c>
      <c r="B29" s="39">
        <v>2</v>
      </c>
    </row>
    <row r="30" spans="1:2" x14ac:dyDescent="0.3">
      <c r="A30" s="38" t="s">
        <v>479</v>
      </c>
      <c r="B30" s="39">
        <v>2</v>
      </c>
    </row>
    <row r="31" spans="1:2" x14ac:dyDescent="0.3">
      <c r="A31" s="38" t="s">
        <v>311</v>
      </c>
      <c r="B31" s="39">
        <v>3</v>
      </c>
    </row>
    <row r="32" spans="1:2" x14ac:dyDescent="0.3">
      <c r="A32" s="38" t="s">
        <v>54</v>
      </c>
      <c r="B32" s="39">
        <v>1</v>
      </c>
    </row>
    <row r="33" spans="1:2" x14ac:dyDescent="0.3">
      <c r="A33" s="38" t="s">
        <v>53</v>
      </c>
      <c r="B33" s="39">
        <v>7</v>
      </c>
    </row>
    <row r="34" spans="1:2" x14ac:dyDescent="0.3">
      <c r="A34" s="38" t="s">
        <v>599</v>
      </c>
      <c r="B34" s="39">
        <v>3</v>
      </c>
    </row>
    <row r="35" spans="1:2" x14ac:dyDescent="0.3">
      <c r="A35" s="38" t="s">
        <v>411</v>
      </c>
      <c r="B35" s="39">
        <v>3</v>
      </c>
    </row>
    <row r="36" spans="1:2" x14ac:dyDescent="0.3">
      <c r="A36" s="38" t="s">
        <v>121</v>
      </c>
      <c r="B36" s="39">
        <v>2</v>
      </c>
    </row>
    <row r="37" spans="1:2" x14ac:dyDescent="0.3">
      <c r="A37" s="38" t="s">
        <v>446</v>
      </c>
      <c r="B37" s="39">
        <v>1</v>
      </c>
    </row>
    <row r="38" spans="1:2" x14ac:dyDescent="0.3">
      <c r="A38" s="38" t="s">
        <v>687</v>
      </c>
      <c r="B38" s="39">
        <v>1</v>
      </c>
    </row>
    <row r="39" spans="1:2" x14ac:dyDescent="0.3">
      <c r="A39" s="38" t="s">
        <v>338</v>
      </c>
      <c r="B39" s="39">
        <v>1</v>
      </c>
    </row>
    <row r="40" spans="1:2" x14ac:dyDescent="0.3">
      <c r="A40" s="38" t="s">
        <v>516</v>
      </c>
      <c r="B40" s="39">
        <v>2</v>
      </c>
    </row>
    <row r="41" spans="1:2" x14ac:dyDescent="0.3">
      <c r="A41" s="38" t="s">
        <v>215</v>
      </c>
      <c r="B41" s="39">
        <v>7</v>
      </c>
    </row>
    <row r="42" spans="1:2" x14ac:dyDescent="0.3">
      <c r="A42" s="38" t="s">
        <v>190</v>
      </c>
      <c r="B42" s="39">
        <v>2</v>
      </c>
    </row>
    <row r="43" spans="1:2" x14ac:dyDescent="0.3">
      <c r="A43" s="38" t="s">
        <v>253</v>
      </c>
      <c r="B43" s="39">
        <v>1</v>
      </c>
    </row>
    <row r="44" spans="1:2" x14ac:dyDescent="0.3">
      <c r="A44" s="38" t="s">
        <v>137</v>
      </c>
      <c r="B44" s="39">
        <v>3</v>
      </c>
    </row>
    <row r="45" spans="1:2" x14ac:dyDescent="0.3">
      <c r="A45" s="38" t="s">
        <v>506</v>
      </c>
      <c r="B45" s="39">
        <v>1</v>
      </c>
    </row>
    <row r="46" spans="1:2" x14ac:dyDescent="0.3">
      <c r="A46" s="38" t="s">
        <v>197</v>
      </c>
      <c r="B46" s="39">
        <v>3</v>
      </c>
    </row>
    <row r="47" spans="1:2" x14ac:dyDescent="0.3">
      <c r="A47" s="38" t="s">
        <v>330</v>
      </c>
      <c r="B47" s="39">
        <v>1</v>
      </c>
    </row>
    <row r="48" spans="1:2" x14ac:dyDescent="0.3">
      <c r="A48" s="38" t="s">
        <v>228</v>
      </c>
      <c r="B48" s="39">
        <v>5</v>
      </c>
    </row>
  </sheetData>
  <pageMargins left="0.7" right="0.7" top="0.75" bottom="0.75" header="0.3" footer="0.3"/>
  <pageSetup paperSize="9" orientation="portrait" horizontalDpi="4294967294"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FB10C-9E90-4D6D-881E-D772CF5DE529}">
  <dimension ref="B2:C130"/>
  <sheetViews>
    <sheetView workbookViewId="0"/>
  </sheetViews>
  <sheetFormatPr defaultRowHeight="14.4" x14ac:dyDescent="0.3"/>
  <sheetData>
    <row r="2" spans="2:3" x14ac:dyDescent="0.3">
      <c r="B2" s="43" t="s">
        <v>1286</v>
      </c>
    </row>
    <row r="3" spans="2:3" x14ac:dyDescent="0.3">
      <c r="B3" s="44" t="s">
        <v>1287</v>
      </c>
    </row>
    <row r="4" spans="2:3" x14ac:dyDescent="0.3">
      <c r="B4" s="44"/>
    </row>
    <row r="6" spans="2:3" x14ac:dyDescent="0.3">
      <c r="C6" t="s">
        <v>1288</v>
      </c>
    </row>
    <row r="7" spans="2:3" x14ac:dyDescent="0.3">
      <c r="C7" t="s">
        <v>80</v>
      </c>
    </row>
    <row r="8" spans="2:3" x14ac:dyDescent="0.3">
      <c r="C8" t="s">
        <v>80</v>
      </c>
    </row>
    <row r="9" spans="2:3" x14ac:dyDescent="0.3">
      <c r="C9" t="s">
        <v>82</v>
      </c>
    </row>
    <row r="10" spans="2:3" x14ac:dyDescent="0.3">
      <c r="C10" t="s">
        <v>80</v>
      </c>
    </row>
    <row r="11" spans="2:3" x14ac:dyDescent="0.3">
      <c r="C11" t="s">
        <v>81</v>
      </c>
    </row>
    <row r="12" spans="2:3" x14ac:dyDescent="0.3">
      <c r="C12" t="s">
        <v>82</v>
      </c>
    </row>
    <row r="13" spans="2:3" x14ac:dyDescent="0.3">
      <c r="C13" t="s">
        <v>80</v>
      </c>
    </row>
    <row r="14" spans="2:3" x14ac:dyDescent="0.3">
      <c r="C14" t="s">
        <v>81</v>
      </c>
    </row>
    <row r="15" spans="2:3" x14ac:dyDescent="0.3">
      <c r="C15" t="s">
        <v>80</v>
      </c>
    </row>
    <row r="16" spans="2:3" x14ac:dyDescent="0.3">
      <c r="C16" t="s">
        <v>81</v>
      </c>
    </row>
    <row r="17" spans="3:3" x14ac:dyDescent="0.3">
      <c r="C17" t="s">
        <v>81</v>
      </c>
    </row>
    <row r="18" spans="3:3" x14ac:dyDescent="0.3">
      <c r="C18" t="s">
        <v>81</v>
      </c>
    </row>
    <row r="19" spans="3:3" x14ac:dyDescent="0.3">
      <c r="C19" t="s">
        <v>81</v>
      </c>
    </row>
    <row r="20" spans="3:3" x14ac:dyDescent="0.3">
      <c r="C20" t="s">
        <v>82</v>
      </c>
    </row>
    <row r="21" spans="3:3" x14ac:dyDescent="0.3">
      <c r="C21" t="s">
        <v>81</v>
      </c>
    </row>
    <row r="22" spans="3:3" x14ac:dyDescent="0.3">
      <c r="C22" t="s">
        <v>81</v>
      </c>
    </row>
    <row r="23" spans="3:3" x14ac:dyDescent="0.3">
      <c r="C23" t="s">
        <v>80</v>
      </c>
    </row>
    <row r="24" spans="3:3" x14ac:dyDescent="0.3">
      <c r="C24" t="s">
        <v>81</v>
      </c>
    </row>
    <row r="25" spans="3:3" x14ac:dyDescent="0.3">
      <c r="C25" t="s">
        <v>82</v>
      </c>
    </row>
    <row r="26" spans="3:3" x14ac:dyDescent="0.3">
      <c r="C26" t="s">
        <v>81</v>
      </c>
    </row>
    <row r="27" spans="3:3" x14ac:dyDescent="0.3">
      <c r="C27" t="s">
        <v>80</v>
      </c>
    </row>
    <row r="28" spans="3:3" x14ac:dyDescent="0.3">
      <c r="C28" t="s">
        <v>81</v>
      </c>
    </row>
    <row r="29" spans="3:3" x14ac:dyDescent="0.3">
      <c r="C29" t="s">
        <v>81</v>
      </c>
    </row>
    <row r="30" spans="3:3" x14ac:dyDescent="0.3">
      <c r="C30" t="s">
        <v>81</v>
      </c>
    </row>
    <row r="31" spans="3:3" x14ac:dyDescent="0.3">
      <c r="C31" t="s">
        <v>81</v>
      </c>
    </row>
    <row r="32" spans="3:3" x14ac:dyDescent="0.3">
      <c r="C32" t="s">
        <v>81</v>
      </c>
    </row>
    <row r="33" spans="3:3" x14ac:dyDescent="0.3">
      <c r="C33" t="s">
        <v>82</v>
      </c>
    </row>
    <row r="34" spans="3:3" x14ac:dyDescent="0.3">
      <c r="C34" t="s">
        <v>81</v>
      </c>
    </row>
    <row r="35" spans="3:3" x14ac:dyDescent="0.3">
      <c r="C35" t="s">
        <v>80</v>
      </c>
    </row>
    <row r="36" spans="3:3" x14ac:dyDescent="0.3">
      <c r="C36" t="s">
        <v>82</v>
      </c>
    </row>
    <row r="37" spans="3:3" x14ac:dyDescent="0.3">
      <c r="C37" t="s">
        <v>81</v>
      </c>
    </row>
    <row r="38" spans="3:3" x14ac:dyDescent="0.3">
      <c r="C38" t="s">
        <v>80</v>
      </c>
    </row>
    <row r="39" spans="3:3" x14ac:dyDescent="0.3">
      <c r="C39" t="s">
        <v>80</v>
      </c>
    </row>
    <row r="40" spans="3:3" x14ac:dyDescent="0.3">
      <c r="C40" t="s">
        <v>81</v>
      </c>
    </row>
    <row r="41" spans="3:3" x14ac:dyDescent="0.3">
      <c r="C41" t="s">
        <v>80</v>
      </c>
    </row>
    <row r="42" spans="3:3" x14ac:dyDescent="0.3">
      <c r="C42" t="s">
        <v>81</v>
      </c>
    </row>
    <row r="43" spans="3:3" x14ac:dyDescent="0.3">
      <c r="C43" t="s">
        <v>80</v>
      </c>
    </row>
    <row r="44" spans="3:3" x14ac:dyDescent="0.3">
      <c r="C44" t="s">
        <v>80</v>
      </c>
    </row>
    <row r="45" spans="3:3" x14ac:dyDescent="0.3">
      <c r="C45" t="s">
        <v>81</v>
      </c>
    </row>
    <row r="46" spans="3:3" x14ac:dyDescent="0.3">
      <c r="C46" t="s">
        <v>81</v>
      </c>
    </row>
    <row r="47" spans="3:3" x14ac:dyDescent="0.3">
      <c r="C47" t="s">
        <v>81</v>
      </c>
    </row>
    <row r="48" spans="3:3" x14ac:dyDescent="0.3">
      <c r="C48" t="s">
        <v>81</v>
      </c>
    </row>
    <row r="49" spans="3:3" x14ac:dyDescent="0.3">
      <c r="C49" t="s">
        <v>80</v>
      </c>
    </row>
    <row r="50" spans="3:3" x14ac:dyDescent="0.3">
      <c r="C50" t="s">
        <v>82</v>
      </c>
    </row>
    <row r="51" spans="3:3" x14ac:dyDescent="0.3">
      <c r="C51" t="s">
        <v>82</v>
      </c>
    </row>
    <row r="52" spans="3:3" x14ac:dyDescent="0.3">
      <c r="C52" t="s">
        <v>82</v>
      </c>
    </row>
    <row r="53" spans="3:3" x14ac:dyDescent="0.3">
      <c r="C53" t="s">
        <v>80</v>
      </c>
    </row>
    <row r="54" spans="3:3" x14ac:dyDescent="0.3">
      <c r="C54" t="s">
        <v>80</v>
      </c>
    </row>
    <row r="55" spans="3:3" x14ac:dyDescent="0.3">
      <c r="C55" t="s">
        <v>81</v>
      </c>
    </row>
    <row r="56" spans="3:3" x14ac:dyDescent="0.3">
      <c r="C56" t="s">
        <v>80</v>
      </c>
    </row>
    <row r="57" spans="3:3" x14ac:dyDescent="0.3">
      <c r="C57" t="s">
        <v>81</v>
      </c>
    </row>
    <row r="58" spans="3:3" x14ac:dyDescent="0.3">
      <c r="C58" t="s">
        <v>82</v>
      </c>
    </row>
    <row r="59" spans="3:3" x14ac:dyDescent="0.3">
      <c r="C59" t="s">
        <v>79</v>
      </c>
    </row>
    <row r="60" spans="3:3" x14ac:dyDescent="0.3">
      <c r="C60" t="s">
        <v>80</v>
      </c>
    </row>
    <row r="61" spans="3:3" x14ac:dyDescent="0.3">
      <c r="C61" t="s">
        <v>82</v>
      </c>
    </row>
    <row r="62" spans="3:3" x14ac:dyDescent="0.3">
      <c r="C62" t="s">
        <v>81</v>
      </c>
    </row>
    <row r="63" spans="3:3" x14ac:dyDescent="0.3">
      <c r="C63" t="s">
        <v>80</v>
      </c>
    </row>
    <row r="64" spans="3:3" x14ac:dyDescent="0.3">
      <c r="C64" t="s">
        <v>81</v>
      </c>
    </row>
    <row r="65" spans="3:3" x14ac:dyDescent="0.3">
      <c r="C65" t="s">
        <v>81</v>
      </c>
    </row>
    <row r="66" spans="3:3" x14ac:dyDescent="0.3">
      <c r="C66" t="s">
        <v>81</v>
      </c>
    </row>
    <row r="67" spans="3:3" x14ac:dyDescent="0.3">
      <c r="C67" t="s">
        <v>82</v>
      </c>
    </row>
    <row r="68" spans="3:3" x14ac:dyDescent="0.3">
      <c r="C68" t="s">
        <v>81</v>
      </c>
    </row>
    <row r="69" spans="3:3" x14ac:dyDescent="0.3">
      <c r="C69" t="s">
        <v>81</v>
      </c>
    </row>
    <row r="70" spans="3:3" x14ac:dyDescent="0.3">
      <c r="C70" t="s">
        <v>80</v>
      </c>
    </row>
    <row r="71" spans="3:3" x14ac:dyDescent="0.3">
      <c r="C71" t="s">
        <v>81</v>
      </c>
    </row>
    <row r="72" spans="3:3" x14ac:dyDescent="0.3">
      <c r="C72" t="s">
        <v>81</v>
      </c>
    </row>
    <row r="73" spans="3:3" x14ac:dyDescent="0.3">
      <c r="C73" t="s">
        <v>80</v>
      </c>
    </row>
    <row r="74" spans="3:3" x14ac:dyDescent="0.3">
      <c r="C74" t="s">
        <v>81</v>
      </c>
    </row>
    <row r="75" spans="3:3" x14ac:dyDescent="0.3">
      <c r="C75" t="s">
        <v>80</v>
      </c>
    </row>
    <row r="76" spans="3:3" x14ac:dyDescent="0.3">
      <c r="C76" t="s">
        <v>80</v>
      </c>
    </row>
    <row r="77" spans="3:3" x14ac:dyDescent="0.3">
      <c r="C77" t="s">
        <v>80</v>
      </c>
    </row>
    <row r="78" spans="3:3" x14ac:dyDescent="0.3">
      <c r="C78" t="s">
        <v>81</v>
      </c>
    </row>
    <row r="79" spans="3:3" x14ac:dyDescent="0.3">
      <c r="C79" t="s">
        <v>81</v>
      </c>
    </row>
    <row r="80" spans="3:3" x14ac:dyDescent="0.3">
      <c r="C80" t="s">
        <v>80</v>
      </c>
    </row>
    <row r="81" spans="3:3" x14ac:dyDescent="0.3">
      <c r="C81" t="s">
        <v>80</v>
      </c>
    </row>
    <row r="82" spans="3:3" x14ac:dyDescent="0.3">
      <c r="C82" t="s">
        <v>80</v>
      </c>
    </row>
    <row r="83" spans="3:3" x14ac:dyDescent="0.3">
      <c r="C83" t="s">
        <v>80</v>
      </c>
    </row>
    <row r="84" spans="3:3" x14ac:dyDescent="0.3">
      <c r="C84" t="s">
        <v>80</v>
      </c>
    </row>
    <row r="85" spans="3:3" x14ac:dyDescent="0.3">
      <c r="C85" t="s">
        <v>81</v>
      </c>
    </row>
    <row r="86" spans="3:3" x14ac:dyDescent="0.3">
      <c r="C86" t="s">
        <v>80</v>
      </c>
    </row>
    <row r="87" spans="3:3" x14ac:dyDescent="0.3">
      <c r="C87" t="s">
        <v>80</v>
      </c>
    </row>
    <row r="88" spans="3:3" x14ac:dyDescent="0.3">
      <c r="C88" t="s">
        <v>82</v>
      </c>
    </row>
    <row r="89" spans="3:3" x14ac:dyDescent="0.3">
      <c r="C89" t="s">
        <v>81</v>
      </c>
    </row>
    <row r="90" spans="3:3" x14ac:dyDescent="0.3">
      <c r="C90" t="s">
        <v>80</v>
      </c>
    </row>
    <row r="91" spans="3:3" x14ac:dyDescent="0.3">
      <c r="C91" t="s">
        <v>81</v>
      </c>
    </row>
    <row r="92" spans="3:3" x14ac:dyDescent="0.3">
      <c r="C92" t="s">
        <v>81</v>
      </c>
    </row>
    <row r="93" spans="3:3" x14ac:dyDescent="0.3">
      <c r="C93" t="s">
        <v>80</v>
      </c>
    </row>
    <row r="94" spans="3:3" x14ac:dyDescent="0.3">
      <c r="C94" t="s">
        <v>81</v>
      </c>
    </row>
    <row r="95" spans="3:3" x14ac:dyDescent="0.3">
      <c r="C95" t="s">
        <v>80</v>
      </c>
    </row>
    <row r="96" spans="3:3" x14ac:dyDescent="0.3">
      <c r="C96" t="s">
        <v>80</v>
      </c>
    </row>
    <row r="97" spans="3:3" x14ac:dyDescent="0.3">
      <c r="C97" t="s">
        <v>80</v>
      </c>
    </row>
    <row r="98" spans="3:3" x14ac:dyDescent="0.3">
      <c r="C98" t="s">
        <v>81</v>
      </c>
    </row>
    <row r="99" spans="3:3" x14ac:dyDescent="0.3">
      <c r="C99" t="s">
        <v>82</v>
      </c>
    </row>
    <row r="100" spans="3:3" x14ac:dyDescent="0.3">
      <c r="C100" t="s">
        <v>80</v>
      </c>
    </row>
    <row r="101" spans="3:3" x14ac:dyDescent="0.3">
      <c r="C101" t="s">
        <v>82</v>
      </c>
    </row>
    <row r="102" spans="3:3" x14ac:dyDescent="0.3">
      <c r="C102" t="s">
        <v>79</v>
      </c>
    </row>
    <row r="103" spans="3:3" x14ac:dyDescent="0.3">
      <c r="C103" t="s">
        <v>81</v>
      </c>
    </row>
    <row r="104" spans="3:3" x14ac:dyDescent="0.3">
      <c r="C104" t="s">
        <v>80</v>
      </c>
    </row>
    <row r="105" spans="3:3" x14ac:dyDescent="0.3">
      <c r="C105" t="s">
        <v>82</v>
      </c>
    </row>
    <row r="106" spans="3:3" x14ac:dyDescent="0.3">
      <c r="C106" t="s">
        <v>82</v>
      </c>
    </row>
    <row r="107" spans="3:3" x14ac:dyDescent="0.3">
      <c r="C107" t="s">
        <v>80</v>
      </c>
    </row>
    <row r="108" spans="3:3" x14ac:dyDescent="0.3">
      <c r="C108" t="s">
        <v>80</v>
      </c>
    </row>
    <row r="109" spans="3:3" x14ac:dyDescent="0.3">
      <c r="C109" t="s">
        <v>81</v>
      </c>
    </row>
    <row r="110" spans="3:3" x14ac:dyDescent="0.3">
      <c r="C110" t="s">
        <v>81</v>
      </c>
    </row>
    <row r="111" spans="3:3" x14ac:dyDescent="0.3">
      <c r="C111" t="s">
        <v>79</v>
      </c>
    </row>
    <row r="112" spans="3:3" x14ac:dyDescent="0.3">
      <c r="C112" t="s">
        <v>81</v>
      </c>
    </row>
    <row r="113" spans="3:3" x14ac:dyDescent="0.3">
      <c r="C113" t="s">
        <v>81</v>
      </c>
    </row>
    <row r="114" spans="3:3" x14ac:dyDescent="0.3">
      <c r="C114" t="s">
        <v>80</v>
      </c>
    </row>
    <row r="115" spans="3:3" x14ac:dyDescent="0.3">
      <c r="C115" t="s">
        <v>80</v>
      </c>
    </row>
    <row r="116" spans="3:3" x14ac:dyDescent="0.3">
      <c r="C116" t="s">
        <v>81</v>
      </c>
    </row>
    <row r="117" spans="3:3" x14ac:dyDescent="0.3">
      <c r="C117" t="s">
        <v>82</v>
      </c>
    </row>
    <row r="118" spans="3:3" x14ac:dyDescent="0.3">
      <c r="C118" t="s">
        <v>80</v>
      </c>
    </row>
    <row r="119" spans="3:3" x14ac:dyDescent="0.3">
      <c r="C119" t="s">
        <v>81</v>
      </c>
    </row>
    <row r="120" spans="3:3" x14ac:dyDescent="0.3">
      <c r="C120" t="s">
        <v>81</v>
      </c>
    </row>
    <row r="121" spans="3:3" x14ac:dyDescent="0.3">
      <c r="C121" t="s">
        <v>80</v>
      </c>
    </row>
    <row r="122" spans="3:3" x14ac:dyDescent="0.3">
      <c r="C122" t="s">
        <v>80</v>
      </c>
    </row>
    <row r="123" spans="3:3" x14ac:dyDescent="0.3">
      <c r="C123" t="s">
        <v>80</v>
      </c>
    </row>
    <row r="124" spans="3:3" x14ac:dyDescent="0.3">
      <c r="C124" t="s">
        <v>80</v>
      </c>
    </row>
    <row r="125" spans="3:3" x14ac:dyDescent="0.3">
      <c r="C125" t="s">
        <v>81</v>
      </c>
    </row>
    <row r="126" spans="3:3" x14ac:dyDescent="0.3">
      <c r="C126" t="s">
        <v>82</v>
      </c>
    </row>
    <row r="127" spans="3:3" x14ac:dyDescent="0.3">
      <c r="C127" t="s">
        <v>80</v>
      </c>
    </row>
    <row r="128" spans="3:3" x14ac:dyDescent="0.3">
      <c r="C128" t="s">
        <v>81</v>
      </c>
    </row>
    <row r="129" spans="3:3" x14ac:dyDescent="0.3">
      <c r="C129" t="s">
        <v>81</v>
      </c>
    </row>
    <row r="130" spans="3:3" x14ac:dyDescent="0.3">
      <c r="C130" t="s">
        <v>81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81824088-35BD-4FB7-A462-9970567F9D5D}">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questionnaire</vt:lpstr>
      <vt:lpstr>Dubai's historic urban landscap</vt:lpstr>
      <vt:lpstr>q29.q30,q31,q32</vt:lpstr>
      <vt:lpstr>q25,q26,q27,q28</vt:lpstr>
      <vt:lpstr>q21,q22,q23,q24</vt:lpstr>
      <vt:lpstr>q16,q17,q18,q19</vt:lpstr>
      <vt:lpstr>q14,q15</vt:lpstr>
      <vt:lpstr>q1,q3</vt:lpstr>
      <vt:lpstr>q2</vt:lpstr>
      <vt:lpstr>q4</vt:lpstr>
      <vt:lpstr>q6,q7,q8</vt:lpstr>
      <vt:lpstr>q9</vt:lpstr>
      <vt:lpstr>q10,q11,q12,q13</vt:lpstr>
      <vt:lpstr>Sheet21</vt:lpstr>
      <vt:lpstr>Sheet22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Karagouni</dc:creator>
  <cp:lastModifiedBy>Maria Karagouni</cp:lastModifiedBy>
  <dcterms:created xsi:type="dcterms:W3CDTF">2025-06-25T13:37:43Z</dcterms:created>
  <dcterms:modified xsi:type="dcterms:W3CDTF">2025-09-18T19:50:57Z</dcterms:modified>
</cp:coreProperties>
</file>